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https://homeearth-my.sharepoint.com/personal/dan_home_earth/Documents/Skrivebord/Circular Buildings Toolkit_files/Final/Final/"/>
    </mc:Choice>
  </mc:AlternateContent>
  <xr:revisionPtr revIDLastSave="116" documentId="8_{8CD4E846-DA5A-4DB8-8FFC-A30674042768}" xr6:coauthVersionLast="47" xr6:coauthVersionMax="47" xr10:uidLastSave="{584980F6-393E-4B66-AC0E-9F886F864389}"/>
  <bookViews>
    <workbookView xWindow="-110" yWindow="-110" windowWidth="19420" windowHeight="10420" tabRatio="597" xr2:uid="{30CBA90D-479E-418B-8BDD-B26AD1774671}"/>
  </bookViews>
  <sheets>
    <sheet name="0. Introduction" sheetId="92" r:id="rId1"/>
    <sheet name="1. Getting Started" sheetId="3" r:id="rId2"/>
    <sheet name="2. Results &amp; Iterations" sheetId="5" r:id="rId3"/>
    <sheet name="3. Read More" sheetId="93" r:id="rId4"/>
    <sheet name="Bygning" sheetId="112" state="hidden" r:id="rId5"/>
    <sheet name="Mængde" sheetId="113" state="hidden" r:id="rId6"/>
    <sheet name="Resultater (Total)" sheetId="114" state="hidden" r:id="rId7"/>
    <sheet name="DataCalc" sheetId="35" state="hidden" r:id="rId8"/>
    <sheet name="Lookup" sheetId="36" state="hidden" r:id="rId9"/>
  </sheets>
  <functionGroups builtInGroupCount="19"/>
  <definedNames>
    <definedName name="_xlchart.v1.0" hidden="1">DataCalc!$A$7:$A$20</definedName>
    <definedName name="_xlchart.v1.1" hidden="1">DataCalc!$F$7:$F$20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35" l="1" a="1"/>
  <c r="B18" i="35" a="1"/>
  <c r="B40" i="35" a="1"/>
  <c r="B15" i="35" a="1"/>
  <c r="B32" i="35" a="1"/>
  <c r="B31" i="35" a="1"/>
  <c r="B2" i="35" a="1"/>
  <c r="B9" i="35" a="1"/>
  <c r="B13" i="35" a="1"/>
  <c r="B8" i="35" a="1"/>
  <c r="B42" i="35" a="1"/>
  <c r="B33" i="35" a="1"/>
  <c r="B19" i="35" a="1"/>
  <c r="B11" i="35" a="1"/>
  <c r="B44" i="35" a="1"/>
  <c r="B16" i="35" a="1"/>
  <c r="B14" i="35" a="1"/>
  <c r="B12" i="35" a="1"/>
  <c r="B10" i="35" a="1"/>
  <c r="B3" i="35" a="1"/>
  <c r="B36" i="35" a="1"/>
  <c r="B37" i="35" a="1"/>
  <c r="B43" i="35" a="1"/>
  <c r="B7" i="35" a="1"/>
  <c r="B20" i="35" a="1"/>
  <c r="B39" i="35" a="1"/>
  <c r="B30" i="35" a="1"/>
  <c r="B35" i="35" a="1"/>
  <c r="B38" i="35" a="1"/>
  <c r="B34" i="35" a="1"/>
  <c r="B17" i="35" a="1"/>
  <c r="B17" i="35" l="1"/>
  <c r="B34" i="35"/>
  <c r="B38" i="35"/>
  <c r="B35" i="35"/>
  <c r="B52" i="35" s="1"/>
  <c r="C52" i="35" s="1"/>
  <c r="E52" i="35" s="1" a="1"/>
  <c r="E52" i="35" s="1"/>
  <c r="D52" i="35" s="1"/>
  <c r="B30" i="35"/>
  <c r="B39" i="35"/>
  <c r="B55" i="35" s="1"/>
  <c r="C55" i="35" s="1"/>
  <c r="E55" i="35" s="1" a="1"/>
  <c r="E55" i="35" s="1"/>
  <c r="D55" i="35" s="1"/>
  <c r="B20" i="35"/>
  <c r="B7" i="35"/>
  <c r="B43" i="35"/>
  <c r="B57" i="35" s="1"/>
  <c r="C57" i="35" s="1"/>
  <c r="E57" i="35" s="1" a="1"/>
  <c r="E57" i="35" s="1"/>
  <c r="D57" i="35" s="1"/>
  <c r="B37" i="35"/>
  <c r="B54" i="35" s="1"/>
  <c r="C54" i="35" s="1"/>
  <c r="E54" i="35" s="1" a="1"/>
  <c r="E54" i="35" s="1"/>
  <c r="D54" i="35" s="1"/>
  <c r="B36" i="35"/>
  <c r="B48" i="35" s="1"/>
  <c r="C48" i="35" s="1"/>
  <c r="E48" i="35" s="1" a="1"/>
  <c r="E48" i="35" s="1"/>
  <c r="D48" i="35" s="1"/>
  <c r="B3" i="35"/>
  <c r="B10" i="35"/>
  <c r="B12" i="35"/>
  <c r="B14" i="35"/>
  <c r="B16" i="35"/>
  <c r="B44" i="35"/>
  <c r="B53" i="35" s="1"/>
  <c r="C53" i="35" s="1"/>
  <c r="E53" i="35" s="1" a="1"/>
  <c r="E53" i="35" s="1"/>
  <c r="D53" i="35" s="1"/>
  <c r="B11" i="35"/>
  <c r="B19" i="35"/>
  <c r="B33" i="35"/>
  <c r="B49" i="35" s="1"/>
  <c r="C49" i="35" s="1"/>
  <c r="E49" i="35" s="1" a="1"/>
  <c r="E49" i="35" s="1"/>
  <c r="D49" i="35" s="1"/>
  <c r="B42" i="35"/>
  <c r="B8" i="35"/>
  <c r="B13" i="35"/>
  <c r="B9" i="35"/>
  <c r="B2" i="35"/>
  <c r="B31" i="35"/>
  <c r="B47" i="35" s="1"/>
  <c r="B32" i="35"/>
  <c r="B50" i="35" s="1"/>
  <c r="C50" i="35" s="1"/>
  <c r="E50" i="35" s="1" a="1"/>
  <c r="E50" i="35" s="1"/>
  <c r="D50" i="35" s="1"/>
  <c r="B15" i="35"/>
  <c r="B40" i="35"/>
  <c r="B18" i="35"/>
  <c r="B41" i="35"/>
  <c r="F14" i="35" a="1"/>
  <c r="B51" i="35" l="1"/>
  <c r="C51" i="35" s="1"/>
  <c r="E51" i="35" s="1" a="1"/>
  <c r="E51" i="35" s="1"/>
  <c r="D51" i="35" s="1"/>
  <c r="B4" i="35"/>
  <c r="F14" i="35"/>
  <c r="B27" i="35"/>
  <c r="B23" i="35"/>
  <c r="B25" i="35"/>
  <c r="B24" i="35"/>
  <c r="B21" i="35"/>
  <c r="B22" i="35"/>
  <c r="C7" i="35" s="1"/>
  <c r="D7" i="35" s="1"/>
  <c r="B26" i="35"/>
  <c r="B56" i="35"/>
  <c r="C56" i="35" s="1"/>
  <c r="E56" i="35" s="1" a="1"/>
  <c r="E56" i="35" s="1"/>
  <c r="D56" i="35" s="1"/>
  <c r="B45" i="35"/>
  <c r="C47" i="35"/>
  <c r="E47" i="35" s="1" a="1"/>
  <c r="E47" i="35" s="1"/>
  <c r="D47" i="35" s="1"/>
  <c r="F15" i="35" a="1"/>
  <c r="F17" i="35" a="1"/>
  <c r="F7" i="35" a="1"/>
  <c r="F20" i="35" a="1"/>
  <c r="F10" i="35" a="1"/>
  <c r="F8" i="35" a="1"/>
  <c r="F16" i="35" a="1"/>
  <c r="F18" i="35" a="1"/>
  <c r="F11" i="35" a="1"/>
  <c r="F19" i="35" a="1"/>
  <c r="F13" i="35" a="1"/>
  <c r="F12" i="35" a="1"/>
  <c r="F9" i="35" a="1"/>
  <c r="C8" i="35" l="1"/>
  <c r="D8" i="35" s="1"/>
  <c r="C19" i="35"/>
  <c r="D19" i="35" s="1"/>
  <c r="C16" i="35"/>
  <c r="D16" i="35" s="1"/>
  <c r="F9" i="35"/>
  <c r="F12" i="35"/>
  <c r="F13" i="35"/>
  <c r="F19" i="35"/>
  <c r="F11" i="35"/>
  <c r="F18" i="35"/>
  <c r="F16" i="35"/>
  <c r="F8" i="35"/>
  <c r="F10" i="35"/>
  <c r="F20" i="35"/>
  <c r="F7" i="35"/>
  <c r="F17" i="35"/>
  <c r="F15" i="35"/>
  <c r="C14" i="35"/>
  <c r="D14" i="35" s="1"/>
  <c r="C23" i="5"/>
  <c r="C22" i="35"/>
  <c r="C21" i="35"/>
  <c r="C9" i="35"/>
  <c r="D9" i="35" s="1"/>
  <c r="C18" i="35"/>
  <c r="D18" i="35" s="1"/>
  <c r="C33" i="5"/>
  <c r="C24" i="35"/>
  <c r="D24" i="35" s="1"/>
  <c r="C17" i="35"/>
  <c r="D17" i="35" s="1"/>
  <c r="C26" i="35"/>
  <c r="D26" i="35" s="1"/>
  <c r="C20" i="35"/>
  <c r="D20" i="35" s="1"/>
  <c r="C25" i="35"/>
  <c r="D25" i="35" s="1"/>
  <c r="C27" i="35"/>
  <c r="D27" i="35" s="1"/>
  <c r="C11" i="35"/>
  <c r="D11" i="35" s="1"/>
  <c r="B58" i="35"/>
  <c r="C58" i="35" s="1"/>
  <c r="C54" i="5" s="1"/>
  <c r="C10" i="35"/>
  <c r="D10" i="35" s="1"/>
  <c r="C15" i="35"/>
  <c r="D15" i="35" s="1"/>
  <c r="C12" i="35"/>
  <c r="D12" i="35" s="1"/>
  <c r="C13" i="35"/>
  <c r="D13" i="35" s="1"/>
  <c r="C23" i="35"/>
  <c r="D23" i="35" s="1"/>
  <c r="F21" i="35" a="1"/>
  <c r="F21" i="35" l="1"/>
  <c r="D22" i="35"/>
  <c r="D21" i="3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<sst xmlns="http://schemas.openxmlformats.org/spreadsheetml/2006/main" count="2750" uniqueCount="428">
  <si>
    <t xml:space="preserve">  Introduction</t>
  </si>
  <si>
    <t>2. Results</t>
  </si>
  <si>
    <t>1. Getting Started</t>
  </si>
  <si>
    <t>Getting Started</t>
  </si>
  <si>
    <t>0. Introduction</t>
  </si>
  <si>
    <t>Upload your Project Data.</t>
  </si>
  <si>
    <t>Beskrivelse</t>
  </si>
  <si>
    <t>Navn</t>
  </si>
  <si>
    <t>Udskiftninger</t>
  </si>
  <si>
    <t>GWP</t>
  </si>
  <si>
    <t>ODP</t>
  </si>
  <si>
    <t>POCP</t>
  </si>
  <si>
    <t>AP</t>
  </si>
  <si>
    <t>EP</t>
  </si>
  <si>
    <t>ADPE</t>
  </si>
  <si>
    <t>ADPF</t>
  </si>
  <si>
    <t>PENRT</t>
  </si>
  <si>
    <t>PERT</t>
  </si>
  <si>
    <t>NRSF</t>
  </si>
  <si>
    <t>RSF</t>
  </si>
  <si>
    <t>sum</t>
  </si>
  <si>
    <t>a1_3</t>
  </si>
  <si>
    <t>a4</t>
  </si>
  <si>
    <t>a5</t>
  </si>
  <si>
    <t>b4</t>
  </si>
  <si>
    <t>b6</t>
  </si>
  <si>
    <t>c3</t>
  </si>
  <si>
    <t>c4</t>
  </si>
  <si>
    <t>d</t>
  </si>
  <si>
    <t>ex_c3</t>
  </si>
  <si>
    <t>ex_c4</t>
  </si>
  <si>
    <t>ex_d</t>
  </si>
  <si>
    <t>kg CO₂-eq.</t>
  </si>
  <si>
    <t>kg CFC11-eq.</t>
  </si>
  <si>
    <t>kg ethene-eq.</t>
  </si>
  <si>
    <t>kg SO₂-eq.</t>
  </si>
  <si>
    <t>kg PO₄³-eq.</t>
  </si>
  <si>
    <t>kg Sb-eq.</t>
  </si>
  <si>
    <t>MJ</t>
  </si>
  <si>
    <t>Sum</t>
  </si>
  <si>
    <t>Building</t>
  </si>
  <si>
    <t>Drift</t>
  </si>
  <si>
    <t>Driftsforbrug el</t>
  </si>
  <si>
    <t>El (Fremskrivning)</t>
  </si>
  <si>
    <t>Driftsforbrug varme</t>
  </si>
  <si>
    <t>Fjernvarme (Fremskrivning)</t>
  </si>
  <si>
    <t>Byggeproces</t>
  </si>
  <si>
    <t>Opførelse / montering</t>
  </si>
  <si>
    <t>Bygge- og anlægsmaskiner</t>
  </si>
  <si>
    <t>Bygningsdel</t>
  </si>
  <si>
    <t>Gruppe</t>
  </si>
  <si>
    <t>Afløb</t>
  </si>
  <si>
    <t>Undergruppe</t>
  </si>
  <si>
    <t>Faldstammer</t>
  </si>
  <si>
    <t>Konstruktion</t>
  </si>
  <si>
    <t>Byggevare</t>
  </si>
  <si>
    <t>Altaner og altangange</t>
  </si>
  <si>
    <t>Altanbund</t>
  </si>
  <si>
    <t>Træ, fyrretræ (12% fugt / 10,7% H2O)</t>
  </si>
  <si>
    <t>Aluminiumsprofil</t>
  </si>
  <si>
    <t>Dæk</t>
  </si>
  <si>
    <t>Etagedæk</t>
  </si>
  <si>
    <t>Armeringsnet</t>
  </si>
  <si>
    <t>Afretningslag, cementbaseret</t>
  </si>
  <si>
    <t>EPS isolering til lofter / gulve og kælderydervæg / terrændæk 040</t>
  </si>
  <si>
    <t>Keramikfliser, glaseret</t>
  </si>
  <si>
    <t>Mørtel, fliseklæber</t>
  </si>
  <si>
    <t>Vandtætningsmembran, flydende</t>
  </si>
  <si>
    <t>Mineraluld, alm.</t>
  </si>
  <si>
    <t>Savede og tørrede konstruktionstræprodukter af fyr og gran, Fobrænding</t>
  </si>
  <si>
    <t>Træbetonplade</t>
  </si>
  <si>
    <t>Overflade, Indendørsmaling, emulsions maling, slidstærk</t>
  </si>
  <si>
    <t>Stålprofil</t>
  </si>
  <si>
    <t>Fibercementplade</t>
  </si>
  <si>
    <t>Gipsfiberplade 10 mm</t>
  </si>
  <si>
    <t>El- og mekaniske anlæg</t>
  </si>
  <si>
    <t>Transportanlæg</t>
  </si>
  <si>
    <t>Elevator</t>
  </si>
  <si>
    <t>Elevator (grundkomponenter pr. stk.)</t>
  </si>
  <si>
    <t>Elevator (komponenter pr. etage)</t>
  </si>
  <si>
    <t>Fundamenter</t>
  </si>
  <si>
    <t>Randfundamenter</t>
  </si>
  <si>
    <t>Stribefundamenter under bærende indervægge</t>
  </si>
  <si>
    <t>Fabriksbeton (C30/37, C35/45 SCC), C30/37 (Bundplade)</t>
  </si>
  <si>
    <t>Indervægge</t>
  </si>
  <si>
    <t>Bærende indervægge</t>
  </si>
  <si>
    <t>Beton vægelementer, Beton vægelementer, 20 cm tyk væg, med 5-15 kg armering</t>
  </si>
  <si>
    <t>Ikke-bærende indervægge</t>
  </si>
  <si>
    <t>Søjler og bjælker</t>
  </si>
  <si>
    <t>Bjælker</t>
  </si>
  <si>
    <t>Søjler</t>
  </si>
  <si>
    <t>Tage</t>
  </si>
  <si>
    <t>Tagpap, bitumen undermembran</t>
  </si>
  <si>
    <t>Udhæng</t>
  </si>
  <si>
    <t>Terrændæk</t>
  </si>
  <si>
    <t>Fabriksbeton (C20/25 SCC og C25/30) i eksponeringsklasserne X0 og XC1, Fabriksbeton C25/30 (gulv)</t>
  </si>
  <si>
    <t>Trapper og ramper</t>
  </si>
  <si>
    <t>Vand</t>
  </si>
  <si>
    <t>Vandrør</t>
  </si>
  <si>
    <t>Rør, Brugsvandsrør, PEX</t>
  </si>
  <si>
    <t>Brugsvandsrør, rustfri stål</t>
  </si>
  <si>
    <t>Mineraluld, stenuld, rørskål</t>
  </si>
  <si>
    <t>Varme</t>
  </si>
  <si>
    <t>Pumper</t>
  </si>
  <si>
    <t>Radiatorer</t>
  </si>
  <si>
    <t>Radiator, stålplade</t>
  </si>
  <si>
    <t>Varmeforsyningsanlæg</t>
  </si>
  <si>
    <t>Fjernvarmeanlæg</t>
  </si>
  <si>
    <t>Gulvvarmesystem inkl. isolering, PEX (200 mm afstand)</t>
  </si>
  <si>
    <t xml:space="preserve">Ventilation og køl </t>
  </si>
  <si>
    <t>Ventilationsanlæg</t>
  </si>
  <si>
    <t>Ventilationsagregat 120 m3/h, etageboliger, decentral (per lejlighed)</t>
  </si>
  <si>
    <t>Ventilationsaggregat m. varmegenvinding 1000 m3/h</t>
  </si>
  <si>
    <t>Ventilationskanaler</t>
  </si>
  <si>
    <t>Mineraluld, stenuld, teknisk pladeisolering</t>
  </si>
  <si>
    <t>Ventilationskanal, galvaniseret stål</t>
  </si>
  <si>
    <t>Vinduer, døre, glasfacader</t>
  </si>
  <si>
    <t>Døre</t>
  </si>
  <si>
    <t>Rude, 3-lags</t>
  </si>
  <si>
    <t>Vinduesramme, aluminium</t>
  </si>
  <si>
    <t>Spånplade</t>
  </si>
  <si>
    <t>Vinduer</t>
  </si>
  <si>
    <t>Vindueskarm, træ</t>
  </si>
  <si>
    <t>Ydervægge</t>
  </si>
  <si>
    <t>Dampspærre PE (tykkelse 0,0002 m)</t>
  </si>
  <si>
    <t>Adresse</t>
  </si>
  <si>
    <t>Ejer</t>
  </si>
  <si>
    <t>Bygningstype</t>
  </si>
  <si>
    <t>Bolig-etagebyggeri</t>
  </si>
  <si>
    <t>Opvarmet areal</t>
  </si>
  <si>
    <t>Etageareal</t>
  </si>
  <si>
    <t>Integreret garage</t>
  </si>
  <si>
    <t>Yderligere areal</t>
  </si>
  <si>
    <t>Referenceareal</t>
  </si>
  <si>
    <t>År for ibrugtagning</t>
  </si>
  <si>
    <t>Betragtningsperiode</t>
  </si>
  <si>
    <t>Beregningstype</t>
  </si>
  <si>
    <t>Normal</t>
  </si>
  <si>
    <t>Eksporteret el</t>
  </si>
  <si>
    <t>El forsyning</t>
  </si>
  <si>
    <t>El - Fremskrivning</t>
  </si>
  <si>
    <t>Varme forsyning</t>
  </si>
  <si>
    <t>Fjernvarme - Fremskrivning</t>
  </si>
  <si>
    <t>Results and Iterations</t>
  </si>
  <si>
    <t>Click on "Resultater" to retrieve your</t>
  </si>
  <si>
    <t>projects data.</t>
  </si>
  <si>
    <t>To find how a project's carbon performance, relate to the planetary boundaries.</t>
  </si>
  <si>
    <t>Figure showing: Screenshort of LCAbyg interface</t>
  </si>
  <si>
    <t xml:space="preserve">   Open your old projects in LCAbyg</t>
  </si>
  <si>
    <t xml:space="preserve">   1. Open LCAbyg project</t>
  </si>
  <si>
    <t>3. Button to export LCAbyg file</t>
  </si>
  <si>
    <t>2. Retrieve results</t>
  </si>
  <si>
    <t>To calculate and generate results you will need to use LCAbyg and export</t>
  </si>
  <si>
    <t>You will have to use the exported Excel file for LCAbyg. The tool is structured</t>
  </si>
  <si>
    <t>after LCAbyg, but similar tools can be applied if you have the results.</t>
  </si>
  <si>
    <t>Here you will find an overview over main LCA results measured in GWP (kg CO2-e)</t>
  </si>
  <si>
    <t>Total</t>
  </si>
  <si>
    <t>Choose country</t>
  </si>
  <si>
    <t>Denmark</t>
  </si>
  <si>
    <t>Finland</t>
  </si>
  <si>
    <t>Netherlands</t>
  </si>
  <si>
    <t>United Kingdom</t>
  </si>
  <si>
    <t>Sweden</t>
  </si>
  <si>
    <t>Norway</t>
  </si>
  <si>
    <t>Equal per capita; Sufficiency</t>
  </si>
  <si>
    <t>Equal per capita; Emissions grandfathering</t>
  </si>
  <si>
    <t>Equal per capita; Expenditure grandfathering</t>
  </si>
  <si>
    <t>Capacity; Sufficiency</t>
  </si>
  <si>
    <t>Capacity; Emissions grandfathering</t>
  </si>
  <si>
    <t>Capacity; Expenditure grandfathering</t>
  </si>
  <si>
    <t>Historical Responsibility; Sufficiency</t>
  </si>
  <si>
    <t>Historical Responsibility; Emissions grandfathering</t>
  </si>
  <si>
    <t>Historical Responsibility; Expenditure grandfathering</t>
  </si>
  <si>
    <t>The planetary boundaries differ for each country, and is perceived differently</t>
  </si>
  <si>
    <t>and "Equal per capita" allocation principle as the most fair reference. Below</t>
  </si>
  <si>
    <t>we refer to the limit and planets needed divided by use per person.</t>
  </si>
  <si>
    <t>LCA</t>
  </si>
  <si>
    <r>
      <t>Embodied CO</t>
    </r>
    <r>
      <rPr>
        <vertAlign val="subscript"/>
        <sz val="11"/>
        <color theme="1"/>
        <rFont val="Aptos Narrow"/>
        <family val="2"/>
        <scheme val="minor"/>
      </rPr>
      <t>2</t>
    </r>
  </si>
  <si>
    <r>
      <t>Operational CO</t>
    </r>
    <r>
      <rPr>
        <vertAlign val="subscript"/>
        <sz val="11"/>
        <color theme="1"/>
        <rFont val="Aptos Narrow"/>
        <family val="2"/>
        <scheme val="minor"/>
      </rPr>
      <t>2</t>
    </r>
  </si>
  <si>
    <t>Projekttitel</t>
  </si>
  <si>
    <t>Upfront Carbon Tool</t>
  </si>
  <si>
    <t>Total Upfront Emissions</t>
  </si>
  <si>
    <t>Total Emissions Across Stages</t>
  </si>
  <si>
    <t>A4</t>
  </si>
  <si>
    <t>A5</t>
  </si>
  <si>
    <t>B4</t>
  </si>
  <si>
    <t>B1</t>
  </si>
  <si>
    <t>B2</t>
  </si>
  <si>
    <t>B3</t>
  </si>
  <si>
    <t>B5</t>
  </si>
  <si>
    <t>B6</t>
  </si>
  <si>
    <t>B7</t>
  </si>
  <si>
    <t>C1</t>
  </si>
  <si>
    <t>C2</t>
  </si>
  <si>
    <t>C3</t>
  </si>
  <si>
    <t>C4</t>
  </si>
  <si>
    <t>Transport</t>
  </si>
  <si>
    <t>Construction installation process</t>
  </si>
  <si>
    <t>Use</t>
  </si>
  <si>
    <t>Maintenance</t>
  </si>
  <si>
    <t>Repair</t>
  </si>
  <si>
    <t>Replacement</t>
  </si>
  <si>
    <t>Refurbishment</t>
  </si>
  <si>
    <t>Operational energy</t>
  </si>
  <si>
    <t>Operational water</t>
  </si>
  <si>
    <t>De-construction demolition</t>
  </si>
  <si>
    <t>Waste processing</t>
  </si>
  <si>
    <t>Disposal</t>
  </si>
  <si>
    <t>LCA phases</t>
  </si>
  <si>
    <t>Total A1-A3</t>
  </si>
  <si>
    <t>A1-A3</t>
  </si>
  <si>
    <t>Raw Materials, transport, manufacturing</t>
  </si>
  <si>
    <t>Product</t>
  </si>
  <si>
    <t>Construction</t>
  </si>
  <si>
    <t>End-of-life</t>
  </si>
  <si>
    <t>Total A1-A5</t>
  </si>
  <si>
    <t>Total A1-A5 + C3+C4</t>
  </si>
  <si>
    <t>tons CO2-eq</t>
  </si>
  <si>
    <t>tons CO2-eq (A1-A5)</t>
  </si>
  <si>
    <t>tons CO2-eq (A1-A5 + C3-C4)</t>
  </si>
  <si>
    <t>Product and construction</t>
  </si>
  <si>
    <t xml:space="preserve">Use </t>
  </si>
  <si>
    <t>Indtastet mængde</t>
  </si>
  <si>
    <t>Beregnet mængde</t>
  </si>
  <si>
    <t>Vægt</t>
  </si>
  <si>
    <t>kg</t>
  </si>
  <si>
    <t>m</t>
  </si>
  <si>
    <t>kg/m</t>
  </si>
  <si>
    <t>m²</t>
  </si>
  <si>
    <t>kg/m²</t>
  </si>
  <si>
    <t>m³/m²</t>
  </si>
  <si>
    <t>m³</t>
  </si>
  <si>
    <t>m²/m²</t>
  </si>
  <si>
    <t>stk.</t>
  </si>
  <si>
    <t>stk./stk.</t>
  </si>
  <si>
    <t>kg/m³</t>
  </si>
  <si>
    <t>kg/kg</t>
  </si>
  <si>
    <t>m³/m³</t>
  </si>
  <si>
    <t>kg/stk.</t>
  </si>
  <si>
    <t>m/m²</t>
  </si>
  <si>
    <t>Total weight</t>
  </si>
  <si>
    <t>Technical Installations</t>
  </si>
  <si>
    <t>Electrical Components</t>
  </si>
  <si>
    <t>Balconies</t>
  </si>
  <si>
    <t>Foundation and Slab</t>
  </si>
  <si>
    <t>Floors</t>
  </si>
  <si>
    <t>Inner walls</t>
  </si>
  <si>
    <t>Beams and columns</t>
  </si>
  <si>
    <t>Staircases</t>
  </si>
  <si>
    <t>Windows, doors and glass facades</t>
  </si>
  <si>
    <t>Outer walls</t>
  </si>
  <si>
    <t>Roofs</t>
  </si>
  <si>
    <t>tons (weight)</t>
  </si>
  <si>
    <t>% direct reused materials in balconies</t>
  </si>
  <si>
    <t>% direct reused materials in windows, doors and glass facades</t>
  </si>
  <si>
    <t>% direct reused materials in beams and columns</t>
  </si>
  <si>
    <t>% (by weight)</t>
  </si>
  <si>
    <t>% direct reused materials in electrical components</t>
  </si>
  <si>
    <t>% direct reused materials in floors</t>
  </si>
  <si>
    <t>% direct reused materials in foundation and slab</t>
  </si>
  <si>
    <t>% direct reused materials in inner walls</t>
  </si>
  <si>
    <t>% direct reused materials in outer walls</t>
  </si>
  <si>
    <t>% direct reused materials in roofs</t>
  </si>
  <si>
    <t>% direct reused materials in staircases</t>
  </si>
  <si>
    <t>% direct reused materials in technical installations</t>
  </si>
  <si>
    <t>-</t>
  </si>
  <si>
    <t>tons in total</t>
  </si>
  <si>
    <t>tons reused</t>
  </si>
  <si>
    <t>tons tot</t>
  </si>
  <si>
    <t>tons virg</t>
  </si>
  <si>
    <t>Carbon Share Accross Stages</t>
  </si>
  <si>
    <t>kg CO2-eq/m2/yr</t>
  </si>
  <si>
    <t>Accumulated Emission Per sqm Across Stages</t>
  </si>
  <si>
    <t>Total Upfront Weight (Reuse persp)</t>
  </si>
  <si>
    <t>Click on "Eksporter Excel" button when</t>
  </si>
  <si>
    <t>0. Switch Language</t>
  </si>
  <si>
    <t>you have finalised your LCA calculations.</t>
  </si>
  <si>
    <t xml:space="preserve"> The tool works only for Danish export</t>
  </si>
  <si>
    <t xml:space="preserve">  Overview</t>
  </si>
  <si>
    <t xml:space="preserve">  Development</t>
  </si>
  <si>
    <t xml:space="preserve">  Spreadsheet Contents</t>
  </si>
  <si>
    <t xml:space="preserve"> - Overview of the tool and its purpose.</t>
  </si>
  <si>
    <t xml:space="preserve"> - Step-by-step instructions on how to use the tool and uploading file</t>
  </si>
  <si>
    <t>3. Read More</t>
  </si>
  <si>
    <t xml:space="preserve"> - Additional explanation, methodology details, licensing information etc.</t>
  </si>
  <si>
    <t xml:space="preserve"> - Displays the main overview of CO2 impact measured across stages</t>
  </si>
  <si>
    <t>Read More</t>
  </si>
  <si>
    <t>Methodology</t>
  </si>
  <si>
    <t>Licensing</t>
  </si>
  <si>
    <t>Updates and Version History</t>
  </si>
  <si>
    <t>Credits</t>
  </si>
  <si>
    <t>EB-03_BOFA 502</t>
  </si>
  <si>
    <t>Afløbsrør</t>
  </si>
  <si>
    <t>Rør, Afløbsrør, PVC</t>
  </si>
  <si>
    <t>Altandæk</t>
  </si>
  <si>
    <t>Stål, Smedestål</t>
  </si>
  <si>
    <t>Træbrædder, bøg (12% fugtighed / 10,7% H2O)</t>
  </si>
  <si>
    <t>Tagterasse gulvbelægning</t>
  </si>
  <si>
    <t>EPS isolering til vægge og tage 035</t>
  </si>
  <si>
    <t>Stål, valsede profiler og plader</t>
  </si>
  <si>
    <t>Tagpap, bitumen toplag, ikke skiferbestrøet</t>
  </si>
  <si>
    <t>Rækværk</t>
  </si>
  <si>
    <t>Altanværn</t>
  </si>
  <si>
    <t>Rækværk, glas og rustfri stål</t>
  </si>
  <si>
    <t>Glas 4 mm</t>
  </si>
  <si>
    <t>m²/m</t>
  </si>
  <si>
    <t>Stålplade, rustfri</t>
  </si>
  <si>
    <t>Gulv</t>
  </si>
  <si>
    <t>Gulvfliser på badeværelse</t>
  </si>
  <si>
    <t>EPS isolering til lofter / gulve og kælderydervæg / terrændæk 035</t>
  </si>
  <si>
    <t>Gulvopbyning</t>
  </si>
  <si>
    <t>Mineraluld, trykfast til tagsystem</t>
  </si>
  <si>
    <t>Parketgulv</t>
  </si>
  <si>
    <t>Byggepap</t>
  </si>
  <si>
    <t>Trægulv, stavparket, 22 mm</t>
  </si>
  <si>
    <t>Huldæk</t>
  </si>
  <si>
    <t>Huldæk 220mm</t>
  </si>
  <si>
    <t>Huldæk element, 22 cm, 6-10 liner</t>
  </si>
  <si>
    <t>Loft</t>
  </si>
  <si>
    <t>Fastmonteret gipsloft</t>
  </si>
  <si>
    <t>Silikatmaling (indendørs)</t>
  </si>
  <si>
    <t>Nedhængt gipsloft</t>
  </si>
  <si>
    <t>Troldtekt loft</t>
  </si>
  <si>
    <t>Ventilationskasse</t>
  </si>
  <si>
    <t xml:space="preserve">Fundament insitu 100 mm </t>
  </si>
  <si>
    <t>Fundament insitu 1000 mm</t>
  </si>
  <si>
    <t>Fundament insitu 400 mm</t>
  </si>
  <si>
    <t xml:space="preserve">Fundament insitu 500 mm </t>
  </si>
  <si>
    <t xml:space="preserve">Fundament insitu 600 mm </t>
  </si>
  <si>
    <t>Fundament insitu 700 mm</t>
  </si>
  <si>
    <t>Skaft</t>
  </si>
  <si>
    <t>Skaft (elevatorskakt) insitustøbt beton 150 mm</t>
  </si>
  <si>
    <t>Skaft (vindue) insitustøbt beton 200 mm</t>
  </si>
  <si>
    <t>Skaft insitustøbt beton 200 mm</t>
  </si>
  <si>
    <t>Sokkel</t>
  </si>
  <si>
    <t>Sokkel 100 mm lecablok</t>
  </si>
  <si>
    <t>Letklinkerblok, Letklinkerblok med hvid EPS isolering</t>
  </si>
  <si>
    <t>Sokkel 350 mm lecablok</t>
  </si>
  <si>
    <t>Sokkel isolering</t>
  </si>
  <si>
    <t>Bærende indervægge og skaft</t>
  </si>
  <si>
    <t>Betonelement 150 mm</t>
  </si>
  <si>
    <t>Beton vægelementer, Beton vægelementer, 15 cm tyk væg med 5-15 kg armering</t>
  </si>
  <si>
    <t>Betonelement 200 mm</t>
  </si>
  <si>
    <t>Ikke bærende indervæg</t>
  </si>
  <si>
    <t>Forsatsvæg</t>
  </si>
  <si>
    <t>Porebeton 100 mm (223001)</t>
  </si>
  <si>
    <t>Porebeton 380 kg/m³</t>
  </si>
  <si>
    <t>Puds, kalk-gips, inde</t>
  </si>
  <si>
    <t>Porebeton 75 mm</t>
  </si>
  <si>
    <t>Vægfliser på badeværelse</t>
  </si>
  <si>
    <t>Bjælker/søjler, stål HEB 140</t>
  </si>
  <si>
    <t>Bjælker/søjler, stål HEB 240</t>
  </si>
  <si>
    <t>RHS søjle: 100x100mm</t>
  </si>
  <si>
    <t>Betondæk (over elevatorskakt) 220 mm</t>
  </si>
  <si>
    <t>Fabriksbeton (C30/37, C35/45 SCC), C30/37 (Indvendig væg)</t>
  </si>
  <si>
    <t>Tag over elevatorskakt (trykfastisolering)</t>
  </si>
  <si>
    <t>Tagpap, bitumen toplag, skiferbestrøet</t>
  </si>
  <si>
    <t>Tagbelægning, tagpap og krydsfiner</t>
  </si>
  <si>
    <t>Mineraluld, løsfyld</t>
  </si>
  <si>
    <t xml:space="preserve">Terrændæk </t>
  </si>
  <si>
    <t>Terrændæk lecanødder</t>
  </si>
  <si>
    <t>Letklinker, ekspanderet ler, nødder</t>
  </si>
  <si>
    <t>Trykfastisolering (Elevatorskakt)</t>
  </si>
  <si>
    <t>Indv. trappe</t>
  </si>
  <si>
    <t>Indv. betontrappe</t>
  </si>
  <si>
    <t>Betontrappe, etagehøj</t>
  </si>
  <si>
    <t>Brugsvand</t>
  </si>
  <si>
    <t>Brugsvandsrør, Alu/pex</t>
  </si>
  <si>
    <t>Brugsvandsrør, Alu-PEX</t>
  </si>
  <si>
    <t>Brugsvandsrør, PE</t>
  </si>
  <si>
    <t>Teknisk iso. vand</t>
  </si>
  <si>
    <t>Fjernvarmeveksler</t>
  </si>
  <si>
    <t>Gulvvarmerør, PEX, 300 mm</t>
  </si>
  <si>
    <t>Cirkulationspumpe &lt;50 W</t>
  </si>
  <si>
    <t xml:space="preserve">Teknisk iso. </t>
  </si>
  <si>
    <t>Varmerør, Alu/Pex</t>
  </si>
  <si>
    <t>Varmerør, FZ</t>
  </si>
  <si>
    <t>Decentrale ventilationsaggregater</t>
  </si>
  <si>
    <t>Teknisk isolering</t>
  </si>
  <si>
    <t>Ventilationskanaler Ø125</t>
  </si>
  <si>
    <t>Ventilationskanaler Ø160</t>
  </si>
  <si>
    <t>Dør, indvendig</t>
  </si>
  <si>
    <t>Ext. single-flush in - glass</t>
  </si>
  <si>
    <t>m²/stk.</t>
  </si>
  <si>
    <t>m/stk.</t>
  </si>
  <si>
    <t>Glasfacader</t>
  </si>
  <si>
    <t>Glasfacade</t>
  </si>
  <si>
    <t>Curtain wall</t>
  </si>
  <si>
    <t>Curtain wall rammer</t>
  </si>
  <si>
    <t>Curtain wall profiler, aluminium</t>
  </si>
  <si>
    <t>m/m</t>
  </si>
  <si>
    <t>EPDM-tætning til aluminiumsprofil</t>
  </si>
  <si>
    <t>Vindue</t>
  </si>
  <si>
    <t>Dør med fastparti (2145x2200)</t>
  </si>
  <si>
    <t>Beslag, stålvindue</t>
  </si>
  <si>
    <t>Dør med fastparti (2145x2230)</t>
  </si>
  <si>
    <t>Ovenlyskuppel, plast (komplet ovenlys)</t>
  </si>
  <si>
    <t>Sålbænk, alu</t>
  </si>
  <si>
    <t xml:space="preserve">Vindue T1 </t>
  </si>
  <si>
    <t xml:space="preserve">Vindue T2 </t>
  </si>
  <si>
    <t>Beklædning</t>
  </si>
  <si>
    <t xml:space="preserve">Bræddebeklædning </t>
  </si>
  <si>
    <t>Overflade, træfacade, semi-pigmenteret lasursystem</t>
  </si>
  <si>
    <t>Forplade, bræddebeklædning</t>
  </si>
  <si>
    <t>Let ydervæg</t>
  </si>
  <si>
    <t>Letydervæg (tagterrasse murkrone</t>
  </si>
  <si>
    <t>Aluminiumsplade</t>
  </si>
  <si>
    <t>Zink, patineret</t>
  </si>
  <si>
    <t>Letydervæg 305 mm</t>
  </si>
  <si>
    <t>Konstruktionstræ af fyr og gran, Savede og tørrede (Forbrænding EoL)</t>
  </si>
  <si>
    <t>Letydervæg 375 mm</t>
  </si>
  <si>
    <t>Sandwichelement</t>
  </si>
  <si>
    <t xml:space="preserve">Beton bagvægge, 152mm </t>
  </si>
  <si>
    <t>Beton bagvægge, 182mm</t>
  </si>
  <si>
    <t>Forplade (lys fuge)</t>
  </si>
  <si>
    <t>Teglsten, formur</t>
  </si>
  <si>
    <t>Forplade (mørk fuge)</t>
  </si>
  <si>
    <t>Isolering kl. 34 250 mm</t>
  </si>
  <si>
    <t>Mineraluld, facadesystem</t>
  </si>
  <si>
    <t>depending on allocation principle. In the book "Doughnut for Urban Development"</t>
  </si>
  <si>
    <t>we presented several principles and recommended the use of the "Sufficiency"</t>
  </si>
  <si>
    <t>Results</t>
  </si>
  <si>
    <t xml:space="preserve">your project's "data" into excel. Go through step 0-3 as seen on the </t>
  </si>
  <si>
    <t xml:space="preserve">figure below and export the file to a place where you can find it. </t>
  </si>
  <si>
    <t>Afterwards, you will need to upload the file into this Excel tool.</t>
  </si>
  <si>
    <t>How to Retrieve your LCA Data</t>
  </si>
  <si>
    <t>This result is solely based on the emissions associated with stages A1-A5. Biogenic materials are here factored in as a negative amount.</t>
  </si>
  <si>
    <t xml:space="preserve">This result accounts for upfront and end-of-life stages, in order to balance out the negative carbon emissions of biogenic materials from stages A1-A5, by including C3-C4.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</si>
</sst>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33" x14ac:knownFonts="1">
    <font>
      <sz val="11"/>
      <color theme="1"/>
      <name val="Aptos Narrow"/>
      <family val="2"/>
      <scheme val="minor"/>
    </font>
    <font>
      <sz val="18"/>
      <color rgb="FFFACA94"/>
      <name val="Avenir Next LT Pro"/>
      <family val="2"/>
    </font>
    <font>
      <sz val="11"/>
      <color theme="1"/>
      <name val="Avenir Next LT Pro"/>
      <family val="2"/>
    </font>
    <font>
      <sz val="60"/>
      <color rgb="FFFACA94"/>
      <name val="Avenir Next LT Pro Demi"/>
      <family val="2"/>
    </font>
    <font>
      <sz val="50"/>
      <color rgb="FFFACA94"/>
      <name val="Avenir Next LT Pro Demi"/>
      <family val="2"/>
    </font>
    <font>
      <sz val="18"/>
      <color rgb="FFFACA94"/>
      <name val="Avenir Next LT Pro Demi"/>
      <family val="2"/>
    </font>
    <font>
      <sz val="11"/>
      <color rgb="FFE36037"/>
      <name val="Avenir Next LT Pro"/>
      <family val="2"/>
    </font>
    <font>
      <sz val="18"/>
      <color rgb="FFE36037"/>
      <name val="Avenir Next LT Pro"/>
      <family val="2"/>
    </font>
    <font>
      <sz val="18"/>
      <color rgb="FFE36037"/>
      <name val="Avenir Next LT Pro Demi"/>
      <family val="2"/>
    </font>
    <font>
      <b/>
      <sz val="18"/>
      <color rgb="FFE36037"/>
      <name val="Bradley Hand ITC"/>
      <family val="4"/>
    </font>
    <font>
      <b/>
      <sz val="11"/>
      <color theme="1"/>
      <name val="Aptos Narrow"/>
      <family val="2"/>
      <scheme val="minor"/>
    </font>
    <font>
      <sz val="14"/>
      <color rgb="FFE36037"/>
      <name val="Avenir Next LT Pro"/>
      <family val="2"/>
    </font>
    <font>
      <sz val="14"/>
      <color rgb="FF8E3327"/>
      <name val="Avenir Next LT Pro"/>
      <family val="2"/>
    </font>
    <font>
      <sz val="14"/>
      <color rgb="FF993300"/>
      <name val="Avenir Next LT Pro"/>
      <family val="2"/>
    </font>
    <font>
      <sz val="14"/>
      <color rgb="FFE36037"/>
      <name val="Avenir Next LT Pro Demi"/>
      <family val="2"/>
    </font>
    <font>
      <i/>
      <sz val="11"/>
      <color rgb="FFE36037"/>
      <name val="Avenir Next LT Pro"/>
      <family val="2"/>
    </font>
    <font>
      <sz val="18"/>
      <color rgb="FF60221A"/>
      <name val="Avenir Next LT Pro"/>
      <family val="2"/>
    </font>
    <font>
      <i/>
      <sz val="11"/>
      <color theme="1"/>
      <name val="Aptos Narrow"/>
      <family val="2"/>
      <scheme val="minor"/>
    </font>
    <font>
      <sz val="72"/>
      <color rgb="FF60221A"/>
      <name val="Avenir Next LT Pro"/>
      <family val="2"/>
    </font>
    <font>
      <vertAlign val="subscript"/>
      <sz val="11"/>
      <color theme="1"/>
      <name val="Aptos Narrow"/>
      <family val="2"/>
      <scheme val="minor"/>
    </font>
    <font>
      <sz val="72"/>
      <color rgb="FFE36037"/>
      <name val="Avenir Next LT Pro"/>
      <family val="2"/>
    </font>
    <font>
      <sz val="36"/>
      <color rgb="FFE36037"/>
      <name val="Avenir Next LT Pro"/>
      <family val="2"/>
    </font>
    <font>
      <sz val="18"/>
      <color theme="1"/>
      <name val="Avenir Next LT Pro"/>
      <family val="2"/>
    </font>
    <font>
      <i/>
      <sz val="18"/>
      <color rgb="FFE36037"/>
      <name val="Avenir Next LT Pro"/>
      <family val="2"/>
    </font>
    <font>
      <sz val="26"/>
      <color rgb="FFE36037"/>
      <name val="Avenir Next LT Pro"/>
      <family val="2"/>
    </font>
    <font>
      <sz val="60"/>
      <color rgb="FFE36037"/>
      <name val="Avenir Next LT Pro"/>
      <family val="2"/>
    </font>
    <font>
      <sz val="48"/>
      <color rgb="FFE36037"/>
      <name val="Avenir Next LT Pro"/>
      <family val="2"/>
    </font>
    <font>
      <sz val="12"/>
      <color rgb="FFE36037"/>
      <name val="Avenir Next LT Pro"/>
      <family val="2"/>
    </font>
    <font>
      <i/>
      <sz val="14"/>
      <color rgb="FFE36037"/>
      <name val="Avenir Next LT Pro"/>
      <family val="2"/>
    </font>
    <font>
      <i/>
      <sz val="12"/>
      <color rgb="FFE36037"/>
      <name val="Avenir Next LT Pro"/>
      <family val="2"/>
    </font>
    <font>
      <i/>
      <sz val="14"/>
      <color rgb="FFF9BD7B"/>
      <name val="Avenir Next LT Pro"/>
      <family val="2"/>
    </font>
    <font>
      <i/>
      <sz val="11"/>
      <color theme="1"/>
      <name val="Avenir Next LT Pro"/>
      <family val="2"/>
    </font>
    <font>
      <sz val="16"/>
      <color rgb="FFFACA94"/>
      <name val="Avenir Next LT Pro"/>
      <family val="2"/>
    </font>
  </fonts>
  <fills count="9">
    <fill>
      <patternFill patternType="none"/>
    </fill>
    <fill>
      <patternFill patternType="gray125"/>
    </fill>
    <fill>
      <patternFill patternType="solid">
        <fgColor rgb="FF8E3327"/>
        <bgColor indexed="64"/>
      </patternFill>
    </fill>
    <fill>
      <patternFill patternType="solid">
        <fgColor rgb="FFFACA94"/>
        <bgColor indexed="64"/>
      </patternFill>
    </fill>
    <fill>
      <patternFill patternType="solid">
        <fgColor theme="0" tint="-4.9989318521683403E-2"/>
        <bgColor indexed="64"/>
      </patternFill>
    </fill>
    <fill>
      <patternFill patternType="solid">
        <fgColor rgb="FFC44736"/>
        <bgColor indexed="64"/>
      </patternFill>
    </fill>
    <fill>
      <patternFill patternType="solid">
        <fgColor rgb="FFFFFF00"/>
        <bgColor indexed="64"/>
      </patternFill>
    </fill>
    <fill>
      <patternFill patternType="solid">
        <fgColor rgb="FFF9BD7B"/>
        <bgColor indexed="64"/>
      </patternFill>
    </fill>
    <fill>
      <patternFill patternType="solid">
        <fgColor rgb="FFFBD3A7"/>
        <bgColor indexed="64"/>
      </patternFill>
    </fill>
  </fills>
  <borders count="18">
    <border>
      <left/>
      <right/>
      <top/>
      <bottom/>
      <diagonal/>
    </border>
    <border>
      <left/>
      <right/>
      <top/>
      <bottom style="thin">
        <color theme="5" tint="0.39997558519241921"/>
      </bottom>
      <diagonal/>
    </border>
    <border>
      <left style="thin">
        <color rgb="FFF8B56C"/>
      </left>
      <right/>
      <top style="thin">
        <color rgb="FFF8B56C"/>
      </top>
      <bottom/>
      <diagonal/>
    </border>
    <border>
      <left/>
      <right/>
      <top style="thin">
        <color rgb="FFF8B56C"/>
      </top>
      <bottom/>
      <diagonal/>
    </border>
    <border>
      <left/>
      <right style="thin">
        <color rgb="FFF8B56C"/>
      </right>
      <top style="thin">
        <color rgb="FFF8B56C"/>
      </top>
      <bottom/>
      <diagonal/>
    </border>
    <border>
      <left style="thin">
        <color rgb="FFF8B56C"/>
      </left>
      <right/>
      <top/>
      <bottom/>
      <diagonal/>
    </border>
    <border>
      <left/>
      <right style="thin">
        <color rgb="FFF8B56C"/>
      </right>
      <top/>
      <bottom/>
      <diagonal/>
    </border>
    <border>
      <left style="thin">
        <color rgb="FFF8B56C"/>
      </left>
      <right/>
      <top/>
      <bottom style="thin">
        <color rgb="FFF8B56C"/>
      </bottom>
      <diagonal/>
    </border>
    <border>
      <left/>
      <right/>
      <top/>
      <bottom style="thin">
        <color rgb="FFF8B56C"/>
      </bottom>
      <diagonal/>
    </border>
    <border>
      <left/>
      <right style="thin">
        <color rgb="FFF8B56C"/>
      </right>
      <top/>
      <bottom style="thin">
        <color rgb="FFF8B56C"/>
      </bottom>
      <diagonal/>
    </border>
    <border>
      <left style="thin">
        <color rgb="FFF8B56C"/>
      </left>
      <right/>
      <top style="thin">
        <color rgb="FFF8B56C"/>
      </top>
      <bottom style="thin">
        <color rgb="FFF8B56C"/>
      </bottom>
      <diagonal/>
    </border>
    <border>
      <left/>
      <right/>
      <top style="thin">
        <color rgb="FFF8B56C"/>
      </top>
      <bottom style="thin">
        <color rgb="FFF8B56C"/>
      </bottom>
      <diagonal/>
    </border>
    <border>
      <left/>
      <right style="thin">
        <color rgb="FFF8B56C"/>
      </right>
      <top style="thin">
        <color rgb="FFF8B56C"/>
      </top>
      <bottom style="thin">
        <color rgb="FFF8B56C"/>
      </bottom>
      <diagonal/>
    </border>
    <border>
      <left style="thin">
        <color rgb="FFF8B56C"/>
      </left>
      <right style="thin">
        <color rgb="FFF8B56C"/>
      </right>
      <top style="thin">
        <color rgb="FFF8B56C"/>
      </top>
      <bottom style="thin">
        <color rgb="FFF8B56C"/>
      </bottom>
      <diagonal/>
    </border>
    <border>
      <left style="thin">
        <color rgb="FFF8B56C"/>
      </left>
      <right style="thin">
        <color rgb="FFF8B56C"/>
      </right>
      <top style="thin">
        <color rgb="FFF8B56C"/>
      </top>
      <bottom/>
      <diagonal/>
    </border>
    <border>
      <left style="thin">
        <color rgb="FFF8B56C"/>
      </left>
      <right style="thin">
        <color rgb="FFF8B56C"/>
      </right>
      <top/>
      <bottom/>
      <diagonal/>
    </border>
    <border>
      <left style="thin">
        <color rgb="FFF8B56C"/>
      </left>
      <right style="thin">
        <color rgb="FFF8B56C"/>
      </right>
      <top/>
      <bottom style="thin">
        <color rgb="FFF8B56C"/>
      </bottom>
      <diagonal/>
    </border>
    <border>
      <left style="medium">
        <color rgb="FFFBD1A3"/>
      </left>
      <right style="medium">
        <color rgb="FFFBD1A3"/>
      </right>
      <top style="medium">
        <color rgb="FFFBD1A3"/>
      </top>
      <bottom style="medium">
        <color rgb="FFFBD1A3"/>
      </bottom>
      <diagonal/>
    </border>
  </borders>
  <cellStyleXfs count="1">
    <xf numFmtId="0" fontId="0" fillId="0" borderId="0"/>
  </cellStyleXfs>
  <cellXfs count="164">
    <xf numFmtId="0" fontId="0" fillId="0" borderId="0" xfId="0"/>
    <xf numFmtId="0" fontId="0" fillId="2" borderId="0" xfId="0" applyFill="1"/>
    <xf numFmtId="0" fontId="1" fillId="2" borderId="0" xfId="0" applyFont="1" applyFill="1"/>
    <xf numFmtId="0" fontId="2" fillId="2" borderId="0" xfId="0" applyFont="1" applyFill="1"/>
    <xf numFmtId="0" fontId="3" fillId="2" borderId="0" xfId="0" applyFont="1" applyFill="1"/>
    <xf numFmtId="0" fontId="4" fillId="2" borderId="0" xfId="0" applyFont="1" applyFill="1" applyAlignment="1">
      <alignment horizontal="left" vertical="top"/>
    </xf>
    <xf numFmtId="0" fontId="5" fillId="2" borderId="0" xfId="0" applyFont="1" applyFill="1"/>
    <xf numFmtId="0" fontId="6" fillId="2" borderId="0" xfId="0" applyFont="1" applyFill="1"/>
    <xf numFmtId="0" fontId="2" fillId="2" borderId="1" xfId="0" applyFont="1" applyFill="1" applyBorder="1"/>
    <xf numFmtId="0" fontId="2" fillId="3" borderId="0" xfId="0" applyFont="1" applyFill="1"/>
    <xf numFmtId="0" fontId="7" fillId="3" borderId="0" xfId="0" applyFont="1" applyFill="1"/>
    <xf numFmtId="0" fontId="1" fillId="3" borderId="0" xfId="0" applyFont="1" applyFill="1"/>
    <xf numFmtId="0" fontId="6" fillId="3" borderId="0" xfId="0" applyFont="1" applyFill="1"/>
    <xf numFmtId="0" fontId="0" fillId="3" borderId="0" xfId="0" applyFill="1"/>
    <xf numFmtId="0" fontId="8" fillId="3" borderId="0" xfId="0" applyFont="1" applyFill="1"/>
    <xf numFmtId="0" fontId="9" fillId="3" borderId="0" xfId="0" applyFont="1" applyFill="1"/>
    <xf numFmtId="0" fontId="10" fillId="0" borderId="0" xfId="0" applyFont="1" applyAlignment="1">
      <alignment horizontal="center"/>
    </xf>
    <xf numFmtId="0" fontId="0" fillId="0" borderId="0" xfId="0" applyAlignment="1">
      <alignment vertical="top" wrapText="1"/>
    </xf>
    <xf numFmtId="11" fontId="0" fillId="0" borderId="0" xfId="0" applyNumberFormat="1"/>
    <xf numFmtId="0" fontId="10" fillId="0" borderId="0" xfId="0" applyFont="1" applyAlignment="1">
      <alignment wrapText="1"/>
    </xf>
    <xf numFmtId="2" fontId="0" fillId="0" borderId="0" xfId="0" applyNumberFormat="1"/>
    <xf numFmtId="1" fontId="0" fillId="0" borderId="0" xfId="0" applyNumberFormat="1"/>
    <xf numFmtId="0" fontId="11" fillId="3" borderId="0" xfId="0" applyFont="1" applyFill="1" applyAlignment="1">
      <alignment horizontal="left" vertical="top"/>
    </xf>
    <xf numFmtId="0" fontId="14" fillId="3" borderId="0" xfId="0" applyFont="1" applyFill="1"/>
    <xf numFmtId="0" fontId="15" fillId="3" borderId="0" xfId="0" applyFont="1" applyFill="1" applyAlignment="1">
      <alignment horizontal="right"/>
    </xf>
    <xf numFmtId="0" fontId="10" fillId="0" borderId="0" xfId="0" applyFont="1"/>
    <xf numFmtId="0" fontId="17" fillId="0" borderId="0" xfId="0" applyFont="1"/>
    <xf numFmtId="0" fontId="10" fillId="0" borderId="0" xfId="0" applyFont="1" applyAlignment="1">
      <alignment vertical="top" wrapText="1"/>
    </xf>
    <xf numFmtId="0" fontId="0" fillId="0" borderId="0" xfId="0" applyAlignment="1">
      <alignment horizontal="left" indent="1"/>
    </xf>
    <xf numFmtId="165" fontId="0" fillId="0" borderId="0" xfId="0" applyNumberFormat="1"/>
    <xf numFmtId="0" fontId="7" fillId="3" borderId="2" xfId="0" applyFont="1" applyFill="1" applyBorder="1"/>
    <xf numFmtId="0" fontId="2" fillId="3" borderId="3" xfId="0" applyFont="1" applyFill="1" applyBorder="1"/>
    <xf numFmtId="0" fontId="2" fillId="3" borderId="5" xfId="0" applyFont="1" applyFill="1" applyBorder="1"/>
    <xf numFmtId="0" fontId="9" fillId="3" borderId="6" xfId="0" applyFont="1" applyFill="1" applyBorder="1"/>
    <xf numFmtId="0" fontId="2" fillId="3" borderId="7" xfId="0" applyFont="1" applyFill="1" applyBorder="1"/>
    <xf numFmtId="0" fontId="2" fillId="3" borderId="8" xfId="0" applyFont="1" applyFill="1" applyBorder="1"/>
    <xf numFmtId="0" fontId="2" fillId="3" borderId="2" xfId="0" applyFont="1" applyFill="1" applyBorder="1"/>
    <xf numFmtId="164" fontId="18" fillId="3" borderId="5" xfId="0" applyNumberFormat="1" applyFont="1" applyFill="1" applyBorder="1" applyAlignment="1">
      <alignment vertical="center"/>
    </xf>
    <xf numFmtId="0" fontId="16" fillId="3" borderId="5" xfId="0" applyFont="1" applyFill="1" applyBorder="1" applyAlignment="1">
      <alignment vertical="top" wrapText="1"/>
    </xf>
    <xf numFmtId="164" fontId="21" fillId="3" borderId="6" xfId="0" applyNumberFormat="1" applyFont="1" applyFill="1" applyBorder="1" applyAlignment="1">
      <alignment vertical="center"/>
    </xf>
    <xf numFmtId="164" fontId="20" fillId="3" borderId="6" xfId="0" applyNumberFormat="1" applyFont="1" applyFill="1" applyBorder="1" applyAlignment="1">
      <alignment vertical="center"/>
    </xf>
    <xf numFmtId="0" fontId="22" fillId="3" borderId="3" xfId="0" applyFont="1" applyFill="1" applyBorder="1"/>
    <xf numFmtId="0" fontId="0" fillId="6" borderId="0" xfId="0" applyFill="1"/>
    <xf numFmtId="2" fontId="0" fillId="6" borderId="0" xfId="0" quotePrefix="1" applyNumberFormat="1" applyFill="1"/>
    <xf numFmtId="164" fontId="21" fillId="3" borderId="0" xfId="0" applyNumberFormat="1" applyFont="1" applyFill="1" applyAlignment="1">
      <alignment vertical="center"/>
    </xf>
    <xf numFmtId="0" fontId="16" fillId="3" borderId="8" xfId="0" applyFont="1" applyFill="1" applyBorder="1" applyAlignment="1">
      <alignment vertical="top" wrapText="1"/>
    </xf>
    <xf numFmtId="164" fontId="24" fillId="3" borderId="0" xfId="0" applyNumberFormat="1" applyFont="1" applyFill="1" applyAlignment="1">
      <alignment vertical="center"/>
    </xf>
    <xf numFmtId="0" fontId="23" fillId="3" borderId="3" xfId="0" applyFont="1" applyFill="1" applyBorder="1"/>
    <xf numFmtId="0" fontId="23" fillId="3" borderId="5" xfId="0" applyFont="1" applyFill="1" applyBorder="1" applyAlignment="1">
      <alignment vertical="top" wrapText="1"/>
    </xf>
    <xf numFmtId="164" fontId="11" fillId="3" borderId="6" xfId="0" applyNumberFormat="1" applyFont="1" applyFill="1" applyBorder="1" applyAlignment="1">
      <alignment vertical="top" wrapText="1"/>
    </xf>
    <xf numFmtId="0" fontId="22" fillId="3" borderId="0" xfId="0" applyFont="1" applyFill="1"/>
    <xf numFmtId="0" fontId="22" fillId="3" borderId="5" xfId="0" applyFont="1" applyFill="1" applyBorder="1"/>
    <xf numFmtId="164" fontId="11" fillId="3" borderId="0" xfId="0" applyNumberFormat="1" applyFont="1" applyFill="1" applyAlignment="1">
      <alignment vertical="center"/>
    </xf>
    <xf numFmtId="164" fontId="24" fillId="3" borderId="8" xfId="0" applyNumberFormat="1" applyFont="1" applyFill="1" applyBorder="1" applyAlignment="1">
      <alignment vertical="center"/>
    </xf>
    <xf numFmtId="164" fontId="20" fillId="3" borderId="8" xfId="0" applyNumberFormat="1" applyFont="1" applyFill="1" applyBorder="1" applyAlignment="1">
      <alignment vertical="center"/>
    </xf>
    <xf numFmtId="164" fontId="20" fillId="3" borderId="9" xfId="0" applyNumberFormat="1" applyFont="1" applyFill="1" applyBorder="1" applyAlignment="1">
      <alignment vertical="center"/>
    </xf>
    <xf numFmtId="0" fontId="11" fillId="3" borderId="0" xfId="0" applyFont="1" applyFill="1" applyAlignment="1">
      <alignment horizontal="center" textRotation="90" wrapText="1"/>
    </xf>
    <xf numFmtId="0" fontId="11" fillId="3" borderId="4" xfId="0" applyFont="1" applyFill="1" applyBorder="1" applyAlignment="1">
      <alignment horizontal="center" vertical="top" wrapText="1"/>
    </xf>
    <xf numFmtId="0" fontId="11" fillId="3" borderId="13" xfId="0" applyFont="1" applyFill="1" applyBorder="1" applyAlignment="1">
      <alignment horizontal="center" vertical="top" wrapText="1"/>
    </xf>
    <xf numFmtId="0" fontId="11" fillId="3" borderId="14" xfId="0" applyFont="1" applyFill="1" applyBorder="1" applyAlignment="1">
      <alignment horizontal="center" vertical="top" wrapText="1"/>
    </xf>
    <xf numFmtId="0" fontId="11" fillId="7" borderId="13" xfId="0" applyFont="1" applyFill="1" applyBorder="1" applyAlignment="1">
      <alignment horizontal="center" vertical="top" wrapText="1"/>
    </xf>
    <xf numFmtId="0" fontId="27" fillId="7" borderId="10" xfId="0" applyFont="1" applyFill="1" applyBorder="1" applyAlignment="1">
      <alignment horizontal="center" vertical="center" wrapText="1"/>
    </xf>
    <xf numFmtId="0" fontId="11" fillId="8" borderId="13" xfId="0"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14" xfId="0" applyFont="1" applyFill="1" applyBorder="1" applyAlignment="1">
      <alignment horizontal="center" vertical="top" wrapText="1"/>
    </xf>
    <xf numFmtId="0" fontId="11" fillId="8" borderId="4" xfId="0" applyFont="1" applyFill="1" applyBorder="1" applyAlignment="1">
      <alignment horizontal="center" vertical="top" wrapText="1"/>
    </xf>
    <xf numFmtId="0" fontId="2" fillId="3" borderId="14" xfId="0" applyFont="1" applyFill="1" applyBorder="1"/>
    <xf numFmtId="0" fontId="0" fillId="3" borderId="16" xfId="0" applyFill="1" applyBorder="1"/>
    <xf numFmtId="0" fontId="2" fillId="3" borderId="15" xfId="0" applyFont="1" applyFill="1" applyBorder="1"/>
    <xf numFmtId="0" fontId="2" fillId="8" borderId="14" xfId="0" applyFont="1" applyFill="1" applyBorder="1"/>
    <xf numFmtId="0" fontId="2" fillId="8" borderId="15" xfId="0" applyFont="1" applyFill="1" applyBorder="1"/>
    <xf numFmtId="0" fontId="0" fillId="8" borderId="16" xfId="0" applyFill="1" applyBorder="1"/>
    <xf numFmtId="0" fontId="23" fillId="3" borderId="4" xfId="0" applyFont="1" applyFill="1" applyBorder="1"/>
    <xf numFmtId="3" fontId="11" fillId="3" borderId="5" xfId="0" applyNumberFormat="1" applyFont="1" applyFill="1" applyBorder="1" applyAlignment="1">
      <alignment horizontal="left" vertical="top" indent="1"/>
    </xf>
    <xf numFmtId="3" fontId="25" fillId="3" borderId="0" xfId="0" applyNumberFormat="1" applyFont="1" applyFill="1" applyAlignment="1">
      <alignment vertical="top"/>
    </xf>
    <xf numFmtId="3" fontId="25" fillId="3" borderId="6" xfId="0" applyNumberFormat="1" applyFont="1" applyFill="1" applyBorder="1" applyAlignment="1">
      <alignment vertical="top"/>
    </xf>
    <xf numFmtId="3" fontId="25" fillId="3" borderId="5" xfId="0" applyNumberFormat="1" applyFont="1" applyFill="1" applyBorder="1" applyAlignment="1">
      <alignment vertical="top"/>
    </xf>
    <xf numFmtId="0" fontId="23" fillId="3" borderId="5" xfId="0" applyFont="1" applyFill="1" applyBorder="1" applyAlignment="1">
      <alignment horizontal="left" vertical="top" indent="1"/>
    </xf>
    <xf numFmtId="0" fontId="23" fillId="3" borderId="0" xfId="0" applyFont="1" applyFill="1" applyAlignment="1">
      <alignment vertical="top"/>
    </xf>
    <xf numFmtId="0" fontId="23" fillId="3" borderId="6" xfId="0" applyFont="1" applyFill="1" applyBorder="1" applyAlignment="1">
      <alignment vertical="top"/>
    </xf>
    <xf numFmtId="0" fontId="2" fillId="7" borderId="14" xfId="0" applyFont="1" applyFill="1" applyBorder="1"/>
    <xf numFmtId="0" fontId="23" fillId="7" borderId="15" xfId="0" applyFont="1" applyFill="1" applyBorder="1" applyAlignment="1">
      <alignment vertical="top" wrapText="1"/>
    </xf>
    <xf numFmtId="0" fontId="2" fillId="7" borderId="15" xfId="0" applyFont="1" applyFill="1" applyBorder="1"/>
    <xf numFmtId="0" fontId="0" fillId="7" borderId="16" xfId="0" applyFill="1" applyBorder="1"/>
    <xf numFmtId="0" fontId="0" fillId="0" borderId="0" xfId="0" applyAlignment="1">
      <alignment wrapText="1"/>
    </xf>
    <xf numFmtId="0" fontId="17" fillId="0" borderId="0" xfId="0" applyFont="1" applyAlignment="1">
      <alignment vertical="top" wrapText="1"/>
    </xf>
    <xf numFmtId="3" fontId="11" fillId="3" borderId="7" xfId="0" applyNumberFormat="1" applyFont="1" applyFill="1" applyBorder="1" applyAlignment="1">
      <alignment horizontal="left" vertical="top" indent="1"/>
    </xf>
    <xf numFmtId="0" fontId="11" fillId="3" borderId="0" xfId="0" applyFont="1" applyFill="1" applyAlignment="1">
      <alignment vertical="center"/>
    </xf>
    <xf numFmtId="3" fontId="26" fillId="3" borderId="5" xfId="0" applyNumberFormat="1" applyFont="1" applyFill="1" applyBorder="1" applyAlignment="1">
      <alignment vertical="top"/>
    </xf>
    <xf numFmtId="3" fontId="26" fillId="3" borderId="0" xfId="0" applyNumberFormat="1" applyFont="1" applyFill="1" applyAlignment="1">
      <alignment vertical="top"/>
    </xf>
    <xf numFmtId="3" fontId="26" fillId="3" borderId="6" xfId="0" applyNumberFormat="1" applyFont="1" applyFill="1" applyBorder="1" applyAlignment="1">
      <alignment vertical="top"/>
    </xf>
    <xf numFmtId="0" fontId="0" fillId="0" borderId="0" xfId="0" applyAlignment="1">
      <alignment horizontal="right"/>
    </xf>
    <xf numFmtId="0" fontId="2" fillId="7" borderId="0" xfId="0" applyFont="1" applyFill="1"/>
    <xf numFmtId="0" fontId="11" fillId="7" borderId="16" xfId="0" applyFont="1" applyFill="1" applyBorder="1" applyAlignment="1">
      <alignment horizontal="center" vertical="top" wrapText="1"/>
    </xf>
    <xf numFmtId="0" fontId="11" fillId="3" borderId="16" xfId="0" applyFont="1" applyFill="1" applyBorder="1" applyAlignment="1">
      <alignment horizontal="center" vertical="top" wrapText="1"/>
    </xf>
    <xf numFmtId="0" fontId="11" fillId="8" borderId="16" xfId="0" applyFont="1" applyFill="1" applyBorder="1" applyAlignment="1">
      <alignment horizontal="center" vertical="top" wrapText="1"/>
    </xf>
    <xf numFmtId="164" fontId="7" fillId="3" borderId="0" xfId="0" applyNumberFormat="1" applyFont="1" applyFill="1" applyAlignment="1">
      <alignment vertical="center"/>
    </xf>
    <xf numFmtId="164" fontId="21" fillId="8" borderId="0" xfId="0" applyNumberFormat="1" applyFont="1" applyFill="1" applyAlignment="1">
      <alignment vertical="center"/>
    </xf>
    <xf numFmtId="164" fontId="20" fillId="3" borderId="0" xfId="0" applyNumberFormat="1" applyFont="1" applyFill="1" applyAlignment="1">
      <alignment vertical="center"/>
    </xf>
    <xf numFmtId="164" fontId="20" fillId="8" borderId="0" xfId="0" applyNumberFormat="1" applyFont="1" applyFill="1" applyAlignment="1">
      <alignment vertical="center"/>
    </xf>
    <xf numFmtId="0" fontId="2" fillId="7" borderId="2" xfId="0" applyFont="1" applyFill="1" applyBorder="1"/>
    <xf numFmtId="0" fontId="2" fillId="7" borderId="3" xfId="0" applyFont="1" applyFill="1" applyBorder="1"/>
    <xf numFmtId="164" fontId="24" fillId="3" borderId="3" xfId="0" applyNumberFormat="1" applyFont="1" applyFill="1" applyBorder="1" applyAlignment="1">
      <alignment vertical="center"/>
    </xf>
    <xf numFmtId="164" fontId="7" fillId="3" borderId="3" xfId="0" applyNumberFormat="1" applyFont="1" applyFill="1" applyBorder="1" applyAlignment="1">
      <alignment vertical="center"/>
    </xf>
    <xf numFmtId="164" fontId="21" fillId="3" borderId="3" xfId="0" applyNumberFormat="1" applyFont="1" applyFill="1" applyBorder="1" applyAlignment="1">
      <alignment vertical="center"/>
    </xf>
    <xf numFmtId="164" fontId="21" fillId="8" borderId="3" xfId="0" applyNumberFormat="1" applyFont="1" applyFill="1" applyBorder="1" applyAlignment="1">
      <alignment vertical="center"/>
    </xf>
    <xf numFmtId="164" fontId="21" fillId="8" borderId="4" xfId="0" applyNumberFormat="1" applyFont="1" applyFill="1" applyBorder="1" applyAlignment="1">
      <alignment vertical="center"/>
    </xf>
    <xf numFmtId="0" fontId="2" fillId="7" borderId="5" xfId="0" applyFont="1" applyFill="1" applyBorder="1"/>
    <xf numFmtId="164" fontId="21" fillId="8" borderId="6" xfId="0" applyNumberFormat="1" applyFont="1" applyFill="1" applyBorder="1" applyAlignment="1">
      <alignment vertical="center"/>
    </xf>
    <xf numFmtId="164" fontId="20" fillId="8" borderId="6" xfId="0" applyNumberFormat="1" applyFont="1" applyFill="1" applyBorder="1" applyAlignment="1">
      <alignment vertical="center"/>
    </xf>
    <xf numFmtId="0" fontId="2" fillId="7" borderId="7" xfId="0" applyFont="1" applyFill="1" applyBorder="1"/>
    <xf numFmtId="0" fontId="2" fillId="7" borderId="8" xfId="0" applyFont="1" applyFill="1" applyBorder="1"/>
    <xf numFmtId="164" fontId="21" fillId="3" borderId="8" xfId="0" applyNumberFormat="1" applyFont="1" applyFill="1" applyBorder="1" applyAlignment="1">
      <alignment vertical="center"/>
    </xf>
    <xf numFmtId="164" fontId="21" fillId="8" borderId="8" xfId="0" applyNumberFormat="1" applyFont="1" applyFill="1" applyBorder="1" applyAlignment="1">
      <alignment vertical="center"/>
    </xf>
    <xf numFmtId="164" fontId="21" fillId="8" borderId="9" xfId="0" applyNumberFormat="1" applyFont="1" applyFill="1" applyBorder="1" applyAlignment="1">
      <alignment vertical="center"/>
    </xf>
    <xf numFmtId="0" fontId="30" fillId="2" borderId="0" xfId="0" quotePrefix="1" applyFont="1" applyFill="1" applyAlignment="1">
      <alignment horizontal="left" indent="2"/>
    </xf>
    <xf numFmtId="0" fontId="31" fillId="2" borderId="0" xfId="0" applyFont="1" applyFill="1"/>
    <xf numFmtId="0" fontId="29" fillId="3" borderId="7" xfId="0" applyFont="1" applyFill="1" applyBorder="1" applyAlignment="1">
      <alignment horizontal="left" wrapText="1"/>
    </xf>
    <xf numFmtId="0" fontId="29" fillId="3" borderId="8" xfId="0" applyFont="1" applyFill="1" applyBorder="1" applyAlignment="1">
      <alignment horizontal="left" wrapText="1"/>
    </xf>
    <xf numFmtId="0" fontId="29" fillId="3" borderId="9" xfId="0" applyFont="1" applyFill="1" applyBorder="1" applyAlignment="1">
      <alignment horizontal="left" wrapText="1"/>
    </xf>
    <xf numFmtId="0" fontId="32" fillId="2" borderId="0" xfId="0" applyFont="1" applyFill="1"/>
    <xf numFmtId="0" fontId="12" fillId="4" borderId="17" xfId="0" applyFont="1" applyFill="1" applyBorder="1" applyAlignment="1" applyProtection="1">
      <alignment horizontal="center" vertical="center"/>
      <protection locked="0"/>
    </xf>
    <xf numFmtId="0" fontId="1" fillId="5" borderId="2" xfId="0" applyFont="1" applyFill="1" applyBorder="1" applyAlignment="1">
      <alignment horizontal="left"/>
    </xf>
    <xf numFmtId="0" fontId="1" fillId="5" borderId="3" xfId="0" applyFont="1" applyFill="1" applyBorder="1" applyAlignment="1">
      <alignment horizontal="left"/>
    </xf>
    <xf numFmtId="0" fontId="1" fillId="5" borderId="10" xfId="0" applyFont="1" applyFill="1" applyBorder="1" applyAlignment="1">
      <alignment horizontal="left"/>
    </xf>
    <xf numFmtId="0" fontId="1" fillId="5" borderId="11" xfId="0" applyFont="1" applyFill="1" applyBorder="1" applyAlignment="1">
      <alignment horizontal="left"/>
    </xf>
    <xf numFmtId="0" fontId="1" fillId="5" borderId="12" xfId="0" applyFont="1" applyFill="1" applyBorder="1" applyAlignment="1">
      <alignment horizontal="left"/>
    </xf>
    <xf numFmtId="0" fontId="1" fillId="5" borderId="4" xfId="0" applyFont="1" applyFill="1" applyBorder="1" applyAlignment="1">
      <alignment horizontal="left"/>
    </xf>
    <xf numFmtId="0" fontId="11" fillId="7" borderId="0" xfId="0" applyFont="1" applyFill="1" applyAlignment="1">
      <alignment horizontal="center" textRotation="90" wrapText="1"/>
    </xf>
    <xf numFmtId="0" fontId="11" fillId="3" borderId="15" xfId="0" applyFont="1" applyFill="1" applyBorder="1" applyAlignment="1">
      <alignment horizontal="center" textRotation="90" wrapText="1"/>
    </xf>
    <xf numFmtId="0" fontId="11" fillId="3" borderId="16" xfId="0" applyFont="1" applyFill="1" applyBorder="1" applyAlignment="1">
      <alignment horizontal="center" textRotation="90" wrapText="1"/>
    </xf>
    <xf numFmtId="0" fontId="29" fillId="3" borderId="5" xfId="0" applyFont="1" applyFill="1" applyBorder="1" applyAlignment="1">
      <alignment horizontal="left" wrapText="1"/>
    </xf>
    <xf numFmtId="0" fontId="29" fillId="3" borderId="0" xfId="0" applyFont="1" applyFill="1" applyAlignment="1">
      <alignment horizontal="left" wrapText="1"/>
    </xf>
    <xf numFmtId="0" fontId="29" fillId="3" borderId="6" xfId="0" applyFont="1" applyFill="1" applyBorder="1" applyAlignment="1">
      <alignment horizontal="left" wrapText="1"/>
    </xf>
    <xf numFmtId="0" fontId="29" fillId="3" borderId="7" xfId="0" applyFont="1" applyFill="1" applyBorder="1" applyAlignment="1">
      <alignment horizontal="left" wrapText="1"/>
    </xf>
    <xf numFmtId="0" fontId="29" fillId="3" borderId="8" xfId="0" applyFont="1" applyFill="1" applyBorder="1" applyAlignment="1">
      <alignment horizontal="left" wrapText="1"/>
    </xf>
    <xf numFmtId="0" fontId="29" fillId="3" borderId="9" xfId="0" applyFont="1" applyFill="1" applyBorder="1" applyAlignment="1">
      <alignment horizontal="left" wrapText="1"/>
    </xf>
    <xf numFmtId="3" fontId="6" fillId="3" borderId="8" xfId="0" applyNumberFormat="1" applyFont="1" applyFill="1" applyBorder="1" applyAlignment="1">
      <alignment horizontal="center" vertical="center"/>
    </xf>
    <xf numFmtId="3" fontId="6" fillId="3" borderId="9" xfId="0" applyNumberFormat="1" applyFont="1" applyFill="1" applyBorder="1" applyAlignment="1">
      <alignment horizontal="center" vertical="center"/>
    </xf>
    <xf numFmtId="164" fontId="27" fillId="8" borderId="10" xfId="0" applyNumberFormat="1" applyFont="1" applyFill="1" applyBorder="1" applyAlignment="1">
      <alignment horizontal="center" vertical="center"/>
    </xf>
    <xf numFmtId="164" fontId="27" fillId="8" borderId="11" xfId="0" applyNumberFormat="1" applyFont="1" applyFill="1" applyBorder="1" applyAlignment="1">
      <alignment horizontal="center" vertical="center"/>
    </xf>
    <xf numFmtId="164" fontId="27" fillId="8" borderId="12" xfId="0" applyNumberFormat="1" applyFont="1" applyFill="1" applyBorder="1" applyAlignment="1">
      <alignment horizontal="center" vertical="center"/>
    </xf>
    <xf numFmtId="0" fontId="11" fillId="3" borderId="15" xfId="0" applyFont="1" applyFill="1" applyBorder="1" applyAlignment="1">
      <alignment horizontal="right" vertical="center" textRotation="90"/>
    </xf>
    <xf numFmtId="3" fontId="25" fillId="3" borderId="5" xfId="0" applyNumberFormat="1" applyFont="1" applyFill="1" applyBorder="1" applyAlignment="1">
      <alignment horizontal="left" vertical="top"/>
    </xf>
    <xf numFmtId="3" fontId="25" fillId="3" borderId="0" xfId="0" applyNumberFormat="1" applyFont="1" applyFill="1" applyAlignment="1">
      <alignment horizontal="left" vertical="top"/>
    </xf>
    <xf numFmtId="3" fontId="25" fillId="3" borderId="6" xfId="0" applyNumberFormat="1" applyFont="1" applyFill="1" applyBorder="1" applyAlignment="1">
      <alignment horizontal="left" vertical="top"/>
    </xf>
    <xf numFmtId="0" fontId="28" fillId="7" borderId="0" xfId="0" applyFont="1" applyFill="1" applyAlignment="1">
      <alignment horizontal="center" vertical="top"/>
    </xf>
    <xf numFmtId="0" fontId="27" fillId="7" borderId="10" xfId="0" applyFont="1" applyFill="1" applyBorder="1" applyAlignment="1">
      <alignment horizontal="center" vertical="center" wrapText="1"/>
    </xf>
    <xf numFmtId="0" fontId="27" fillId="7" borderId="12" xfId="0" applyFont="1" applyFill="1" applyBorder="1" applyAlignment="1">
      <alignment horizontal="center" vertical="center" wrapText="1"/>
    </xf>
    <xf numFmtId="0" fontId="27" fillId="3" borderId="10" xfId="0" applyFont="1" applyFill="1" applyBorder="1" applyAlignment="1">
      <alignment horizontal="center" vertical="center"/>
    </xf>
    <xf numFmtId="0" fontId="27" fillId="3" borderId="11" xfId="0" applyFont="1" applyFill="1" applyBorder="1" applyAlignment="1">
      <alignment horizontal="center" vertical="center"/>
    </xf>
    <xf numFmtId="0" fontId="27" fillId="3" borderId="12" xfId="0" applyFont="1" applyFill="1" applyBorder="1" applyAlignment="1">
      <alignment horizontal="center" vertical="center"/>
    </xf>
    <xf numFmtId="0" fontId="11" fillId="3" borderId="6" xfId="0" applyFont="1" applyFill="1" applyBorder="1" applyAlignment="1">
      <alignment horizontal="center" textRotation="90" wrapText="1"/>
    </xf>
    <xf numFmtId="0" fontId="11" fillId="3" borderId="9" xfId="0" applyFont="1" applyFill="1" applyBorder="1" applyAlignment="1">
      <alignment horizontal="center" textRotation="90" wrapText="1"/>
    </xf>
    <xf numFmtId="0" fontId="11" fillId="8" borderId="5" xfId="0" applyFont="1" applyFill="1" applyBorder="1" applyAlignment="1">
      <alignment horizontal="center" textRotation="90" wrapText="1"/>
    </xf>
    <xf numFmtId="0" fontId="11" fillId="8" borderId="7" xfId="0" applyFont="1" applyFill="1" applyBorder="1" applyAlignment="1">
      <alignment horizontal="center" textRotation="90" wrapText="1"/>
    </xf>
    <xf numFmtId="0" fontId="11" fillId="8" borderId="15" xfId="0" applyFont="1" applyFill="1" applyBorder="1" applyAlignment="1">
      <alignment horizontal="center" textRotation="90" wrapText="1"/>
    </xf>
    <xf numFmtId="0" fontId="11" fillId="8" borderId="16" xfId="0" applyFont="1" applyFill="1" applyBorder="1" applyAlignment="1">
      <alignment horizontal="center" textRotation="90" wrapText="1"/>
    </xf>
    <xf numFmtId="0" fontId="11" fillId="8" borderId="6" xfId="0" applyFont="1" applyFill="1" applyBorder="1" applyAlignment="1">
      <alignment horizontal="center" textRotation="90" wrapText="1"/>
    </xf>
    <xf numFmtId="0" fontId="11" fillId="8" borderId="9" xfId="0" applyFont="1" applyFill="1" applyBorder="1" applyAlignment="1">
      <alignment horizontal="center" textRotation="90" wrapText="1"/>
    </xf>
    <xf numFmtId="0" fontId="11" fillId="3" borderId="5" xfId="0" applyFont="1" applyFill="1" applyBorder="1" applyAlignment="1">
      <alignment horizontal="right" vertical="center" textRotation="90"/>
    </xf>
    <xf numFmtId="3" fontId="26" fillId="3" borderId="5" xfId="0" applyNumberFormat="1" applyFont="1" applyFill="1" applyBorder="1" applyAlignment="1">
      <alignment horizontal="left" vertical="top"/>
    </xf>
    <xf numFmtId="3" fontId="26" fillId="3" borderId="0" xfId="0" applyNumberFormat="1" applyFont="1" applyFill="1" applyAlignment="1">
      <alignment horizontal="left" vertical="top"/>
    </xf>
    <xf numFmtId="3" fontId="26" fillId="3" borderId="6" xfId="0" applyNumberFormat="1" applyFont="1" applyFill="1" applyBorder="1" applyAlignment="1">
      <alignment horizontal="left" vertical="top"/>
    </xf>
  </cellXfs>
  <cellStyles count="1">
    <cellStyle name="Normal" xfId="0" builtinId="0"/>
  </cellStyles>
  <dxfs count="0"/>
  <tableStyles count="0" defaultTableStyle="TableStyleMedium2" defaultPivotStyle="PivotStyleLight16"/>
  <colors>
    <mruColors>
      <color rgb="FFE36037"/>
      <color rgb="FFF69C38"/>
      <color rgb="FFF7A74F"/>
      <color rgb="FFF8B56C"/>
      <color rgb="FF8E3327"/>
      <color rgb="FFFBD3A7"/>
      <color rgb="FFFEEDDA"/>
      <color rgb="FFFDE7CF"/>
      <color rgb="FFFBD1A3"/>
      <color rgb="FFF9BD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0959099480630392E-2"/>
          <c:y val="4.1673602323459943E-2"/>
          <c:w val="0.96579276442213657"/>
          <c:h val="0.91665279535308009"/>
        </c:manualLayout>
      </c:layout>
      <c:barChart>
        <c:barDir val="col"/>
        <c:grouping val="clustered"/>
        <c:varyColors val="0"/>
        <c:ser>
          <c:idx val="0"/>
          <c:order val="0"/>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2"/>
                    </a:solidFill>
                    <a:latin typeface="Avenir Next LT Pro" panose="020B0504020202020204" pitchFamily="34" charset="0"/>
                    <a:ea typeface="+mn-ea"/>
                    <a:cs typeface="+mn-cs"/>
                  </a:defRPr>
                </a:pPr>
                <a:endParaRPr lang="da-D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DataCalc!$A$7:$A$20</c:f>
              <c:strCache>
                <c:ptCount val="14"/>
                <c:pt idx="0">
                  <c:v>A1-A3</c:v>
                </c:pt>
                <c:pt idx="1">
                  <c:v>A4</c:v>
                </c:pt>
                <c:pt idx="2">
                  <c:v>A5</c:v>
                </c:pt>
                <c:pt idx="3">
                  <c:v>B1</c:v>
                </c:pt>
                <c:pt idx="4">
                  <c:v>B2</c:v>
                </c:pt>
                <c:pt idx="5">
                  <c:v>B3</c:v>
                </c:pt>
                <c:pt idx="6">
                  <c:v>B4</c:v>
                </c:pt>
                <c:pt idx="7">
                  <c:v>B5</c:v>
                </c:pt>
                <c:pt idx="8">
                  <c:v>B6</c:v>
                </c:pt>
                <c:pt idx="9">
                  <c:v>B7</c:v>
                </c:pt>
                <c:pt idx="10">
                  <c:v>C1</c:v>
                </c:pt>
                <c:pt idx="11">
                  <c:v>C2</c:v>
                </c:pt>
                <c:pt idx="12">
                  <c:v>C3</c:v>
                </c:pt>
                <c:pt idx="13">
                  <c:v>C4</c:v>
                </c:pt>
              </c:strCache>
            </c:strRef>
          </c:cat>
          <c:val>
            <c:numRef>
              <c:f>DataCalc!$B$7:$B$20</c:f>
              <c:numCache>
                <c:formatCode>General</c:formatCode>
                <c:ptCount val="14"/>
                <c:pt idx="0">
                  <c:v>273546.16936751705</c:v>
                </c:pt>
                <c:pt idx="1">
                  <c:v>0</c:v>
                </c:pt>
                <c:pt idx="2">
                  <c:v>0</c:v>
                </c:pt>
                <c:pt idx="3">
                  <c:v>0</c:v>
                </c:pt>
                <c:pt idx="4">
                  <c:v>0</c:v>
                </c:pt>
                <c:pt idx="5">
                  <c:v>0</c:v>
                </c:pt>
                <c:pt idx="6">
                  <c:v>43244.640125293306</c:v>
                </c:pt>
                <c:pt idx="7">
                  <c:v>0</c:v>
                </c:pt>
                <c:pt idx="8">
                  <c:v>104338.33836800006</c:v>
                </c:pt>
                <c:pt idx="9">
                  <c:v>0</c:v>
                </c:pt>
                <c:pt idx="10">
                  <c:v>0</c:v>
                </c:pt>
                <c:pt idx="11">
                  <c:v>0</c:v>
                </c:pt>
                <c:pt idx="12">
                  <c:v>43904.392316713835</c:v>
                </c:pt>
                <c:pt idx="13">
                  <c:v>14416.641832510806</c:v>
                </c:pt>
              </c:numCache>
            </c:numRef>
          </c:val>
          <c:extLst>
            <c:ext xmlns:c16="http://schemas.microsoft.com/office/drawing/2014/chart" uri="{C3380CC4-5D6E-409C-BE32-E72D297353CC}">
              <c16:uniqueId val="{00000000-ECA3-4DD5-BBF4-9FA2867D01E9}"/>
            </c:ext>
          </c:extLst>
        </c:ser>
        <c:dLbls>
          <c:showLegendKey val="0"/>
          <c:showVal val="0"/>
          <c:showCatName val="0"/>
          <c:showSerName val="0"/>
          <c:showPercent val="0"/>
          <c:showBubbleSize val="0"/>
        </c:dLbls>
        <c:gapWidth val="20"/>
        <c:overlap val="-100"/>
        <c:axId val="1261697552"/>
        <c:axId val="1261695152"/>
      </c:barChart>
      <c:catAx>
        <c:axId val="1261697552"/>
        <c:scaling>
          <c:orientation val="minMax"/>
        </c:scaling>
        <c:delete val="1"/>
        <c:axPos val="b"/>
        <c:numFmt formatCode="General" sourceLinked="1"/>
        <c:majorTickMark val="out"/>
        <c:minorTickMark val="none"/>
        <c:tickLblPos val="nextTo"/>
        <c:crossAx val="1261695152"/>
        <c:crosses val="autoZero"/>
        <c:auto val="1"/>
        <c:lblAlgn val="ctr"/>
        <c:lblOffset val="100"/>
        <c:noMultiLvlLbl val="0"/>
      </c:catAx>
      <c:valAx>
        <c:axId val="1261695152"/>
        <c:scaling>
          <c:orientation val="minMax"/>
        </c:scaling>
        <c:delete val="1"/>
        <c:axPos val="l"/>
        <c:numFmt formatCode="General" sourceLinked="1"/>
        <c:majorTickMark val="out"/>
        <c:minorTickMark val="none"/>
        <c:tickLblPos val="nextTo"/>
        <c:crossAx val="1261697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257485887968009"/>
          <c:y val="8.8915576383865602E-2"/>
          <c:w val="0.72822995205391661"/>
          <c:h val="0.87121917233124613"/>
        </c:manualLayout>
      </c:layout>
      <c:pieChart>
        <c:varyColors val="1"/>
        <c:ser>
          <c:idx val="0"/>
          <c:order val="0"/>
          <c:spPr>
            <a:ln>
              <a:noFill/>
            </a:ln>
          </c:spPr>
          <c:dPt>
            <c:idx val="0"/>
            <c:bubble3D val="0"/>
            <c:explosion val="9"/>
            <c:spPr>
              <a:solidFill>
                <a:srgbClr val="F8B56C"/>
              </a:solidFill>
              <a:ln w="19050">
                <a:noFill/>
              </a:ln>
              <a:effectLst/>
            </c:spPr>
            <c:extLst>
              <c:ext xmlns:c16="http://schemas.microsoft.com/office/drawing/2014/chart" uri="{C3380CC4-5D6E-409C-BE32-E72D297353CC}">
                <c16:uniqueId val="{00000005-B7FA-4295-930B-75744BBEF96E}"/>
              </c:ext>
            </c:extLst>
          </c:dPt>
          <c:dPt>
            <c:idx val="1"/>
            <c:bubble3D val="0"/>
            <c:spPr>
              <a:solidFill>
                <a:srgbClr val="FBD1A3"/>
              </a:solidFill>
              <a:ln w="19050">
                <a:noFill/>
              </a:ln>
              <a:effectLst/>
            </c:spPr>
            <c:extLst>
              <c:ext xmlns:c16="http://schemas.microsoft.com/office/drawing/2014/chart" uri="{C3380CC4-5D6E-409C-BE32-E72D297353CC}">
                <c16:uniqueId val="{00000008-B7FA-4295-930B-75744BBEF96E}"/>
              </c:ext>
            </c:extLst>
          </c:dPt>
          <c:dPt>
            <c:idx val="2"/>
            <c:bubble3D val="0"/>
            <c:spPr>
              <a:solidFill>
                <a:srgbClr val="FDE7CF"/>
              </a:solidFill>
              <a:ln w="19050">
                <a:noFill/>
              </a:ln>
              <a:effectLst/>
            </c:spPr>
            <c:extLst>
              <c:ext xmlns:c16="http://schemas.microsoft.com/office/drawing/2014/chart" uri="{C3380CC4-5D6E-409C-BE32-E72D297353CC}">
                <c16:uniqueId val="{00000007-B7FA-4295-930B-75744BBEF96E}"/>
              </c:ext>
            </c:extLst>
          </c:dPt>
          <c:dLbls>
            <c:dLbl>
              <c:idx val="0"/>
              <c:layout>
                <c:manualLayout>
                  <c:x val="-0.20958823529411766"/>
                  <c:y val="-5.1690015733727628E-3"/>
                </c:manualLayout>
              </c:layout>
              <c:tx>
                <c:rich>
                  <a:bodyPr/>
                  <a:lstStyle/>
                  <a:p>
                    <a:fld id="{575C3E69-4833-4753-9167-17701E20C24B}" type="CATEGORYNAME">
                      <a:rPr lang="en-US">
                        <a:solidFill>
                          <a:srgbClr val="E36037"/>
                        </a:solidFill>
                      </a:rPr>
                      <a:pPr/>
                      <a:t>[CATEGORY NAME]</a:t>
                    </a:fld>
                    <a:r>
                      <a:rPr lang="en-US" baseline="0"/>
                      <a:t>
</a:t>
                    </a:r>
                    <a:fld id="{746F5088-5B9C-484D-8C1D-084CE3663316}"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7FA-4295-930B-75744BBEF96E}"/>
                </c:ext>
              </c:extLst>
            </c:dLbl>
            <c:dLbl>
              <c:idx val="1"/>
              <c:layout>
                <c:manualLayout>
                  <c:x val="0.20657063455303382"/>
                  <c:y val="-3.906793720407132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B7FA-4295-930B-75744BBEF96E}"/>
                </c:ext>
              </c:extLst>
            </c:dLbl>
            <c:dLbl>
              <c:idx val="2"/>
              <c:layout>
                <c:manualLayout>
                  <c:x val="0.14195692450208428"/>
                  <c:y val="0.1615751696999922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7FA-4295-930B-75744BBEF9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2"/>
                    </a:solidFill>
                    <a:latin typeface="Avenir Next LT Pro" panose="020B0504020202020204" pitchFamily="34" charset="0"/>
                    <a:ea typeface="+mn-ea"/>
                    <a:cs typeface="+mn-cs"/>
                  </a:defRPr>
                </a:pPr>
                <a:endParaRPr lang="da-DK"/>
              </a:p>
            </c:txPr>
            <c:dLblPos val="bestFit"/>
            <c:showLegendKey val="0"/>
            <c:showVal val="0"/>
            <c:showCatName val="1"/>
            <c:showSerName val="0"/>
            <c:showPercent val="1"/>
            <c:showBubbleSize val="0"/>
            <c:showLeaderLines val="1"/>
            <c:leaderLines>
              <c:spPr>
                <a:ln w="9525" cap="flat" cmpd="sng" algn="ctr">
                  <a:solidFill>
                    <a:srgbClr val="F8B56C"/>
                  </a:solidFill>
                  <a:round/>
                </a:ln>
                <a:effectLst/>
              </c:spPr>
            </c:leaderLines>
            <c:extLst>
              <c:ext xmlns:c15="http://schemas.microsoft.com/office/drawing/2012/chart" uri="{CE6537A1-D6FC-4f65-9D91-7224C49458BB}"/>
            </c:extLst>
          </c:dLbls>
          <c:cat>
            <c:strRef>
              <c:f>DataCalc!$A$25:$A$27</c:f>
              <c:strCache>
                <c:ptCount val="3"/>
                <c:pt idx="0">
                  <c:v>Product and construction</c:v>
                </c:pt>
                <c:pt idx="1">
                  <c:v>Use </c:v>
                </c:pt>
                <c:pt idx="2">
                  <c:v>End-of-life</c:v>
                </c:pt>
              </c:strCache>
            </c:strRef>
          </c:cat>
          <c:val>
            <c:numRef>
              <c:f>DataCalc!$B$25:$B$27</c:f>
              <c:numCache>
                <c:formatCode>General</c:formatCode>
                <c:ptCount val="3"/>
                <c:pt idx="0">
                  <c:v>273546.16936751705</c:v>
                </c:pt>
                <c:pt idx="1">
                  <c:v>147582.97849329337</c:v>
                </c:pt>
                <c:pt idx="2">
                  <c:v>58321.034149224637</c:v>
                </c:pt>
              </c:numCache>
            </c:numRef>
          </c:val>
          <c:extLst>
            <c:ext xmlns:c16="http://schemas.microsoft.com/office/drawing/2014/chart" uri="{C3380CC4-5D6E-409C-BE32-E72D297353CC}">
              <c16:uniqueId val="{00000002-B7FA-4295-930B-75744BBEF96E}"/>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7-E007-4D67-8B8C-03B5B4796F0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9-E007-4D67-8B8C-03B5B4796F0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B-E007-4D67-8B8C-03B5B4796F0B}"/>
              </c:ext>
            </c:extLst>
          </c:dPt>
          <c:cat>
            <c:strRef>
              <c:f>DataCalc!$A$25:$A$27</c:f>
              <c:strCache>
                <c:ptCount val="3"/>
                <c:pt idx="0">
                  <c:v>Product and construction</c:v>
                </c:pt>
                <c:pt idx="1">
                  <c:v>Use </c:v>
                </c:pt>
                <c:pt idx="2">
                  <c:v>End-of-life</c:v>
                </c:pt>
              </c:strCache>
            </c:strRef>
          </c:cat>
          <c:val>
            <c:numRef>
              <c:f>DataCalc!$C$25:$C$27</c:f>
              <c:numCache>
                <c:formatCode>0.0%</c:formatCode>
                <c:ptCount val="3"/>
                <c:pt idx="0">
                  <c:v>0.57054138184015046</c:v>
                </c:pt>
                <c:pt idx="1">
                  <c:v>0.30781712893416824</c:v>
                </c:pt>
                <c:pt idx="2">
                  <c:v>0.12164148922568135</c:v>
                </c:pt>
              </c:numCache>
            </c:numRef>
          </c:val>
          <c:extLst>
            <c:ext xmlns:c16="http://schemas.microsoft.com/office/drawing/2014/chart" uri="{C3380CC4-5D6E-409C-BE32-E72D297353CC}">
              <c16:uniqueId val="{00000003-B7FA-4295-930B-75744BBEF9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4638120558820259"/>
          <c:y val="0.1115961684030141"/>
          <c:w val="0.53618794411797399"/>
          <c:h val="0.85836722096005391"/>
        </c:manualLayout>
      </c:layout>
      <c:barChart>
        <c:barDir val="bar"/>
        <c:grouping val="stacked"/>
        <c:varyColors val="0"/>
        <c:ser>
          <c:idx val="1"/>
          <c:order val="0"/>
          <c:tx>
            <c:v>Virgin material</c:v>
          </c:tx>
          <c:spPr>
            <a:solidFill>
              <a:srgbClr val="F8B56C"/>
            </a:solidFill>
            <a:ln w="19050">
              <a:noFill/>
            </a:ln>
            <a:effectLst/>
          </c:spPr>
          <c:invertIfNegative val="0"/>
          <c:dLbls>
            <c:numFmt formatCode="#,##0" sourceLinked="0"/>
            <c:spPr>
              <a:noFill/>
              <a:ln>
                <a:noFill/>
              </a:ln>
              <a:effectLst/>
            </c:spPr>
            <c:txPr>
              <a:bodyPr rot="0" spcFirstLastPara="1" vertOverflow="ellipsis" vert="horz" wrap="square" anchor="ctr" anchorCtr="1"/>
              <a:lstStyle/>
              <a:p>
                <a:pPr>
                  <a:defRPr sz="1200" b="0" i="0" u="none" strike="noStrike" baseline="0">
                    <a:solidFill>
                      <a:srgbClr val="E36037"/>
                    </a:solidFill>
                    <a:latin typeface="Avenir Next LT Pro" panose="020B0504020202020204" pitchFamily="34" charset="0"/>
                    <a:ea typeface="+mn-ea"/>
                    <a:cs typeface="+mn-cs"/>
                  </a:defRPr>
                </a:pPr>
                <a:endParaRPr lang="da-DK"/>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DataCalc!$A$47:$A$57</c:f>
              <c:strCache>
                <c:ptCount val="11"/>
                <c:pt idx="0">
                  <c:v>Balconies</c:v>
                </c:pt>
                <c:pt idx="1">
                  <c:v>Beams and columns</c:v>
                </c:pt>
                <c:pt idx="2">
                  <c:v>Electrical Components</c:v>
                </c:pt>
                <c:pt idx="3">
                  <c:v>Floors</c:v>
                </c:pt>
                <c:pt idx="4">
                  <c:v>Foundation and Slab</c:v>
                </c:pt>
                <c:pt idx="5">
                  <c:v>Inner walls</c:v>
                </c:pt>
                <c:pt idx="6">
                  <c:v>Outer walls</c:v>
                </c:pt>
                <c:pt idx="7">
                  <c:v>Roofs</c:v>
                </c:pt>
                <c:pt idx="8">
                  <c:v>Staircases</c:v>
                </c:pt>
                <c:pt idx="9">
                  <c:v>Technical Installations</c:v>
                </c:pt>
                <c:pt idx="10">
                  <c:v>Windows, doors and glass facades</c:v>
                </c:pt>
              </c:strCache>
            </c:strRef>
          </c:cat>
          <c:val>
            <c:numRef>
              <c:f>DataCalc!$D$47:$D$57</c:f>
              <c:numCache>
                <c:formatCode>General</c:formatCode>
                <c:ptCount val="11"/>
                <c:pt idx="0">
                  <c:v>14.6591755884</c:v>
                </c:pt>
                <c:pt idx="1">
                  <c:v>1.1771807999999999</c:v>
                </c:pt>
                <c:pt idx="2">
                  <c:v>1.4675</c:v>
                </c:pt>
                <c:pt idx="3">
                  <c:v>253.47554099999996</c:v>
                </c:pt>
                <c:pt idx="4">
                  <c:v>245.96221500000001</c:v>
                </c:pt>
                <c:pt idx="5">
                  <c:v>0</c:v>
                </c:pt>
                <c:pt idx="6">
                  <c:v>114.50998824999999</c:v>
                </c:pt>
                <c:pt idx="7">
                  <c:v>32.898884100000004</c:v>
                </c:pt>
                <c:pt idx="8">
                  <c:v>130.07185200000001</c:v>
                </c:pt>
                <c:pt idx="9">
                  <c:v>2.3541476800000001</c:v>
                </c:pt>
                <c:pt idx="10">
                  <c:v>12.071403499999999</c:v>
                </c:pt>
              </c:numCache>
            </c:numRef>
          </c:val>
          <c:extLst>
            <c:ext xmlns:c16="http://schemas.microsoft.com/office/drawing/2014/chart" uri="{C3380CC4-5D6E-409C-BE32-E72D297353CC}">
              <c16:uniqueId val="{00000002-2973-48C9-A347-5B702433BFAA}"/>
            </c:ext>
          </c:extLst>
        </c:ser>
        <c:ser>
          <c:idx val="0"/>
          <c:order val="1"/>
          <c:tx>
            <c:v>Reused material</c:v>
          </c:tx>
          <c:spPr>
            <a:solidFill>
              <a:srgbClr val="F69C38"/>
            </a:solidFill>
            <a:ln w="19050">
              <a:noFill/>
            </a:ln>
            <a:effectLst/>
          </c:spPr>
          <c:invertIfNegative val="0"/>
          <c:dLbls>
            <c:numFmt formatCode="#,##0" sourceLinked="0"/>
            <c:spPr>
              <a:noFill/>
              <a:ln>
                <a:noFill/>
              </a:ln>
              <a:effectLst/>
            </c:spPr>
            <c:txPr>
              <a:bodyPr rot="0" spcFirstLastPara="1" vertOverflow="ellipsis" vert="horz" wrap="square" anchor="ctr" anchorCtr="1"/>
              <a:lstStyle/>
              <a:p>
                <a:pPr>
                  <a:defRPr sz="1400" b="0" i="0" u="none" strike="noStrike" baseline="0">
                    <a:solidFill>
                      <a:schemeClr val="lt1"/>
                    </a:solidFill>
                    <a:latin typeface="Avenir Next LT Pro" panose="020B0504020202020204" pitchFamily="34" charset="0"/>
                    <a:ea typeface="+mn-ea"/>
                    <a:cs typeface="+mn-cs"/>
                  </a:defRPr>
                </a:pPr>
                <a:endParaRPr lang="da-DK"/>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DataCalc!$A$47:$A$57</c:f>
              <c:strCache>
                <c:ptCount val="11"/>
                <c:pt idx="0">
                  <c:v>Balconies</c:v>
                </c:pt>
                <c:pt idx="1">
                  <c:v>Beams and columns</c:v>
                </c:pt>
                <c:pt idx="2">
                  <c:v>Electrical Components</c:v>
                </c:pt>
                <c:pt idx="3">
                  <c:v>Floors</c:v>
                </c:pt>
                <c:pt idx="4">
                  <c:v>Foundation and Slab</c:v>
                </c:pt>
                <c:pt idx="5">
                  <c:v>Inner walls</c:v>
                </c:pt>
                <c:pt idx="6">
                  <c:v>Outer walls</c:v>
                </c:pt>
                <c:pt idx="7">
                  <c:v>Roofs</c:v>
                </c:pt>
                <c:pt idx="8">
                  <c:v>Staircases</c:v>
                </c:pt>
                <c:pt idx="9">
                  <c:v>Technical Installations</c:v>
                </c:pt>
                <c:pt idx="10">
                  <c:v>Windows, doors and glass facades</c:v>
                </c:pt>
              </c:strCache>
            </c:strRef>
          </c:cat>
          <c:val>
            <c:numRef>
              <c:f>DataCalc!$E$47:$E$57</c:f>
              <c:numCache>
                <c:formatCode>General</c:formatCode>
                <c:ptCount val="11"/>
                <c:pt idx="0">
                  <c:v>1.6287972876000003</c:v>
                </c:pt>
                <c:pt idx="1">
                  <c:v>0.78478720000000013</c:v>
                </c:pt>
                <c:pt idx="2">
                  <c:v>1.4675</c:v>
                </c:pt>
                <c:pt idx="3">
                  <c:v>28.163948999999999</c:v>
                </c:pt>
                <c:pt idx="4">
                  <c:v>0</c:v>
                </c:pt>
                <c:pt idx="5">
                  <c:v>150.55785519999998</c:v>
                </c:pt>
                <c:pt idx="6">
                  <c:v>114.50998824999999</c:v>
                </c:pt>
                <c:pt idx="7">
                  <c:v>0</c:v>
                </c:pt>
                <c:pt idx="8">
                  <c:v>0</c:v>
                </c:pt>
                <c:pt idx="9">
                  <c:v>0</c:v>
                </c:pt>
                <c:pt idx="10">
                  <c:v>0</c:v>
                </c:pt>
              </c:numCache>
            </c:numRef>
          </c:val>
          <c:extLst>
            <c:ext xmlns:c16="http://schemas.microsoft.com/office/drawing/2014/chart" uri="{C3380CC4-5D6E-409C-BE32-E72D297353CC}">
              <c16:uniqueId val="{00000003-2973-48C9-A347-5B702433BFAA}"/>
            </c:ext>
          </c:extLst>
        </c:ser>
        <c:dLbls>
          <c:showLegendKey val="0"/>
          <c:showVal val="0"/>
          <c:showCatName val="0"/>
          <c:showSerName val="0"/>
          <c:showPercent val="0"/>
          <c:showBubbleSize val="0"/>
        </c:dLbls>
        <c:gapWidth val="100"/>
        <c:overlap val="100"/>
        <c:axId val="1961446687"/>
        <c:axId val="1961444767"/>
      </c:barChart>
      <c:catAx>
        <c:axId val="1961446687"/>
        <c:scaling>
          <c:orientation val="minMax"/>
        </c:scaling>
        <c:delete val="0"/>
        <c:axPos val="l"/>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baseline="0">
                <a:solidFill>
                  <a:srgbClr val="E36037"/>
                </a:solidFill>
                <a:latin typeface="Avenir Next LT Pro" panose="020B0504020202020204" pitchFamily="34" charset="0"/>
                <a:ea typeface="+mn-ea"/>
                <a:cs typeface="+mn-cs"/>
              </a:defRPr>
            </a:pPr>
            <a:endParaRPr lang="da-DK"/>
          </a:p>
        </c:txPr>
        <c:crossAx val="1961444767"/>
        <c:crosses val="autoZero"/>
        <c:auto val="1"/>
        <c:lblAlgn val="ctr"/>
        <c:lblOffset val="100"/>
        <c:noMultiLvlLbl val="0"/>
      </c:catAx>
      <c:valAx>
        <c:axId val="1961444767"/>
        <c:scaling>
          <c:orientation val="minMax"/>
        </c:scaling>
        <c:delete val="1"/>
        <c:axPos val="b"/>
        <c:numFmt formatCode="#,##0" sourceLinked="0"/>
        <c:majorTickMark val="out"/>
        <c:minorTickMark val="none"/>
        <c:tickLblPos val="nextTo"/>
        <c:crossAx val="1961446687"/>
        <c:crosses val="autoZero"/>
        <c:crossBetween val="between"/>
      </c:valAx>
      <c:spPr>
        <a:noFill/>
        <a:ln>
          <a:noFill/>
        </a:ln>
        <a:effectLst/>
      </c:spPr>
    </c:plotArea>
    <c:legend>
      <c:legendPos val="r"/>
      <c:legendEntry>
        <c:idx val="1"/>
        <c:txPr>
          <a:bodyPr rot="0" spcFirstLastPara="1" vertOverflow="ellipsis" vert="horz" wrap="square" anchor="ctr" anchorCtr="1"/>
          <a:lstStyle/>
          <a:p>
            <a:pPr>
              <a:defRPr sz="1400" b="0" i="0" u="none" strike="noStrike" baseline="0">
                <a:solidFill>
                  <a:schemeClr val="bg1"/>
                </a:solidFill>
                <a:latin typeface="Avenir Next LT Pro" panose="020B0504020202020204" pitchFamily="34" charset="0"/>
                <a:ea typeface="+mn-ea"/>
                <a:cs typeface="+mn-cs"/>
              </a:defRPr>
            </a:pPr>
            <a:endParaRPr lang="da-DK"/>
          </a:p>
        </c:txPr>
      </c:legendEntry>
      <c:layout>
        <c:manualLayout>
          <c:xMode val="edge"/>
          <c:yMode val="edge"/>
          <c:x val="3.5580701221790328E-2"/>
          <c:y val="3.0929953930911394E-3"/>
          <c:w val="0.89463497832649508"/>
          <c:h val="7.5856577381520587E-2"/>
        </c:manualLayout>
      </c:layout>
      <c:overlay val="0"/>
      <c:spPr>
        <a:noFill/>
        <a:ln>
          <a:noFill/>
        </a:ln>
        <a:effectLst/>
      </c:spPr>
      <c:txPr>
        <a:bodyPr rot="0" spcFirstLastPara="1" vertOverflow="ellipsis" vert="horz" wrap="square" anchor="ctr" anchorCtr="1"/>
        <a:lstStyle/>
        <a:p>
          <a:pPr>
            <a:defRPr sz="1400" b="0" i="0" u="none" strike="noStrike" baseline="0">
              <a:solidFill>
                <a:srgbClr val="E36037"/>
              </a:solidFill>
              <a:latin typeface="Avenir Next LT Pro" panose="020B0504020202020204" pitchFamily="34" charset="0"/>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latin typeface="Avenir Next LT Pro" panose="020B0504020202020204" pitchFamily="34" charset="0"/>
        </a:defRPr>
      </a:pPr>
      <a:endParaRPr lang="da-DK"/>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noFill/>
            <a:ln>
              <a:noFill/>
            </a:ln>
          </cx:spPr>
        </cx:plotSurface>
        <cx:series layoutId="waterfall" uniqueId="{B30A244C-E426-46D4-8018-86516E5CF4EB}">
          <cx:spPr>
            <a:solidFill>
              <a:schemeClr val="accent2"/>
            </a:solidFill>
          </cx:spPr>
          <cx:dataLabels>
            <cx:txPr>
              <a:bodyPr spcFirstLastPara="1" vertOverflow="ellipsis" horzOverflow="overflow" wrap="square" lIns="0" tIns="0" rIns="0" bIns="0" anchor="ctr" anchorCtr="1"/>
              <a:lstStyle/>
              <a:p>
                <a:pPr algn="ctr" rtl="0">
                  <a:defRPr sz="1200">
                    <a:solidFill>
                      <a:schemeClr val="accent2"/>
                    </a:solidFill>
                    <a:latin typeface="Avenir Next LT Pro" panose="020B0504020202020204" pitchFamily="34" charset="0"/>
                    <a:ea typeface="Avenir Next LT Pro" panose="020B0504020202020204" pitchFamily="34" charset="0"/>
                    <a:cs typeface="Avenir Next LT Pro" panose="020B0504020202020204" pitchFamily="34" charset="0"/>
                  </a:defRPr>
                </a:pPr>
                <a:endParaRPr lang="en-US" sz="1200" b="0" i="0" u="none" strike="noStrike" kern="1200" baseline="0">
                  <a:solidFill>
                    <a:schemeClr val="accent2"/>
                  </a:solidFill>
                  <a:latin typeface="Avenir Next LT Pro" panose="020B0504020202020204" pitchFamily="34" charset="0"/>
                </a:endParaRPr>
              </a:p>
            </cx:txPr>
            <cx:dataLabel idx="0">
              <cx:txPr>
                <a:bodyPr spcFirstLastPara="1" vertOverflow="ellipsis" horzOverflow="overflow" wrap="square" lIns="0" tIns="0" rIns="0" bIns="0" anchor="ctr" anchorCtr="1"/>
                <a:lstStyle/>
                <a:p>
                  <a:pPr algn="ctr" rtl="0">
                    <a:defRPr sz="1200"/>
                  </a:pPr>
                  <a:r>
                    <a:rPr lang="en-US" sz="1200" b="0" i="0" u="none" strike="noStrike" kern="1200" baseline="0">
                      <a:solidFill>
                        <a:schemeClr val="accent2"/>
                      </a:solidFill>
                      <a:latin typeface="Avenir Next LT Pro" panose="020B0504020202020204" pitchFamily="34" charset="0"/>
                    </a:rPr>
                    <a:t>6,1</a:t>
                  </a:r>
                </a:p>
              </cx:txPr>
            </cx:dataLabel>
          </cx:dataLabels>
          <cx:dataId val="0"/>
          <cx:layoutPr>
            <cx:visibility connectorLines="0"/>
            <cx:subtotals/>
          </cx:layoutPr>
        </cx:series>
      </cx:plotAreaRegion>
      <cx:axis id="0" hidden="1">
        <cx:catScaling gapWidth="0.200000003"/>
        <cx:tickLabels/>
        <cx:txPr>
          <a:bodyPr vertOverflow="overflow" horzOverflow="overflow" wrap="square" lIns="0" tIns="0" rIns="0" bIns="0"/>
          <a:lstStyle/>
          <a:p>
            <a:pPr algn="ctr" rtl="0">
              <a:defRPr sz="1400" b="0"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endParaRPr lang="da-DK" sz="1400"/>
          </a:p>
        </cx:txPr>
      </cx:axis>
      <cx:axis id="1" hidden="1">
        <cx:valScaling/>
        <cx:tickLabels/>
        <cx:txPr>
          <a:bodyPr vertOverflow="overflow" horzOverflow="overflow" wrap="square" lIns="0" tIns="0" rIns="0" bIns="0"/>
          <a:lstStyle/>
          <a:p>
            <a:pPr algn="ctr" rtl="0">
              <a:defRPr sz="1400" b="0" i="0">
                <a:solidFill>
                  <a:srgbClr val="595959"/>
                </a:solidFill>
                <a:latin typeface="Aptos Narrow" panose="020B0004020202020204" pitchFamily="34" charset="0"/>
                <a:ea typeface="Aptos Narrow" panose="020B0004020202020204" pitchFamily="34" charset="0"/>
                <a:cs typeface="Aptos Narrow" panose="020B0004020202020204" pitchFamily="34" charset="0"/>
              </a:defRPr>
            </a:pPr>
            <a:endParaRPr lang="da-DK" sz="1400"/>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microsoft.com/office/2007/relationships/hdphoto" Target="../media/hdphoto1.wdp"/><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7.png"/><Relationship Id="rId6" Type="http://schemas.microsoft.com/office/2007/relationships/hdphoto" Target="../media/hdphoto1.wdp"/><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104330</xdr:colOff>
      <xdr:row>5</xdr:row>
      <xdr:rowOff>93826</xdr:rowOff>
    </xdr:from>
    <xdr:to>
      <xdr:col>3</xdr:col>
      <xdr:colOff>440531</xdr:colOff>
      <xdr:row>9</xdr:row>
      <xdr:rowOff>85588</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716" t="12716" r="8788" b="31403"/>
        <a:stretch/>
      </xdr:blipFill>
      <xdr:spPr>
        <a:xfrm>
          <a:off x="1318768" y="1105857"/>
          <a:ext cx="943419" cy="706137"/>
        </a:xfrm>
        <a:prstGeom prst="rect">
          <a:avLst/>
        </a:prstGeom>
      </xdr:spPr>
    </xdr:pic>
    <xdr:clientData/>
  </xdr:twoCellAnchor>
  <xdr:twoCellAnchor>
    <xdr:from>
      <xdr:col>2</xdr:col>
      <xdr:colOff>85724</xdr:colOff>
      <xdr:row>13</xdr:row>
      <xdr:rowOff>30443</xdr:rowOff>
    </xdr:from>
    <xdr:to>
      <xdr:col>15</xdr:col>
      <xdr:colOff>598765</xdr:colOff>
      <xdr:row>29</xdr:row>
      <xdr:rowOff>285750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47774" y="3592793"/>
          <a:ext cx="8152091" cy="4093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The Upfront Carbon Tool evaluates construction projects at the initial phase using Life Cycle Assessment (LCA) to measure upfront carbon emissions when newly constructed. It tracks CO2 consumption during construction, highlights the impact across phases, and provides the total project weight. Users can input the share of reused materials to understand their weight breakdown.</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panose="020B0504020202020204" pitchFamily="34" charset="0"/>
            </a:rPr>
            <a:t>In some LCA</a:t>
          </a:r>
          <a:r>
            <a:rPr lang="en-US" sz="1800" baseline="0">
              <a:solidFill>
                <a:srgbClr val="FACA94"/>
              </a:solidFill>
              <a:latin typeface="Avenir Next LT Pro" panose="020B0504020202020204" pitchFamily="34" charset="0"/>
            </a:rPr>
            <a:t> methodologies, biogenic materials are considered to have negative carbon emissions at stages A1-A3 (in that they sequester carbon). The negative emissions are then balanced out with positive emissions in the end-of-life phases, as the sequester carbon is released. </a:t>
          </a:r>
        </a:p>
        <a:p>
          <a:r>
            <a:rPr lang="en-US" sz="1800" baseline="0">
              <a:solidFill>
                <a:srgbClr val="FACA94"/>
              </a:solidFill>
              <a:latin typeface="Avenir Next LT Pro" panose="020B0504020202020204" pitchFamily="34" charset="0"/>
            </a:rPr>
            <a:t>When only considering LCA stages A1-A3, this creates a misrepresentation, by which emissions result lower than they would be if the end-of-life stages were accounted for.</a:t>
          </a:r>
        </a:p>
        <a:p>
          <a:r>
            <a:rPr lang="en-US" sz="1800" baseline="0">
              <a:solidFill>
                <a:srgbClr val="FACA94"/>
              </a:solidFill>
              <a:latin typeface="Avenir Next LT Pro" panose="020B0504020202020204" pitchFamily="34" charset="0"/>
            </a:rPr>
            <a:t>The Upfront Carbon Tool therefore presents results for the two scenarios - when only stages A1-A3 are considered, and when a holistic approach to emissions is taken, including end-of-life stages.</a:t>
          </a:r>
          <a:endParaRPr lang="en-US" sz="1800">
            <a:solidFill>
              <a:srgbClr val="FACA94"/>
            </a:solidFill>
            <a:latin typeface="Avenir Next LT Pro" panose="020B0504020202020204" pitchFamily="34" charset="0"/>
          </a:endParaRPr>
        </a:p>
      </xdr:txBody>
    </xdr:sp>
    <xdr:clientData/>
  </xdr:twoCellAnchor>
  <xdr:twoCellAnchor>
    <xdr:from>
      <xdr:col>2</xdr:col>
      <xdr:colOff>83297</xdr:colOff>
      <xdr:row>31</xdr:row>
      <xdr:rowOff>25586</xdr:rowOff>
    </xdr:from>
    <xdr:to>
      <xdr:col>15</xdr:col>
      <xdr:colOff>601307</xdr:colOff>
      <xdr:row>36</xdr:row>
      <xdr:rowOff>161924</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302497" y="5854886"/>
          <a:ext cx="8531710" cy="1596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Designed to meet emerging ESG reporting requirements, the Upfront Carbon Tool aims to showcase reporting metrics for stakeholders. The tool provides insights into the carbon footprint, total project weight, and the breakdown of reused materials. It helps streamline the ESG reporting process, making it easier to extract key metrics.</a:t>
          </a:r>
        </a:p>
      </xdr:txBody>
    </xdr:sp>
    <xdr:clientData/>
  </xdr:twoCellAnchor>
  <xdr:twoCellAnchor>
    <xdr:from>
      <xdr:col>2</xdr:col>
      <xdr:colOff>74706</xdr:colOff>
      <xdr:row>44</xdr:row>
      <xdr:rowOff>7472</xdr:rowOff>
    </xdr:from>
    <xdr:to>
      <xdr:col>15</xdr:col>
      <xdr:colOff>580016</xdr:colOff>
      <xdr:row>47</xdr:row>
      <xdr:rowOff>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93906" y="10021422"/>
          <a:ext cx="8519010" cy="1160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rgbClr val="FACA94"/>
              </a:solidFill>
              <a:latin typeface="Avenir Next LT Pro" panose="020B0504020202020204" pitchFamily="34" charset="0"/>
            </a:rPr>
            <a:t>This tool is part of the toolbox developed for the book "Circular Construction for Urban Development". For more context on the methodology, licensing, version history and other relevant information, please refer to the "Read More" tab in this spreadsheet.</a:t>
          </a:r>
        </a:p>
      </xdr:txBody>
    </xdr:sp>
    <xdr:clientData/>
  </xdr:twoCellAnchor>
  <xdr:twoCellAnchor editAs="oneCell">
    <xdr:from>
      <xdr:col>10</xdr:col>
      <xdr:colOff>195922</xdr:colOff>
      <xdr:row>49</xdr:row>
      <xdr:rowOff>81286</xdr:rowOff>
    </xdr:from>
    <xdr:to>
      <xdr:col>12</xdr:col>
      <xdr:colOff>67039</xdr:colOff>
      <xdr:row>50</xdr:row>
      <xdr:rowOff>111642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alphaModFix amt="70000"/>
        </a:blip>
        <a:stretch>
          <a:fillRect/>
        </a:stretch>
      </xdr:blipFill>
      <xdr:spPr>
        <a:xfrm>
          <a:off x="6407377" y="13774195"/>
          <a:ext cx="1094935" cy="215083"/>
        </a:xfrm>
        <a:prstGeom prst="rect">
          <a:avLst/>
        </a:prstGeom>
      </xdr:spPr>
    </xdr:pic>
    <xdr:clientData/>
  </xdr:twoCellAnchor>
  <xdr:twoCellAnchor editAs="oneCell">
    <xdr:from>
      <xdr:col>13</xdr:col>
      <xdr:colOff>62364</xdr:colOff>
      <xdr:row>49</xdr:row>
      <xdr:rowOff>86229</xdr:rowOff>
    </xdr:from>
    <xdr:to>
      <xdr:col>15</xdr:col>
      <xdr:colOff>595829</xdr:colOff>
      <xdr:row>50</xdr:row>
      <xdr:rowOff>112788</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alphaModFix amt="70000"/>
        </a:blip>
        <a:stretch>
          <a:fillRect/>
        </a:stretch>
      </xdr:blipFill>
      <xdr:spPr>
        <a:xfrm>
          <a:off x="8109546" y="13779138"/>
          <a:ext cx="1757283" cy="211286"/>
        </a:xfrm>
        <a:prstGeom prst="rect">
          <a:avLst/>
        </a:prstGeom>
      </xdr:spPr>
    </xdr:pic>
    <xdr:clientData/>
  </xdr:twoCellAnchor>
  <xdr:twoCellAnchor editAs="oneCell">
    <xdr:from>
      <xdr:col>6</xdr:col>
      <xdr:colOff>413776</xdr:colOff>
      <xdr:row>49</xdr:row>
      <xdr:rowOff>88740</xdr:rowOff>
    </xdr:from>
    <xdr:to>
      <xdr:col>9</xdr:col>
      <xdr:colOff>200599</xdr:colOff>
      <xdr:row>50</xdr:row>
      <xdr:rowOff>117731</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alphaModFix amt="70000"/>
        </a:blip>
        <a:stretch>
          <a:fillRect/>
        </a:stretch>
      </xdr:blipFill>
      <xdr:spPr>
        <a:xfrm>
          <a:off x="4177594" y="13781649"/>
          <a:ext cx="1622550" cy="213718"/>
        </a:xfrm>
        <a:prstGeom prst="rect">
          <a:avLst/>
        </a:prstGeom>
      </xdr:spPr>
    </xdr:pic>
    <xdr:clientData/>
  </xdr:twoCellAnchor>
  <xdr:twoCellAnchor editAs="oneCell">
    <xdr:from>
      <xdr:col>2</xdr:col>
      <xdr:colOff>161637</xdr:colOff>
      <xdr:row>49</xdr:row>
      <xdr:rowOff>57728</xdr:rowOff>
    </xdr:from>
    <xdr:to>
      <xdr:col>5</xdr:col>
      <xdr:colOff>510816</xdr:colOff>
      <xdr:row>51</xdr:row>
      <xdr:rowOff>10877</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rightnessContrast bright="5000" contrast="-40000"/>
                  </a14:imgEffect>
                </a14:imgLayer>
              </a14:imgProps>
            </a:ext>
            <a:ext uri="{28A0092B-C50C-407E-A947-70E740481C1C}">
              <a14:useLocalDpi xmlns:a14="http://schemas.microsoft.com/office/drawing/2010/main" val="0"/>
            </a:ext>
          </a:extLst>
        </a:blip>
        <a:stretch>
          <a:fillRect/>
        </a:stretch>
      </xdr:blipFill>
      <xdr:spPr>
        <a:xfrm>
          <a:off x="1385455" y="13750637"/>
          <a:ext cx="2184906" cy="3226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482611</xdr:colOff>
      <xdr:row>26</xdr:row>
      <xdr:rowOff>64822</xdr:rowOff>
    </xdr:from>
    <xdr:to>
      <xdr:col>25</xdr:col>
      <xdr:colOff>554934</xdr:colOff>
      <xdr:row>58</xdr:row>
      <xdr:rowOff>46495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duotone>
            <a:schemeClr val="accent2">
              <a:shade val="45000"/>
              <a:satMod val="135000"/>
            </a:schemeClr>
            <a:prstClr val="white"/>
          </a:duotone>
          <a:alphaModFix amt="50000"/>
          <a:extLst>
            <a:ext uri="{BEBA8EAE-BF5A-486C-A8C5-ECC9F3942E4B}">
              <a14:imgProps xmlns:a14="http://schemas.microsoft.com/office/drawing/2010/main">
                <a14:imgLayer r:embed="rId2">
                  <a14:imgEffect>
                    <a14:brightnessContrast bright="-20000" contrast="40000"/>
                  </a14:imgEffect>
                </a14:imgLayer>
              </a14:imgProps>
            </a:ext>
          </a:extLst>
        </a:blip>
        <a:stretch>
          <a:fillRect/>
        </a:stretch>
      </xdr:blipFill>
      <xdr:spPr>
        <a:xfrm>
          <a:off x="4773002" y="5962039"/>
          <a:ext cx="11320106" cy="6011413"/>
        </a:xfrm>
        <a:prstGeom prst="rect">
          <a:avLst/>
        </a:prstGeom>
      </xdr:spPr>
    </xdr:pic>
    <xdr:clientData/>
  </xdr:twoCellAnchor>
  <xdr:twoCellAnchor>
    <xdr:from>
      <xdr:col>12</xdr:col>
      <xdr:colOff>597615</xdr:colOff>
      <xdr:row>74</xdr:row>
      <xdr:rowOff>141842</xdr:rowOff>
    </xdr:from>
    <xdr:to>
      <xdr:col>15</xdr:col>
      <xdr:colOff>819869</xdr:colOff>
      <xdr:row>77</xdr:row>
      <xdr:rowOff>84791</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940524" y="15601206"/>
          <a:ext cx="2057981" cy="497130"/>
          <a:chOff x="1395290" y="1256079"/>
          <a:chExt cx="1685193" cy="349854"/>
        </a:xfrm>
      </xdr:grpSpPr>
      <mc:AlternateContent xmlns:mc="http://schemas.openxmlformats.org/markup-compatibility/2006">
        <mc:Choice xmlns:a14="http://schemas.microsoft.com/office/drawing/2010/main" Requires="a14">
          <xdr:sp macro="" textlink="">
            <xdr:nvSpPr>
              <xdr:cNvPr id="3075" name="Button 3" descr="Click to 'Upload LCAby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1398465" y="1259741"/>
                <a:ext cx="1682018" cy="346192"/>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1400" b="0" i="0" u="none" strike="noStrike" baseline="0">
                    <a:solidFill>
                      <a:srgbClr val="993300"/>
                    </a:solidFill>
                    <a:latin typeface="Avenir Next LT Pro"/>
                  </a:rPr>
                  <a:t>Click to Upload</a:t>
                </a:r>
              </a:p>
            </xdr:txBody>
          </xdr:sp>
        </mc:Choice>
        <mc:Fallback/>
      </mc:AlternateContent>
      <xdr:sp macro="[0]!Upload_Upfront" textlink="">
        <xdr:nvSpPr>
          <xdr:cNvPr id="24" name="Rectangle 23">
            <a:extLst>
              <a:ext uri="{FF2B5EF4-FFF2-40B4-BE49-F238E27FC236}">
                <a16:creationId xmlns:a16="http://schemas.microsoft.com/office/drawing/2014/main" id="{00000000-0008-0000-0100-000018000000}"/>
              </a:ext>
            </a:extLst>
          </xdr:cNvPr>
          <xdr:cNvSpPr/>
        </xdr:nvSpPr>
        <xdr:spPr>
          <a:xfrm>
            <a:off x="1395290" y="1256079"/>
            <a:ext cx="1682018" cy="341190"/>
          </a:xfrm>
          <a:custGeom>
            <a:avLst/>
            <a:gdLst>
              <a:gd name="connsiteX0" fmla="*/ 0 w 1682018"/>
              <a:gd name="connsiteY0" fmla="*/ 0 h 341190"/>
              <a:gd name="connsiteX1" fmla="*/ 560673 w 1682018"/>
              <a:gd name="connsiteY1" fmla="*/ 0 h 341190"/>
              <a:gd name="connsiteX2" fmla="*/ 1121345 w 1682018"/>
              <a:gd name="connsiteY2" fmla="*/ 0 h 341190"/>
              <a:gd name="connsiteX3" fmla="*/ 1682018 w 1682018"/>
              <a:gd name="connsiteY3" fmla="*/ 0 h 341190"/>
              <a:gd name="connsiteX4" fmla="*/ 1682018 w 1682018"/>
              <a:gd name="connsiteY4" fmla="*/ 341190 h 341190"/>
              <a:gd name="connsiteX5" fmla="*/ 1121345 w 1682018"/>
              <a:gd name="connsiteY5" fmla="*/ 341190 h 341190"/>
              <a:gd name="connsiteX6" fmla="*/ 611133 w 1682018"/>
              <a:gd name="connsiteY6" fmla="*/ 341190 h 341190"/>
              <a:gd name="connsiteX7" fmla="*/ 0 w 1682018"/>
              <a:gd name="connsiteY7" fmla="*/ 341190 h 341190"/>
              <a:gd name="connsiteX8" fmla="*/ 0 w 1682018"/>
              <a:gd name="connsiteY8" fmla="*/ 0 h 34119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682018" h="341190" extrusionOk="0">
                <a:moveTo>
                  <a:pt x="0" y="0"/>
                </a:moveTo>
                <a:cubicBezTo>
                  <a:pt x="250367" y="-28927"/>
                  <a:pt x="319225" y="21581"/>
                  <a:pt x="560673" y="0"/>
                </a:cubicBezTo>
                <a:cubicBezTo>
                  <a:pt x="802121" y="-21581"/>
                  <a:pt x="981816" y="37502"/>
                  <a:pt x="1121345" y="0"/>
                </a:cubicBezTo>
                <a:cubicBezTo>
                  <a:pt x="1260874" y="-37502"/>
                  <a:pt x="1540254" y="43568"/>
                  <a:pt x="1682018" y="0"/>
                </a:cubicBezTo>
                <a:cubicBezTo>
                  <a:pt x="1707146" y="94731"/>
                  <a:pt x="1644883" y="221838"/>
                  <a:pt x="1682018" y="341190"/>
                </a:cubicBezTo>
                <a:cubicBezTo>
                  <a:pt x="1406692" y="367590"/>
                  <a:pt x="1302522" y="307401"/>
                  <a:pt x="1121345" y="341190"/>
                </a:cubicBezTo>
                <a:cubicBezTo>
                  <a:pt x="940168" y="374979"/>
                  <a:pt x="807880" y="320217"/>
                  <a:pt x="611133" y="341190"/>
                </a:cubicBezTo>
                <a:cubicBezTo>
                  <a:pt x="414386" y="362163"/>
                  <a:pt x="281080" y="320724"/>
                  <a:pt x="0" y="341190"/>
                </a:cubicBezTo>
                <a:cubicBezTo>
                  <a:pt x="-28054" y="171769"/>
                  <a:pt x="30356" y="101993"/>
                  <a:pt x="0" y="0"/>
                </a:cubicBezTo>
                <a:close/>
              </a:path>
            </a:pathLst>
          </a:custGeom>
          <a:noFill/>
          <a:ln w="76200">
            <a:solidFill>
              <a:srgbClr val="FACA94"/>
            </a:solidFill>
            <a:extLst>
              <a:ext uri="{C807C97D-BFC1-408E-A445-0C87EB9F89A2}">
                <ask:lineSketchStyleProps xmlns:ask="http://schemas.microsoft.com/office/drawing/2018/sketchyshapes" sd="3978248048">
                  <a:prstGeom prst="rect">
                    <a:avLst/>
                  </a:pr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grpSp>
    <xdr:clientData/>
  </xdr:twoCellAnchor>
  <xdr:twoCellAnchor>
    <xdr:from>
      <xdr:col>9</xdr:col>
      <xdr:colOff>210600</xdr:colOff>
      <xdr:row>74</xdr:row>
      <xdr:rowOff>95249</xdr:rowOff>
    </xdr:from>
    <xdr:to>
      <xdr:col>12</xdr:col>
      <xdr:colOff>485775</xdr:colOff>
      <xdr:row>76</xdr:row>
      <xdr:rowOff>107882</xdr:rowOff>
    </xdr:to>
    <xdr:sp macro="" textlink="">
      <xdr:nvSpPr>
        <xdr:cNvPr id="25" name="Freeform: Shape 24">
          <a:extLst>
            <a:ext uri="{FF2B5EF4-FFF2-40B4-BE49-F238E27FC236}">
              <a16:creationId xmlns:a16="http://schemas.microsoft.com/office/drawing/2014/main" id="{00000000-0008-0000-0100-000019000000}"/>
            </a:ext>
          </a:extLst>
        </xdr:cNvPr>
        <xdr:cNvSpPr/>
      </xdr:nvSpPr>
      <xdr:spPr>
        <a:xfrm>
          <a:off x="5721493" y="15226392"/>
          <a:ext cx="2112139" cy="366419"/>
        </a:xfrm>
        <a:custGeom>
          <a:avLst/>
          <a:gdLst>
            <a:gd name="connsiteX0" fmla="*/ 0 w 2112139"/>
            <a:gd name="connsiteY0" fmla="*/ 0 h 366419"/>
            <a:gd name="connsiteX1" fmla="*/ 17542 w 2112139"/>
            <a:gd name="connsiteY1" fmla="*/ 2492 h 366419"/>
            <a:gd name="connsiteX2" fmla="*/ 326293 w 2112139"/>
            <a:gd name="connsiteY2" fmla="*/ 189441 h 366419"/>
            <a:gd name="connsiteX3" fmla="*/ 782403 w 2112139"/>
            <a:gd name="connsiteY3" fmla="*/ 296624 h 366419"/>
            <a:gd name="connsiteX4" fmla="*/ 1161325 w 2112139"/>
            <a:gd name="connsiteY4" fmla="*/ 206889 h 366419"/>
            <a:gd name="connsiteX5" fmla="*/ 1203427 w 2112139"/>
            <a:gd name="connsiteY5" fmla="*/ 127124 h 366419"/>
            <a:gd name="connsiteX6" fmla="*/ 1013966 w 2112139"/>
            <a:gd name="connsiteY6" fmla="*/ 17448 h 366419"/>
            <a:gd name="connsiteX7" fmla="*/ 905202 w 2112139"/>
            <a:gd name="connsiteY7" fmla="*/ 77272 h 366419"/>
            <a:gd name="connsiteX8" fmla="*/ 754335 w 2112139"/>
            <a:gd name="connsiteY8" fmla="*/ 348970 h 366419"/>
            <a:gd name="connsiteX9" fmla="*/ 824506 w 2112139"/>
            <a:gd name="connsiteY9" fmla="*/ 366419 h 366419"/>
            <a:gd name="connsiteX10" fmla="*/ 1115714 w 2112139"/>
            <a:gd name="connsiteY10" fmla="*/ 361433 h 366419"/>
            <a:gd name="connsiteX11" fmla="*/ 1624452 w 2112139"/>
            <a:gd name="connsiteY11" fmla="*/ 319058 h 366419"/>
            <a:gd name="connsiteX12" fmla="*/ 2112139 w 2112139"/>
            <a:gd name="connsiteY12" fmla="*/ 304102 h 36641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2112139" h="366419" fill="none" extrusionOk="0">
              <a:moveTo>
                <a:pt x="0" y="0"/>
              </a:moveTo>
              <a:cubicBezTo>
                <a:pt x="6066" y="891"/>
                <a:pt x="11571" y="426"/>
                <a:pt x="17542" y="2492"/>
              </a:cubicBezTo>
              <a:cubicBezTo>
                <a:pt x="243086" y="106552"/>
                <a:pt x="-132932" y="15347"/>
                <a:pt x="326293" y="189441"/>
              </a:cubicBezTo>
              <a:cubicBezTo>
                <a:pt x="552460" y="306883"/>
                <a:pt x="540955" y="281037"/>
                <a:pt x="782403" y="296624"/>
              </a:cubicBezTo>
              <a:cubicBezTo>
                <a:pt x="942522" y="274710"/>
                <a:pt x="1028882" y="294947"/>
                <a:pt x="1161325" y="206889"/>
              </a:cubicBezTo>
              <a:cubicBezTo>
                <a:pt x="1195987" y="187344"/>
                <a:pt x="1187690" y="156318"/>
                <a:pt x="1203427" y="127124"/>
              </a:cubicBezTo>
              <a:cubicBezTo>
                <a:pt x="1157746" y="71656"/>
                <a:pt x="1114796" y="7688"/>
                <a:pt x="1013966" y="17448"/>
              </a:cubicBezTo>
              <a:cubicBezTo>
                <a:pt x="962921" y="21940"/>
                <a:pt x="942527" y="58143"/>
                <a:pt x="905202" y="77272"/>
              </a:cubicBezTo>
              <a:cubicBezTo>
                <a:pt x="896384" y="88775"/>
                <a:pt x="723304" y="272750"/>
                <a:pt x="754335" y="348970"/>
              </a:cubicBezTo>
              <a:cubicBezTo>
                <a:pt x="758708" y="367710"/>
                <a:pt x="800058" y="360982"/>
                <a:pt x="824506" y="366419"/>
              </a:cubicBezTo>
              <a:cubicBezTo>
                <a:pt x="924006" y="365210"/>
                <a:pt x="1018162" y="357775"/>
                <a:pt x="1115714" y="361433"/>
              </a:cubicBezTo>
              <a:cubicBezTo>
                <a:pt x="1283034" y="365866"/>
                <a:pt x="1467576" y="357113"/>
                <a:pt x="1624452" y="319058"/>
              </a:cubicBezTo>
              <a:cubicBezTo>
                <a:pt x="1878192" y="301227"/>
                <a:pt x="1900954" y="302922"/>
                <a:pt x="2112139" y="304102"/>
              </a:cubicBezTo>
            </a:path>
            <a:path w="2112139" h="366419" stroke="0" extrusionOk="0">
              <a:moveTo>
                <a:pt x="0" y="0"/>
              </a:moveTo>
              <a:cubicBezTo>
                <a:pt x="6443" y="786"/>
                <a:pt x="12443" y="-480"/>
                <a:pt x="17542" y="2492"/>
              </a:cubicBezTo>
              <a:cubicBezTo>
                <a:pt x="243609" y="130008"/>
                <a:pt x="-76801" y="-5430"/>
                <a:pt x="326293" y="189441"/>
              </a:cubicBezTo>
              <a:cubicBezTo>
                <a:pt x="548558" y="300693"/>
                <a:pt x="539445" y="285130"/>
                <a:pt x="782403" y="296624"/>
              </a:cubicBezTo>
              <a:cubicBezTo>
                <a:pt x="942219" y="290453"/>
                <a:pt x="1033128" y="290973"/>
                <a:pt x="1161325" y="206889"/>
              </a:cubicBezTo>
              <a:cubicBezTo>
                <a:pt x="1187437" y="188291"/>
                <a:pt x="1187766" y="151296"/>
                <a:pt x="1203427" y="127124"/>
              </a:cubicBezTo>
              <a:cubicBezTo>
                <a:pt x="1158824" y="99423"/>
                <a:pt x="1117908" y="3573"/>
                <a:pt x="1013966" y="17448"/>
              </a:cubicBezTo>
              <a:cubicBezTo>
                <a:pt x="965223" y="24609"/>
                <a:pt x="935500" y="60082"/>
                <a:pt x="905202" y="77272"/>
              </a:cubicBezTo>
              <a:cubicBezTo>
                <a:pt x="883367" y="99950"/>
                <a:pt x="722875" y="278051"/>
                <a:pt x="754335" y="348970"/>
              </a:cubicBezTo>
              <a:cubicBezTo>
                <a:pt x="761923" y="363446"/>
                <a:pt x="804002" y="357036"/>
                <a:pt x="824506" y="366419"/>
              </a:cubicBezTo>
              <a:cubicBezTo>
                <a:pt x="924548" y="362808"/>
                <a:pt x="1013959" y="367236"/>
                <a:pt x="1115714" y="361433"/>
              </a:cubicBezTo>
              <a:cubicBezTo>
                <a:pt x="1276805" y="349589"/>
                <a:pt x="1448232" y="331936"/>
                <a:pt x="1624452" y="319058"/>
              </a:cubicBezTo>
              <a:cubicBezTo>
                <a:pt x="1878480" y="297387"/>
                <a:pt x="1903927" y="303894"/>
                <a:pt x="2112139" y="304102"/>
              </a:cubicBezTo>
            </a:path>
          </a:pathLst>
        </a:custGeom>
        <a:ln w="31750">
          <a:tailEnd type="arrow" w="lg" len="lg"/>
          <a:extLst>
            <a:ext uri="{C807C97D-BFC1-408E-A445-0C87EB9F89A2}">
              <ask:lineSketchStyleProps xmlns:ask="http://schemas.microsoft.com/office/drawing/2018/sketchyshapes" sd="2561209666">
                <a:custGeom>
                  <a:avLst/>
                  <a:gdLst>
                    <a:gd name="connsiteX0" fmla="*/ 0 w 6185043"/>
                    <a:gd name="connsiteY0" fmla="*/ 0 h 1510301"/>
                    <a:gd name="connsiteX1" fmla="*/ 51371 w 6185043"/>
                    <a:gd name="connsiteY1" fmla="*/ 10274 h 1510301"/>
                    <a:gd name="connsiteX2" fmla="*/ 955496 w 6185043"/>
                    <a:gd name="connsiteY2" fmla="*/ 780836 h 1510301"/>
                    <a:gd name="connsiteX3" fmla="*/ 2291137 w 6185043"/>
                    <a:gd name="connsiteY3" fmla="*/ 1222624 h 1510301"/>
                    <a:gd name="connsiteX4" fmla="*/ 3400746 w 6185043"/>
                    <a:gd name="connsiteY4" fmla="*/ 852755 h 1510301"/>
                    <a:gd name="connsiteX5" fmla="*/ 3524036 w 6185043"/>
                    <a:gd name="connsiteY5" fmla="*/ 523982 h 1510301"/>
                    <a:gd name="connsiteX6" fmla="*/ 2969231 w 6185043"/>
                    <a:gd name="connsiteY6" fmla="*/ 71919 h 1510301"/>
                    <a:gd name="connsiteX7" fmla="*/ 2650732 w 6185043"/>
                    <a:gd name="connsiteY7" fmla="*/ 318499 h 1510301"/>
                    <a:gd name="connsiteX8" fmla="*/ 2208944 w 6185043"/>
                    <a:gd name="connsiteY8" fmla="*/ 1438382 h 1510301"/>
                    <a:gd name="connsiteX9" fmla="*/ 2414427 w 6185043"/>
                    <a:gd name="connsiteY9" fmla="*/ 1510301 h 1510301"/>
                    <a:gd name="connsiteX10" fmla="*/ 3267182 w 6185043"/>
                    <a:gd name="connsiteY10" fmla="*/ 1489753 h 1510301"/>
                    <a:gd name="connsiteX11" fmla="*/ 4756935 w 6185043"/>
                    <a:gd name="connsiteY11" fmla="*/ 1315092 h 1510301"/>
                    <a:gd name="connsiteX12" fmla="*/ 6185043 w 6185043"/>
                    <a:gd name="connsiteY12" fmla="*/ 1253447 h 151030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185043" h="1510301">
                      <a:moveTo>
                        <a:pt x="0" y="0"/>
                      </a:moveTo>
                      <a:cubicBezTo>
                        <a:pt x="17124" y="3425"/>
                        <a:pt x="36638" y="899"/>
                        <a:pt x="51371" y="10274"/>
                      </a:cubicBezTo>
                      <a:cubicBezTo>
                        <a:pt x="779977" y="473932"/>
                        <a:pt x="-254269" y="-91320"/>
                        <a:pt x="955496" y="780836"/>
                      </a:cubicBezTo>
                      <a:cubicBezTo>
                        <a:pt x="1610271" y="1252883"/>
                        <a:pt x="1580270" y="1164357"/>
                        <a:pt x="2291137" y="1222624"/>
                      </a:cubicBezTo>
                      <a:cubicBezTo>
                        <a:pt x="2752516" y="1168345"/>
                        <a:pt x="3012826" y="1201321"/>
                        <a:pt x="3400746" y="852755"/>
                      </a:cubicBezTo>
                      <a:cubicBezTo>
                        <a:pt x="3487806" y="774527"/>
                        <a:pt x="3482939" y="633573"/>
                        <a:pt x="3524036" y="523982"/>
                      </a:cubicBezTo>
                      <a:cubicBezTo>
                        <a:pt x="3408651" y="353414"/>
                        <a:pt x="3275970" y="2655"/>
                        <a:pt x="2969231" y="71919"/>
                      </a:cubicBezTo>
                      <a:cubicBezTo>
                        <a:pt x="2838264" y="101492"/>
                        <a:pt x="2756898" y="236306"/>
                        <a:pt x="2650732" y="318499"/>
                      </a:cubicBezTo>
                      <a:cubicBezTo>
                        <a:pt x="2613849" y="389274"/>
                        <a:pt x="2119156" y="1149777"/>
                        <a:pt x="2208944" y="1438382"/>
                      </a:cubicBezTo>
                      <a:cubicBezTo>
                        <a:pt x="2230502" y="1507674"/>
                        <a:pt x="2345933" y="1486328"/>
                        <a:pt x="2414427" y="1510301"/>
                      </a:cubicBezTo>
                      <a:cubicBezTo>
                        <a:pt x="2698679" y="1503452"/>
                        <a:pt x="2983830" y="1513366"/>
                        <a:pt x="3267182" y="1489753"/>
                      </a:cubicBezTo>
                      <a:cubicBezTo>
                        <a:pt x="3765441" y="1448231"/>
                        <a:pt x="4259287" y="1363387"/>
                        <a:pt x="4756935" y="1315092"/>
                      </a:cubicBezTo>
                      <a:cubicBezTo>
                        <a:pt x="5500086" y="1242972"/>
                        <a:pt x="5571309" y="1253447"/>
                        <a:pt x="6185043" y="1253447"/>
                      </a:cubicBezTo>
                    </a:path>
                  </a:pathLst>
                </a:custGeom>
                <ask:type>
                  <ask:lineSketchCurved/>
                </ask:type>
              </ask:lineSketchStyleProps>
            </a:ext>
          </a:extLst>
        </a:ln>
      </xdr:spPr>
      <xdr:style>
        <a:lnRef idx="1">
          <a:schemeClr val="accent2"/>
        </a:lnRef>
        <a:fillRef idx="0">
          <a:schemeClr val="accent2"/>
        </a:fillRef>
        <a:effectRef idx="0">
          <a:schemeClr val="accent2"/>
        </a:effectRef>
        <a:fontRef idx="minor">
          <a:schemeClr val="tx1"/>
        </a:fontRef>
      </xdr:style>
      <xdr:txBody>
        <a:bodyPr wrap="square" rtlCol="0" anchor="ctr"/>
        <a:lstStyle>
          <a:defPPr>
            <a:defRPr lang="da-DK"/>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da-DK"/>
        </a:p>
      </xdr:txBody>
    </xdr:sp>
    <xdr:clientData/>
  </xdr:twoCellAnchor>
  <xdr:twoCellAnchor>
    <xdr:from>
      <xdr:col>2</xdr:col>
      <xdr:colOff>26781</xdr:colOff>
      <xdr:row>20</xdr:row>
      <xdr:rowOff>54429</xdr:rowOff>
    </xdr:from>
    <xdr:to>
      <xdr:col>25</xdr:col>
      <xdr:colOff>554934</xdr:colOff>
      <xdr:row>58</xdr:row>
      <xdr:rowOff>49674</xdr:rowOff>
    </xdr:to>
    <xdr:grpSp>
      <xdr:nvGrpSpPr>
        <xdr:cNvPr id="36" name="Group 35">
          <a:extLst>
            <a:ext uri="{FF2B5EF4-FFF2-40B4-BE49-F238E27FC236}">
              <a16:creationId xmlns:a16="http://schemas.microsoft.com/office/drawing/2014/main" id="{00000000-0008-0000-0100-000024000000}"/>
            </a:ext>
          </a:extLst>
        </xdr:cNvPr>
        <xdr:cNvGrpSpPr/>
      </xdr:nvGrpSpPr>
      <xdr:grpSpPr>
        <a:xfrm>
          <a:off x="1250599" y="4614884"/>
          <a:ext cx="14821426" cy="7384335"/>
          <a:chOff x="1255783" y="3424523"/>
          <a:chExt cx="14579230" cy="7306541"/>
        </a:xfrm>
      </xdr:grpSpPr>
      <xdr:grpSp>
        <xdr:nvGrpSpPr>
          <xdr:cNvPr id="22" name="Group 21">
            <a:extLst>
              <a:ext uri="{FF2B5EF4-FFF2-40B4-BE49-F238E27FC236}">
                <a16:creationId xmlns:a16="http://schemas.microsoft.com/office/drawing/2014/main" id="{00000000-0008-0000-0100-000016000000}"/>
              </a:ext>
            </a:extLst>
          </xdr:cNvPr>
          <xdr:cNvGrpSpPr/>
        </xdr:nvGrpSpPr>
        <xdr:grpSpPr>
          <a:xfrm>
            <a:off x="1255783" y="3424523"/>
            <a:ext cx="14579230" cy="7306541"/>
            <a:chOff x="1240483" y="9594975"/>
            <a:chExt cx="14408415" cy="6957788"/>
          </a:xfrm>
        </xdr:grpSpPr>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duotone>
                <a:schemeClr val="accent2">
                  <a:shade val="45000"/>
                  <a:satMod val="135000"/>
                </a:schemeClr>
                <a:prstClr val="white"/>
              </a:duotone>
              <a:alphaModFix amt="50000"/>
              <a:extLst>
                <a:ext uri="{BEBA8EAE-BF5A-486C-A8C5-ECC9F3942E4B}">
                  <a14:imgProps xmlns:a14="http://schemas.microsoft.com/office/drawing/2010/main">
                    <a14:imgLayer r:embed="rId2">
                      <a14:imgEffect>
                        <a14:brightnessContrast bright="-20000" contrast="40000"/>
                      </a14:imgEffect>
                    </a14:imgLayer>
                  </a14:imgProps>
                </a:ext>
              </a:extLst>
            </a:blip>
            <a:stretch>
              <a:fillRect/>
            </a:stretch>
          </xdr:blipFill>
          <xdr:spPr>
            <a:xfrm>
              <a:off x="4655298" y="10827138"/>
              <a:ext cx="10993600" cy="5725625"/>
            </a:xfrm>
            <a:prstGeom prst="rect">
              <a:avLst/>
            </a:prstGeom>
          </xdr:spPr>
        </xdr:pic>
        <xdr:sp macro="" textlink="">
          <xdr:nvSpPr>
            <xdr:cNvPr id="19" name="Parallelogram 18">
              <a:extLst>
                <a:ext uri="{FF2B5EF4-FFF2-40B4-BE49-F238E27FC236}">
                  <a16:creationId xmlns:a16="http://schemas.microsoft.com/office/drawing/2014/main" id="{00000000-0008-0000-0100-000013000000}"/>
                </a:ext>
              </a:extLst>
            </xdr:cNvPr>
            <xdr:cNvSpPr/>
          </xdr:nvSpPr>
          <xdr:spPr>
            <a:xfrm flipH="1">
              <a:off x="8129034" y="9594975"/>
              <a:ext cx="2132239" cy="1583636"/>
            </a:xfrm>
            <a:custGeom>
              <a:avLst/>
              <a:gdLst>
                <a:gd name="connsiteX0" fmla="*/ 0 w 842122"/>
                <a:gd name="connsiteY0" fmla="*/ 2045820 h 2045820"/>
                <a:gd name="connsiteX1" fmla="*/ 210531 w 842122"/>
                <a:gd name="connsiteY1" fmla="*/ 0 h 2045820"/>
                <a:gd name="connsiteX2" fmla="*/ 842122 w 842122"/>
                <a:gd name="connsiteY2" fmla="*/ 0 h 2045820"/>
                <a:gd name="connsiteX3" fmla="*/ 631592 w 842122"/>
                <a:gd name="connsiteY3" fmla="*/ 2045820 h 2045820"/>
                <a:gd name="connsiteX4" fmla="*/ 0 w 842122"/>
                <a:gd name="connsiteY4" fmla="*/ 2045820 h 2045820"/>
                <a:gd name="connsiteX0" fmla="*/ 0 w 2612651"/>
                <a:gd name="connsiteY0" fmla="*/ 2045820 h 2045820"/>
                <a:gd name="connsiteX1" fmla="*/ 210531 w 2612651"/>
                <a:gd name="connsiteY1" fmla="*/ 0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45820 h 2045820"/>
                <a:gd name="connsiteX1" fmla="*/ 1945335 w 2612651"/>
                <a:gd name="connsiteY1" fmla="*/ 22411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57027 h 2057027"/>
                <a:gd name="connsiteX1" fmla="*/ 1990158 w 2612651"/>
                <a:gd name="connsiteY1" fmla="*/ 0 h 2057027"/>
                <a:gd name="connsiteX2" fmla="*/ 2612651 w 2612651"/>
                <a:gd name="connsiteY2" fmla="*/ 11207 h 2057027"/>
                <a:gd name="connsiteX3" fmla="*/ 631592 w 2612651"/>
                <a:gd name="connsiteY3" fmla="*/ 2057027 h 2057027"/>
                <a:gd name="connsiteX4" fmla="*/ 0 w 2612651"/>
                <a:gd name="connsiteY4" fmla="*/ 2057027 h 20570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612651" h="2057027">
                  <a:moveTo>
                    <a:pt x="0" y="2057027"/>
                  </a:moveTo>
                  <a:lnTo>
                    <a:pt x="1990158" y="0"/>
                  </a:lnTo>
                  <a:lnTo>
                    <a:pt x="2612651" y="11207"/>
                  </a:lnTo>
                  <a:lnTo>
                    <a:pt x="631592" y="2057027"/>
                  </a:lnTo>
                  <a:lnTo>
                    <a:pt x="0" y="2057027"/>
                  </a:lnTo>
                  <a:close/>
                </a:path>
              </a:pathLst>
            </a:cu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sp macro="" textlink="">
          <xdr:nvSpPr>
            <xdr:cNvPr id="21" name="Rectangle 20">
              <a:extLst>
                <a:ext uri="{FF2B5EF4-FFF2-40B4-BE49-F238E27FC236}">
                  <a16:creationId xmlns:a16="http://schemas.microsoft.com/office/drawing/2014/main" id="{00000000-0008-0000-0100-000015000000}"/>
                </a:ext>
              </a:extLst>
            </xdr:cNvPr>
            <xdr:cNvSpPr/>
          </xdr:nvSpPr>
          <xdr:spPr>
            <a:xfrm>
              <a:off x="1240483" y="13290480"/>
              <a:ext cx="3414970" cy="167533"/>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grpSp>
      <xdr:sp macro="" textlink="">
        <xdr:nvSpPr>
          <xdr:cNvPr id="33" name="Rectangle 32">
            <a:extLst>
              <a:ext uri="{FF2B5EF4-FFF2-40B4-BE49-F238E27FC236}">
                <a16:creationId xmlns:a16="http://schemas.microsoft.com/office/drawing/2014/main" id="{00000000-0008-0000-0100-000021000000}"/>
              </a:ext>
            </a:extLst>
          </xdr:cNvPr>
          <xdr:cNvSpPr/>
        </xdr:nvSpPr>
        <xdr:spPr>
          <a:xfrm>
            <a:off x="7152392" y="4733059"/>
            <a:ext cx="380596" cy="332666"/>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sp macro="" textlink="">
        <xdr:nvSpPr>
          <xdr:cNvPr id="34" name="Rectangle 33">
            <a:extLst>
              <a:ext uri="{FF2B5EF4-FFF2-40B4-BE49-F238E27FC236}">
                <a16:creationId xmlns:a16="http://schemas.microsoft.com/office/drawing/2014/main" id="{00000000-0008-0000-0100-000022000000}"/>
              </a:ext>
            </a:extLst>
          </xdr:cNvPr>
          <xdr:cNvSpPr/>
        </xdr:nvSpPr>
        <xdr:spPr>
          <a:xfrm>
            <a:off x="9772727" y="5084509"/>
            <a:ext cx="661427" cy="238034"/>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sp macro="" textlink="">
        <xdr:nvSpPr>
          <xdr:cNvPr id="35" name="Rectangle 34">
            <a:extLst>
              <a:ext uri="{FF2B5EF4-FFF2-40B4-BE49-F238E27FC236}">
                <a16:creationId xmlns:a16="http://schemas.microsoft.com/office/drawing/2014/main" id="{00000000-0008-0000-0100-000023000000}"/>
              </a:ext>
            </a:extLst>
          </xdr:cNvPr>
          <xdr:cNvSpPr/>
        </xdr:nvSpPr>
        <xdr:spPr>
          <a:xfrm>
            <a:off x="4712053" y="7030921"/>
            <a:ext cx="2087969" cy="456556"/>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grpSp>
    <xdr:clientData/>
  </xdr:twoCellAnchor>
  <xdr:twoCellAnchor>
    <xdr:from>
      <xdr:col>6</xdr:col>
      <xdr:colOff>239485</xdr:colOff>
      <xdr:row>71</xdr:row>
      <xdr:rowOff>100692</xdr:rowOff>
    </xdr:from>
    <xdr:to>
      <xdr:col>11</xdr:col>
      <xdr:colOff>220435</xdr:colOff>
      <xdr:row>74</xdr:row>
      <xdr:rowOff>129267</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913414" y="14551478"/>
          <a:ext cx="3042557" cy="708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600" b="1" i="0" u="none" strike="noStrike">
              <a:solidFill>
                <a:schemeClr val="accent2"/>
              </a:solidFill>
              <a:effectLst/>
              <a:latin typeface="Bradley Hand ITC" panose="03070402050302030203" pitchFamily="66" charset="0"/>
              <a:ea typeface="+mn-ea"/>
              <a:cs typeface="+mn-cs"/>
            </a:rPr>
            <a:t>Click on button to upload</a:t>
          </a:r>
          <a:r>
            <a:rPr lang="da-DK" sz="1600" b="1" i="0" u="none" strike="noStrike" baseline="0">
              <a:solidFill>
                <a:schemeClr val="accent2"/>
              </a:solidFill>
              <a:effectLst/>
              <a:latin typeface="Bradley Hand ITC" panose="03070402050302030203" pitchFamily="66" charset="0"/>
              <a:ea typeface="+mn-ea"/>
              <a:cs typeface="+mn-cs"/>
            </a:rPr>
            <a:t> or </a:t>
          </a:r>
          <a:r>
            <a:rPr lang="da-DK" sz="1600" b="1" i="0" u="none" strike="noStrike">
              <a:solidFill>
                <a:schemeClr val="accent2"/>
              </a:solidFill>
              <a:effectLst/>
              <a:latin typeface="Bradley Hand ITC" panose="03070402050302030203" pitchFamily="66" charset="0"/>
              <a:ea typeface="+mn-ea"/>
              <a:cs typeface="+mn-cs"/>
            </a:rPr>
            <a:t>replace your "LCAbyg" exported Excel file</a:t>
          </a:r>
          <a:r>
            <a:rPr lang="da-DK" sz="1600">
              <a:solidFill>
                <a:schemeClr val="accent2"/>
              </a:solidFill>
              <a:latin typeface="Bradley Hand ITC" panose="03070402050302030203" pitchFamily="66" charset="0"/>
            </a:rPr>
            <a:t> </a:t>
          </a:r>
        </a:p>
      </xdr:txBody>
    </xdr:sp>
    <xdr:clientData/>
  </xdr:twoCellAnchor>
  <xdr:twoCellAnchor>
    <xdr:from>
      <xdr:col>12</xdr:col>
      <xdr:colOff>606425</xdr:colOff>
      <xdr:row>90</xdr:row>
      <xdr:rowOff>0</xdr:rowOff>
    </xdr:from>
    <xdr:to>
      <xdr:col>15</xdr:col>
      <xdr:colOff>825522</xdr:colOff>
      <xdr:row>90</xdr:row>
      <xdr:rowOff>6350</xdr:rowOff>
    </xdr:to>
    <xdr:sp macro="" textlink="">
      <xdr:nvSpPr>
        <xdr:cNvPr id="44" name="Rectangle 43">
          <a:extLst>
            <a:ext uri="{FF2B5EF4-FFF2-40B4-BE49-F238E27FC236}">
              <a16:creationId xmlns:a16="http://schemas.microsoft.com/office/drawing/2014/main" id="{00000000-0008-0000-0100-00002C000000}"/>
            </a:ext>
          </a:extLst>
        </xdr:cNvPr>
        <xdr:cNvSpPr/>
      </xdr:nvSpPr>
      <xdr:spPr>
        <a:xfrm>
          <a:off x="7867837" y="18939249"/>
          <a:ext cx="2037625" cy="265952"/>
        </a:xfrm>
        <a:custGeom>
          <a:avLst/>
          <a:gdLst>
            <a:gd name="connsiteX0" fmla="*/ 0 w 2037625"/>
            <a:gd name="connsiteY0" fmla="*/ 0 h 265952"/>
            <a:gd name="connsiteX1" fmla="*/ 509406 w 2037625"/>
            <a:gd name="connsiteY1" fmla="*/ 0 h 265952"/>
            <a:gd name="connsiteX2" fmla="*/ 1018813 w 2037625"/>
            <a:gd name="connsiteY2" fmla="*/ 0 h 265952"/>
            <a:gd name="connsiteX3" fmla="*/ 1568971 w 2037625"/>
            <a:gd name="connsiteY3" fmla="*/ 0 h 265952"/>
            <a:gd name="connsiteX4" fmla="*/ 2037625 w 2037625"/>
            <a:gd name="connsiteY4" fmla="*/ 0 h 265952"/>
            <a:gd name="connsiteX5" fmla="*/ 2037625 w 2037625"/>
            <a:gd name="connsiteY5" fmla="*/ 265952 h 265952"/>
            <a:gd name="connsiteX6" fmla="*/ 1568971 w 2037625"/>
            <a:gd name="connsiteY6" fmla="*/ 265952 h 265952"/>
            <a:gd name="connsiteX7" fmla="*/ 1079941 w 2037625"/>
            <a:gd name="connsiteY7" fmla="*/ 265952 h 265952"/>
            <a:gd name="connsiteX8" fmla="*/ 529783 w 2037625"/>
            <a:gd name="connsiteY8" fmla="*/ 265952 h 265952"/>
            <a:gd name="connsiteX9" fmla="*/ 0 w 2037625"/>
            <a:gd name="connsiteY9" fmla="*/ 265952 h 265952"/>
            <a:gd name="connsiteX10" fmla="*/ 0 w 2037625"/>
            <a:gd name="connsiteY10" fmla="*/ 0 h 2659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037625" h="265952" extrusionOk="0">
              <a:moveTo>
                <a:pt x="0" y="0"/>
              </a:moveTo>
              <a:cubicBezTo>
                <a:pt x="177749" y="-11199"/>
                <a:pt x="407004" y="15659"/>
                <a:pt x="509406" y="0"/>
              </a:cubicBezTo>
              <a:cubicBezTo>
                <a:pt x="611808" y="-15659"/>
                <a:pt x="775110" y="59961"/>
                <a:pt x="1018813" y="0"/>
              </a:cubicBezTo>
              <a:cubicBezTo>
                <a:pt x="1262516" y="-59961"/>
                <a:pt x="1317379" y="63669"/>
                <a:pt x="1568971" y="0"/>
              </a:cubicBezTo>
              <a:cubicBezTo>
                <a:pt x="1820563" y="-63669"/>
                <a:pt x="1851651" y="11359"/>
                <a:pt x="2037625" y="0"/>
              </a:cubicBezTo>
              <a:cubicBezTo>
                <a:pt x="2043345" y="98093"/>
                <a:pt x="2005869" y="168586"/>
                <a:pt x="2037625" y="265952"/>
              </a:cubicBezTo>
              <a:cubicBezTo>
                <a:pt x="1857727" y="299404"/>
                <a:pt x="1784931" y="216594"/>
                <a:pt x="1568971" y="265952"/>
              </a:cubicBezTo>
              <a:cubicBezTo>
                <a:pt x="1353011" y="315310"/>
                <a:pt x="1238552" y="229543"/>
                <a:pt x="1079941" y="265952"/>
              </a:cubicBezTo>
              <a:cubicBezTo>
                <a:pt x="921330" y="302361"/>
                <a:pt x="757833" y="243219"/>
                <a:pt x="529783" y="265952"/>
              </a:cubicBezTo>
              <a:cubicBezTo>
                <a:pt x="301733" y="288685"/>
                <a:pt x="253569" y="204258"/>
                <a:pt x="0" y="265952"/>
              </a:cubicBezTo>
              <a:cubicBezTo>
                <a:pt x="-15612" y="165593"/>
                <a:pt x="3521" y="123717"/>
                <a:pt x="0" y="0"/>
              </a:cubicBezTo>
              <a:close/>
            </a:path>
          </a:pathLst>
        </a:custGeom>
        <a:noFill/>
        <a:ln w="76200">
          <a:solidFill>
            <a:srgbClr val="FACA94"/>
          </a:solidFill>
          <a:extLst>
            <a:ext uri="{C807C97D-BFC1-408E-A445-0C87EB9F89A2}">
              <ask:lineSketchStyleProps xmlns:ask="http://schemas.microsoft.com/office/drawing/2018/sketchyshapes" sd="3978248048">
                <a:prstGeom prst="rect">
                  <a:avLst/>
                </a:pr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9</xdr:col>
      <xdr:colOff>115420</xdr:colOff>
      <xdr:row>20</xdr:row>
      <xdr:rowOff>57978</xdr:rowOff>
    </xdr:from>
    <xdr:to>
      <xdr:col>12</xdr:col>
      <xdr:colOff>285589</xdr:colOff>
      <xdr:row>26</xdr:row>
      <xdr:rowOff>86898</xdr:rowOff>
    </xdr:to>
    <xdr:sp macro="" textlink="">
      <xdr:nvSpPr>
        <xdr:cNvPr id="12" name="Parallelogram 18">
          <a:extLst>
            <a:ext uri="{FF2B5EF4-FFF2-40B4-BE49-F238E27FC236}">
              <a16:creationId xmlns:a16="http://schemas.microsoft.com/office/drawing/2014/main" id="{00000000-0008-0000-0100-00000C000000}"/>
            </a:ext>
          </a:extLst>
        </xdr:cNvPr>
        <xdr:cNvSpPr/>
      </xdr:nvSpPr>
      <xdr:spPr>
        <a:xfrm flipH="1">
          <a:off x="5601820" y="4620453"/>
          <a:ext cx="1998969" cy="1302095"/>
        </a:xfrm>
        <a:custGeom>
          <a:avLst/>
          <a:gdLst>
            <a:gd name="connsiteX0" fmla="*/ 0 w 842122"/>
            <a:gd name="connsiteY0" fmla="*/ 2045820 h 2045820"/>
            <a:gd name="connsiteX1" fmla="*/ 210531 w 842122"/>
            <a:gd name="connsiteY1" fmla="*/ 0 h 2045820"/>
            <a:gd name="connsiteX2" fmla="*/ 842122 w 842122"/>
            <a:gd name="connsiteY2" fmla="*/ 0 h 2045820"/>
            <a:gd name="connsiteX3" fmla="*/ 631592 w 842122"/>
            <a:gd name="connsiteY3" fmla="*/ 2045820 h 2045820"/>
            <a:gd name="connsiteX4" fmla="*/ 0 w 842122"/>
            <a:gd name="connsiteY4" fmla="*/ 2045820 h 2045820"/>
            <a:gd name="connsiteX0" fmla="*/ 0 w 2612651"/>
            <a:gd name="connsiteY0" fmla="*/ 2045820 h 2045820"/>
            <a:gd name="connsiteX1" fmla="*/ 210531 w 2612651"/>
            <a:gd name="connsiteY1" fmla="*/ 0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45820 h 2045820"/>
            <a:gd name="connsiteX1" fmla="*/ 1945335 w 2612651"/>
            <a:gd name="connsiteY1" fmla="*/ 22411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57027 h 2057027"/>
            <a:gd name="connsiteX1" fmla="*/ 1990158 w 2612651"/>
            <a:gd name="connsiteY1" fmla="*/ 0 h 2057027"/>
            <a:gd name="connsiteX2" fmla="*/ 2612651 w 2612651"/>
            <a:gd name="connsiteY2" fmla="*/ 11207 h 2057027"/>
            <a:gd name="connsiteX3" fmla="*/ 631592 w 2612651"/>
            <a:gd name="connsiteY3" fmla="*/ 2057027 h 2057027"/>
            <a:gd name="connsiteX4" fmla="*/ 0 w 2612651"/>
            <a:gd name="connsiteY4" fmla="*/ 2057027 h 2057027"/>
            <a:gd name="connsiteX0" fmla="*/ 0 w 4369282"/>
            <a:gd name="connsiteY0" fmla="*/ 2057027 h 2057027"/>
            <a:gd name="connsiteX1" fmla="*/ 1990158 w 4369282"/>
            <a:gd name="connsiteY1" fmla="*/ 0 h 2057027"/>
            <a:gd name="connsiteX2" fmla="*/ 4369282 w 4369282"/>
            <a:gd name="connsiteY2" fmla="*/ 211052 h 2057027"/>
            <a:gd name="connsiteX3" fmla="*/ 631592 w 4369282"/>
            <a:gd name="connsiteY3" fmla="*/ 2057027 h 2057027"/>
            <a:gd name="connsiteX4" fmla="*/ 0 w 4369282"/>
            <a:gd name="connsiteY4" fmla="*/ 2057027 h 2057027"/>
            <a:gd name="connsiteX0" fmla="*/ 0 w 4369282"/>
            <a:gd name="connsiteY0" fmla="*/ 1845975 h 1845975"/>
            <a:gd name="connsiteX1" fmla="*/ 3688369 w 4369282"/>
            <a:gd name="connsiteY1" fmla="*/ 18342 h 1845975"/>
            <a:gd name="connsiteX2" fmla="*/ 4369282 w 4369282"/>
            <a:gd name="connsiteY2" fmla="*/ 0 h 1845975"/>
            <a:gd name="connsiteX3" fmla="*/ 631592 w 4369282"/>
            <a:gd name="connsiteY3" fmla="*/ 1845975 h 1845975"/>
            <a:gd name="connsiteX4" fmla="*/ 0 w 4369282"/>
            <a:gd name="connsiteY4" fmla="*/ 1845975 h 1845975"/>
            <a:gd name="connsiteX0" fmla="*/ 0 w 4531544"/>
            <a:gd name="connsiteY0" fmla="*/ 1855969 h 1855969"/>
            <a:gd name="connsiteX1" fmla="*/ 3850631 w 4531544"/>
            <a:gd name="connsiteY1" fmla="*/ 18342 h 1855969"/>
            <a:gd name="connsiteX2" fmla="*/ 4531544 w 4531544"/>
            <a:gd name="connsiteY2" fmla="*/ 0 h 1855969"/>
            <a:gd name="connsiteX3" fmla="*/ 793854 w 4531544"/>
            <a:gd name="connsiteY3" fmla="*/ 1845975 h 1855969"/>
            <a:gd name="connsiteX4" fmla="*/ 0 w 4531544"/>
            <a:gd name="connsiteY4" fmla="*/ 1855969 h 1855969"/>
            <a:gd name="connsiteX0" fmla="*/ 0 w 4528355"/>
            <a:gd name="connsiteY0" fmla="*/ 1852218 h 1852218"/>
            <a:gd name="connsiteX1" fmla="*/ 3847442 w 4528355"/>
            <a:gd name="connsiteY1" fmla="*/ 18342 h 1852218"/>
            <a:gd name="connsiteX2" fmla="*/ 4528355 w 4528355"/>
            <a:gd name="connsiteY2" fmla="*/ 0 h 1852218"/>
            <a:gd name="connsiteX3" fmla="*/ 790665 w 4528355"/>
            <a:gd name="connsiteY3" fmla="*/ 1845975 h 1852218"/>
            <a:gd name="connsiteX4" fmla="*/ 0 w 4528355"/>
            <a:gd name="connsiteY4" fmla="*/ 1852218 h 1852218"/>
            <a:gd name="connsiteX0" fmla="*/ 0 w 4528355"/>
            <a:gd name="connsiteY0" fmla="*/ 1852218 h 1852218"/>
            <a:gd name="connsiteX1" fmla="*/ 3847442 w 4528355"/>
            <a:gd name="connsiteY1" fmla="*/ 18342 h 1852218"/>
            <a:gd name="connsiteX2" fmla="*/ 4528355 w 4528355"/>
            <a:gd name="connsiteY2" fmla="*/ 0 h 1852218"/>
            <a:gd name="connsiteX3" fmla="*/ 401340 w 4528355"/>
            <a:gd name="connsiteY3" fmla="*/ 1849727 h 1852218"/>
            <a:gd name="connsiteX4" fmla="*/ 0 w 4528355"/>
            <a:gd name="connsiteY4" fmla="*/ 1852218 h 1852218"/>
            <a:gd name="connsiteX0" fmla="*/ 0 w 4483711"/>
            <a:gd name="connsiteY0" fmla="*/ 1833876 h 1833876"/>
            <a:gd name="connsiteX1" fmla="*/ 3847442 w 4483711"/>
            <a:gd name="connsiteY1" fmla="*/ 0 h 1833876"/>
            <a:gd name="connsiteX2" fmla="*/ 4483711 w 4483711"/>
            <a:gd name="connsiteY2" fmla="*/ 418 h 1833876"/>
            <a:gd name="connsiteX3" fmla="*/ 401340 w 4483711"/>
            <a:gd name="connsiteY3" fmla="*/ 1831385 h 1833876"/>
            <a:gd name="connsiteX4" fmla="*/ 0 w 4483711"/>
            <a:gd name="connsiteY4" fmla="*/ 1833876 h 1833876"/>
            <a:gd name="connsiteX0" fmla="*/ 0 w 4483711"/>
            <a:gd name="connsiteY0" fmla="*/ 1867888 h 1867888"/>
            <a:gd name="connsiteX1" fmla="*/ 1651201 w 4483711"/>
            <a:gd name="connsiteY1" fmla="*/ 0 h 1867888"/>
            <a:gd name="connsiteX2" fmla="*/ 4483711 w 4483711"/>
            <a:gd name="connsiteY2" fmla="*/ 34430 h 1867888"/>
            <a:gd name="connsiteX3" fmla="*/ 401340 w 4483711"/>
            <a:gd name="connsiteY3" fmla="*/ 1865397 h 1867888"/>
            <a:gd name="connsiteX4" fmla="*/ 0 w 4483711"/>
            <a:gd name="connsiteY4" fmla="*/ 1867888 h 1867888"/>
            <a:gd name="connsiteX0" fmla="*/ 0 w 2067691"/>
            <a:gd name="connsiteY0" fmla="*/ 1873221 h 1873221"/>
            <a:gd name="connsiteX1" fmla="*/ 1651201 w 2067691"/>
            <a:gd name="connsiteY1" fmla="*/ 5333 h 1873221"/>
            <a:gd name="connsiteX2" fmla="*/ 2067691 w 2067691"/>
            <a:gd name="connsiteY2" fmla="*/ 0 h 1873221"/>
            <a:gd name="connsiteX3" fmla="*/ 401340 w 2067691"/>
            <a:gd name="connsiteY3" fmla="*/ 1870730 h 1873221"/>
            <a:gd name="connsiteX4" fmla="*/ 0 w 2067691"/>
            <a:gd name="connsiteY4" fmla="*/ 1873221 h 1873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67691" h="1873221">
              <a:moveTo>
                <a:pt x="0" y="1873221"/>
              </a:moveTo>
              <a:lnTo>
                <a:pt x="1651201" y="5333"/>
              </a:lnTo>
              <a:lnTo>
                <a:pt x="2067691" y="0"/>
              </a:lnTo>
              <a:lnTo>
                <a:pt x="401340" y="1870730"/>
              </a:lnTo>
              <a:lnTo>
                <a:pt x="0" y="1873221"/>
              </a:lnTo>
              <a:close/>
            </a:path>
          </a:pathLst>
        </a:cu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25</xdr:col>
      <xdr:colOff>158794</xdr:colOff>
      <xdr:row>26</xdr:row>
      <xdr:rowOff>74214</xdr:rowOff>
    </xdr:from>
    <xdr:to>
      <xdr:col>25</xdr:col>
      <xdr:colOff>544319</xdr:colOff>
      <xdr:row>28</xdr:row>
      <xdr:rowOff>35855</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a:xfrm>
          <a:off x="15621044" y="5913039"/>
          <a:ext cx="379175" cy="323591"/>
        </a:xfrm>
        <a:prstGeom prst="rect">
          <a:avLst/>
        </a:pr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a-DK" sz="1100">
            <a:solidFill>
              <a:schemeClr val="lt1"/>
            </a:solidFill>
            <a:latin typeface="+mn-lt"/>
            <a:ea typeface="+mn-ea"/>
            <a:cs typeface="+mn-cs"/>
          </a:endParaRPr>
        </a:p>
      </xdr:txBody>
    </xdr:sp>
    <xdr:clientData/>
  </xdr:twoCellAnchor>
  <xdr:twoCellAnchor>
    <xdr:from>
      <xdr:col>22</xdr:col>
      <xdr:colOff>373837</xdr:colOff>
      <xdr:row>20</xdr:row>
      <xdr:rowOff>56183</xdr:rowOff>
    </xdr:from>
    <xdr:to>
      <xdr:col>25</xdr:col>
      <xdr:colOff>544006</xdr:colOff>
      <xdr:row>26</xdr:row>
      <xdr:rowOff>75578</xdr:rowOff>
    </xdr:to>
    <xdr:sp macro="" textlink="">
      <xdr:nvSpPr>
        <xdr:cNvPr id="15" name="Parallelogram 18">
          <a:extLst>
            <a:ext uri="{FF2B5EF4-FFF2-40B4-BE49-F238E27FC236}">
              <a16:creationId xmlns:a16="http://schemas.microsoft.com/office/drawing/2014/main" id="{00000000-0008-0000-0100-00000F000000}"/>
            </a:ext>
          </a:extLst>
        </xdr:cNvPr>
        <xdr:cNvSpPr/>
      </xdr:nvSpPr>
      <xdr:spPr>
        <a:xfrm flipH="1">
          <a:off x="14000937" y="4618658"/>
          <a:ext cx="1998969" cy="1295745"/>
        </a:xfrm>
        <a:custGeom>
          <a:avLst/>
          <a:gdLst>
            <a:gd name="connsiteX0" fmla="*/ 0 w 842122"/>
            <a:gd name="connsiteY0" fmla="*/ 2045820 h 2045820"/>
            <a:gd name="connsiteX1" fmla="*/ 210531 w 842122"/>
            <a:gd name="connsiteY1" fmla="*/ 0 h 2045820"/>
            <a:gd name="connsiteX2" fmla="*/ 842122 w 842122"/>
            <a:gd name="connsiteY2" fmla="*/ 0 h 2045820"/>
            <a:gd name="connsiteX3" fmla="*/ 631592 w 842122"/>
            <a:gd name="connsiteY3" fmla="*/ 2045820 h 2045820"/>
            <a:gd name="connsiteX4" fmla="*/ 0 w 842122"/>
            <a:gd name="connsiteY4" fmla="*/ 2045820 h 2045820"/>
            <a:gd name="connsiteX0" fmla="*/ 0 w 2612651"/>
            <a:gd name="connsiteY0" fmla="*/ 2045820 h 2045820"/>
            <a:gd name="connsiteX1" fmla="*/ 210531 w 2612651"/>
            <a:gd name="connsiteY1" fmla="*/ 0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45820 h 2045820"/>
            <a:gd name="connsiteX1" fmla="*/ 1945335 w 2612651"/>
            <a:gd name="connsiteY1" fmla="*/ 22411 h 2045820"/>
            <a:gd name="connsiteX2" fmla="*/ 2612651 w 2612651"/>
            <a:gd name="connsiteY2" fmla="*/ 0 h 2045820"/>
            <a:gd name="connsiteX3" fmla="*/ 631592 w 2612651"/>
            <a:gd name="connsiteY3" fmla="*/ 2045820 h 2045820"/>
            <a:gd name="connsiteX4" fmla="*/ 0 w 2612651"/>
            <a:gd name="connsiteY4" fmla="*/ 2045820 h 2045820"/>
            <a:gd name="connsiteX0" fmla="*/ 0 w 2612651"/>
            <a:gd name="connsiteY0" fmla="*/ 2057027 h 2057027"/>
            <a:gd name="connsiteX1" fmla="*/ 1990158 w 2612651"/>
            <a:gd name="connsiteY1" fmla="*/ 0 h 2057027"/>
            <a:gd name="connsiteX2" fmla="*/ 2612651 w 2612651"/>
            <a:gd name="connsiteY2" fmla="*/ 11207 h 2057027"/>
            <a:gd name="connsiteX3" fmla="*/ 631592 w 2612651"/>
            <a:gd name="connsiteY3" fmla="*/ 2057027 h 2057027"/>
            <a:gd name="connsiteX4" fmla="*/ 0 w 2612651"/>
            <a:gd name="connsiteY4" fmla="*/ 2057027 h 2057027"/>
            <a:gd name="connsiteX0" fmla="*/ 0 w 4369282"/>
            <a:gd name="connsiteY0" fmla="*/ 2057027 h 2057027"/>
            <a:gd name="connsiteX1" fmla="*/ 1990158 w 4369282"/>
            <a:gd name="connsiteY1" fmla="*/ 0 h 2057027"/>
            <a:gd name="connsiteX2" fmla="*/ 4369282 w 4369282"/>
            <a:gd name="connsiteY2" fmla="*/ 211052 h 2057027"/>
            <a:gd name="connsiteX3" fmla="*/ 631592 w 4369282"/>
            <a:gd name="connsiteY3" fmla="*/ 2057027 h 2057027"/>
            <a:gd name="connsiteX4" fmla="*/ 0 w 4369282"/>
            <a:gd name="connsiteY4" fmla="*/ 2057027 h 2057027"/>
            <a:gd name="connsiteX0" fmla="*/ 0 w 4369282"/>
            <a:gd name="connsiteY0" fmla="*/ 1845975 h 1845975"/>
            <a:gd name="connsiteX1" fmla="*/ 3688369 w 4369282"/>
            <a:gd name="connsiteY1" fmla="*/ 18342 h 1845975"/>
            <a:gd name="connsiteX2" fmla="*/ 4369282 w 4369282"/>
            <a:gd name="connsiteY2" fmla="*/ 0 h 1845975"/>
            <a:gd name="connsiteX3" fmla="*/ 631592 w 4369282"/>
            <a:gd name="connsiteY3" fmla="*/ 1845975 h 1845975"/>
            <a:gd name="connsiteX4" fmla="*/ 0 w 4369282"/>
            <a:gd name="connsiteY4" fmla="*/ 1845975 h 1845975"/>
            <a:gd name="connsiteX0" fmla="*/ 0 w 4531544"/>
            <a:gd name="connsiteY0" fmla="*/ 1855969 h 1855969"/>
            <a:gd name="connsiteX1" fmla="*/ 3850631 w 4531544"/>
            <a:gd name="connsiteY1" fmla="*/ 18342 h 1855969"/>
            <a:gd name="connsiteX2" fmla="*/ 4531544 w 4531544"/>
            <a:gd name="connsiteY2" fmla="*/ 0 h 1855969"/>
            <a:gd name="connsiteX3" fmla="*/ 793854 w 4531544"/>
            <a:gd name="connsiteY3" fmla="*/ 1845975 h 1855969"/>
            <a:gd name="connsiteX4" fmla="*/ 0 w 4531544"/>
            <a:gd name="connsiteY4" fmla="*/ 1855969 h 1855969"/>
            <a:gd name="connsiteX0" fmla="*/ 0 w 4528355"/>
            <a:gd name="connsiteY0" fmla="*/ 1852218 h 1852218"/>
            <a:gd name="connsiteX1" fmla="*/ 3847442 w 4528355"/>
            <a:gd name="connsiteY1" fmla="*/ 18342 h 1852218"/>
            <a:gd name="connsiteX2" fmla="*/ 4528355 w 4528355"/>
            <a:gd name="connsiteY2" fmla="*/ 0 h 1852218"/>
            <a:gd name="connsiteX3" fmla="*/ 790665 w 4528355"/>
            <a:gd name="connsiteY3" fmla="*/ 1845975 h 1852218"/>
            <a:gd name="connsiteX4" fmla="*/ 0 w 4528355"/>
            <a:gd name="connsiteY4" fmla="*/ 1852218 h 1852218"/>
            <a:gd name="connsiteX0" fmla="*/ 0 w 4528355"/>
            <a:gd name="connsiteY0" fmla="*/ 1852218 h 1852218"/>
            <a:gd name="connsiteX1" fmla="*/ 3847442 w 4528355"/>
            <a:gd name="connsiteY1" fmla="*/ 18342 h 1852218"/>
            <a:gd name="connsiteX2" fmla="*/ 4528355 w 4528355"/>
            <a:gd name="connsiteY2" fmla="*/ 0 h 1852218"/>
            <a:gd name="connsiteX3" fmla="*/ 401340 w 4528355"/>
            <a:gd name="connsiteY3" fmla="*/ 1849727 h 1852218"/>
            <a:gd name="connsiteX4" fmla="*/ 0 w 4528355"/>
            <a:gd name="connsiteY4" fmla="*/ 1852218 h 1852218"/>
            <a:gd name="connsiteX0" fmla="*/ 0 w 4483711"/>
            <a:gd name="connsiteY0" fmla="*/ 1833876 h 1833876"/>
            <a:gd name="connsiteX1" fmla="*/ 3847442 w 4483711"/>
            <a:gd name="connsiteY1" fmla="*/ 0 h 1833876"/>
            <a:gd name="connsiteX2" fmla="*/ 4483711 w 4483711"/>
            <a:gd name="connsiteY2" fmla="*/ 418 h 1833876"/>
            <a:gd name="connsiteX3" fmla="*/ 401340 w 4483711"/>
            <a:gd name="connsiteY3" fmla="*/ 1831385 h 1833876"/>
            <a:gd name="connsiteX4" fmla="*/ 0 w 4483711"/>
            <a:gd name="connsiteY4" fmla="*/ 1833876 h 1833876"/>
            <a:gd name="connsiteX0" fmla="*/ 0 w 4483711"/>
            <a:gd name="connsiteY0" fmla="*/ 1867888 h 1867888"/>
            <a:gd name="connsiteX1" fmla="*/ 1651201 w 4483711"/>
            <a:gd name="connsiteY1" fmla="*/ 0 h 1867888"/>
            <a:gd name="connsiteX2" fmla="*/ 4483711 w 4483711"/>
            <a:gd name="connsiteY2" fmla="*/ 34430 h 1867888"/>
            <a:gd name="connsiteX3" fmla="*/ 401340 w 4483711"/>
            <a:gd name="connsiteY3" fmla="*/ 1865397 h 1867888"/>
            <a:gd name="connsiteX4" fmla="*/ 0 w 4483711"/>
            <a:gd name="connsiteY4" fmla="*/ 1867888 h 1867888"/>
            <a:gd name="connsiteX0" fmla="*/ 0 w 2067691"/>
            <a:gd name="connsiteY0" fmla="*/ 1873221 h 1873221"/>
            <a:gd name="connsiteX1" fmla="*/ 1651201 w 2067691"/>
            <a:gd name="connsiteY1" fmla="*/ 5333 h 1873221"/>
            <a:gd name="connsiteX2" fmla="*/ 2067691 w 2067691"/>
            <a:gd name="connsiteY2" fmla="*/ 0 h 1873221"/>
            <a:gd name="connsiteX3" fmla="*/ 401340 w 2067691"/>
            <a:gd name="connsiteY3" fmla="*/ 1870730 h 1873221"/>
            <a:gd name="connsiteX4" fmla="*/ 0 w 2067691"/>
            <a:gd name="connsiteY4" fmla="*/ 1873221 h 1873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67691" h="1873221">
              <a:moveTo>
                <a:pt x="0" y="1873221"/>
              </a:moveTo>
              <a:lnTo>
                <a:pt x="1651201" y="5333"/>
              </a:lnTo>
              <a:lnTo>
                <a:pt x="2067691" y="0"/>
              </a:lnTo>
              <a:lnTo>
                <a:pt x="401340" y="1870730"/>
              </a:lnTo>
              <a:lnTo>
                <a:pt x="0" y="1873221"/>
              </a:lnTo>
              <a:close/>
            </a:path>
          </a:pathLst>
        </a:custGeom>
        <a:solidFill>
          <a:srgbClr val="E36037">
            <a:alpha val="10000"/>
          </a:srgbClr>
        </a:solidFill>
        <a:ln>
          <a:solidFill>
            <a:srgbClr val="E3603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69850</xdr:colOff>
          <xdr:row>16</xdr:row>
          <xdr:rowOff>241300</xdr:rowOff>
        </xdr:from>
        <xdr:to>
          <xdr:col>8</xdr:col>
          <xdr:colOff>266700</xdr:colOff>
          <xdr:row>18</xdr:row>
          <xdr:rowOff>146050</xdr:rowOff>
        </xdr:to>
        <xdr:sp macro="" textlink="">
          <xdr:nvSpPr>
            <xdr:cNvPr id="4102" name="Button 6" descr="Click to 'Upload LCAbyg'"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1400" b="0" i="0" u="none" strike="noStrike" baseline="0">
                  <a:solidFill>
                    <a:srgbClr val="993300"/>
                  </a:solidFill>
                  <a:latin typeface="Avenir Next LT Pro"/>
                </a:rPr>
                <a:t>Return to 1. Getting Started</a:t>
              </a:r>
            </a:p>
          </xdr:txBody>
        </xdr:sp>
        <xdr:clientData/>
      </xdr:twoCellAnchor>
    </mc:Choice>
    <mc:Fallback/>
  </mc:AlternateContent>
  <xdr:twoCellAnchor>
    <xdr:from>
      <xdr:col>2</xdr:col>
      <xdr:colOff>86243</xdr:colOff>
      <xdr:row>16</xdr:row>
      <xdr:rowOff>216416</xdr:rowOff>
    </xdr:from>
    <xdr:to>
      <xdr:col>8</xdr:col>
      <xdr:colOff>276972</xdr:colOff>
      <xdr:row>18</xdr:row>
      <xdr:rowOff>142875</xdr:rowOff>
    </xdr:to>
    <xdr:sp macro="[0]!Return_clear" textlink="">
      <xdr:nvSpPr>
        <xdr:cNvPr id="18" name="Rectangle 17">
          <a:extLst>
            <a:ext uri="{FF2B5EF4-FFF2-40B4-BE49-F238E27FC236}">
              <a16:creationId xmlns:a16="http://schemas.microsoft.com/office/drawing/2014/main" id="{00000000-0008-0000-0200-000012000000}"/>
            </a:ext>
          </a:extLst>
        </xdr:cNvPr>
        <xdr:cNvSpPr/>
      </xdr:nvSpPr>
      <xdr:spPr>
        <a:xfrm>
          <a:off x="1362593" y="4026416"/>
          <a:ext cx="4181704" cy="517009"/>
        </a:xfrm>
        <a:custGeom>
          <a:avLst/>
          <a:gdLst>
            <a:gd name="connsiteX0" fmla="*/ 0 w 4181704"/>
            <a:gd name="connsiteY0" fmla="*/ 0 h 517009"/>
            <a:gd name="connsiteX1" fmla="*/ 597386 w 4181704"/>
            <a:gd name="connsiteY1" fmla="*/ 0 h 517009"/>
            <a:gd name="connsiteX2" fmla="*/ 1194773 w 4181704"/>
            <a:gd name="connsiteY2" fmla="*/ 0 h 517009"/>
            <a:gd name="connsiteX3" fmla="*/ 1875793 w 4181704"/>
            <a:gd name="connsiteY3" fmla="*/ 0 h 517009"/>
            <a:gd name="connsiteX4" fmla="*/ 2347728 w 4181704"/>
            <a:gd name="connsiteY4" fmla="*/ 0 h 517009"/>
            <a:gd name="connsiteX5" fmla="*/ 2861480 w 4181704"/>
            <a:gd name="connsiteY5" fmla="*/ 0 h 517009"/>
            <a:gd name="connsiteX6" fmla="*/ 3542501 w 4181704"/>
            <a:gd name="connsiteY6" fmla="*/ 0 h 517009"/>
            <a:gd name="connsiteX7" fmla="*/ 4181704 w 4181704"/>
            <a:gd name="connsiteY7" fmla="*/ 0 h 517009"/>
            <a:gd name="connsiteX8" fmla="*/ 4181704 w 4181704"/>
            <a:gd name="connsiteY8" fmla="*/ 517009 h 517009"/>
            <a:gd name="connsiteX9" fmla="*/ 3500684 w 4181704"/>
            <a:gd name="connsiteY9" fmla="*/ 517009 h 517009"/>
            <a:gd name="connsiteX10" fmla="*/ 2861480 w 4181704"/>
            <a:gd name="connsiteY10" fmla="*/ 517009 h 517009"/>
            <a:gd name="connsiteX11" fmla="*/ 2180460 w 4181704"/>
            <a:gd name="connsiteY11" fmla="*/ 517009 h 517009"/>
            <a:gd name="connsiteX12" fmla="*/ 1624891 w 4181704"/>
            <a:gd name="connsiteY12" fmla="*/ 517009 h 517009"/>
            <a:gd name="connsiteX13" fmla="*/ 1027504 w 4181704"/>
            <a:gd name="connsiteY13" fmla="*/ 517009 h 517009"/>
            <a:gd name="connsiteX14" fmla="*/ 0 w 4181704"/>
            <a:gd name="connsiteY14" fmla="*/ 517009 h 517009"/>
            <a:gd name="connsiteX15" fmla="*/ 0 w 4181704"/>
            <a:gd name="connsiteY15" fmla="*/ 0 h 51700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4181704" h="517009" extrusionOk="0">
              <a:moveTo>
                <a:pt x="0" y="0"/>
              </a:moveTo>
              <a:cubicBezTo>
                <a:pt x="297698" y="-61680"/>
                <a:pt x="434400" y="62745"/>
                <a:pt x="597386" y="0"/>
              </a:cubicBezTo>
              <a:cubicBezTo>
                <a:pt x="760372" y="-62745"/>
                <a:pt x="896527" y="29005"/>
                <a:pt x="1194773" y="0"/>
              </a:cubicBezTo>
              <a:cubicBezTo>
                <a:pt x="1493019" y="-29005"/>
                <a:pt x="1615134" y="12036"/>
                <a:pt x="1875793" y="0"/>
              </a:cubicBezTo>
              <a:cubicBezTo>
                <a:pt x="2136452" y="-12036"/>
                <a:pt x="2226285" y="32166"/>
                <a:pt x="2347728" y="0"/>
              </a:cubicBezTo>
              <a:cubicBezTo>
                <a:pt x="2469172" y="-32166"/>
                <a:pt x="2618605" y="17684"/>
                <a:pt x="2861480" y="0"/>
              </a:cubicBezTo>
              <a:cubicBezTo>
                <a:pt x="3104355" y="-17684"/>
                <a:pt x="3290406" y="41045"/>
                <a:pt x="3542501" y="0"/>
              </a:cubicBezTo>
              <a:cubicBezTo>
                <a:pt x="3794596" y="-41045"/>
                <a:pt x="3867061" y="9839"/>
                <a:pt x="4181704" y="0"/>
              </a:cubicBezTo>
              <a:cubicBezTo>
                <a:pt x="4233181" y="171174"/>
                <a:pt x="4175158" y="311206"/>
                <a:pt x="4181704" y="517009"/>
              </a:cubicBezTo>
              <a:cubicBezTo>
                <a:pt x="3870354" y="583723"/>
                <a:pt x="3837191" y="465495"/>
                <a:pt x="3500684" y="517009"/>
              </a:cubicBezTo>
              <a:cubicBezTo>
                <a:pt x="3164177" y="568523"/>
                <a:pt x="3049045" y="480657"/>
                <a:pt x="2861480" y="517009"/>
              </a:cubicBezTo>
              <a:cubicBezTo>
                <a:pt x="2673915" y="553361"/>
                <a:pt x="2392845" y="516159"/>
                <a:pt x="2180460" y="517009"/>
              </a:cubicBezTo>
              <a:cubicBezTo>
                <a:pt x="1968075" y="517859"/>
                <a:pt x="1892912" y="460684"/>
                <a:pt x="1624891" y="517009"/>
              </a:cubicBezTo>
              <a:cubicBezTo>
                <a:pt x="1356870" y="573334"/>
                <a:pt x="1193636" y="498028"/>
                <a:pt x="1027504" y="517009"/>
              </a:cubicBezTo>
              <a:cubicBezTo>
                <a:pt x="861372" y="535990"/>
                <a:pt x="341366" y="495498"/>
                <a:pt x="0" y="517009"/>
              </a:cubicBezTo>
              <a:cubicBezTo>
                <a:pt x="-30040" y="329736"/>
                <a:pt x="56243" y="133093"/>
                <a:pt x="0" y="0"/>
              </a:cubicBezTo>
              <a:close/>
            </a:path>
          </a:pathLst>
        </a:custGeom>
        <a:noFill/>
        <a:ln w="76200">
          <a:solidFill>
            <a:srgbClr val="FACA94"/>
          </a:solidFill>
          <a:extLst>
            <a:ext uri="{C807C97D-BFC1-408E-A445-0C87EB9F89A2}">
              <ask:lineSketchStyleProps xmlns:ask="http://schemas.microsoft.com/office/drawing/2018/sketchyshapes" sd="3978248048">
                <a:prstGeom prst="rect">
                  <a:avLst/>
                </a:prstGeom>
                <ask:type>
                  <ask:lineSketchScribble/>
                </ask:type>
              </ask:lineSketchStyleProps>
            </a:ext>
          </a:extLs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15</xdr:col>
      <xdr:colOff>208642</xdr:colOff>
      <xdr:row>14</xdr:row>
      <xdr:rowOff>275316</xdr:rowOff>
    </xdr:from>
    <xdr:to>
      <xdr:col>19</xdr:col>
      <xdr:colOff>183695</xdr:colOff>
      <xdr:row>18</xdr:row>
      <xdr:rowOff>237672</xdr:rowOff>
    </xdr:to>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10762342" y="3494766"/>
          <a:ext cx="3175453" cy="1143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800" b="1">
              <a:solidFill>
                <a:srgbClr val="E36037"/>
              </a:solidFill>
              <a:latin typeface="Bradley Hand ITC" panose="03070402050302030203" pitchFamily="66" charset="0"/>
            </a:rPr>
            <a:t>Click on button</a:t>
          </a:r>
          <a:r>
            <a:rPr lang="da-DK" sz="1800" b="1" baseline="0">
              <a:solidFill>
                <a:srgbClr val="E36037"/>
              </a:solidFill>
              <a:latin typeface="Bradley Hand ITC" panose="03070402050302030203" pitchFamily="66" charset="0"/>
            </a:rPr>
            <a:t> to return to update project data</a:t>
          </a:r>
          <a:endParaRPr lang="da-DK" sz="1800" b="1">
            <a:solidFill>
              <a:srgbClr val="E36037"/>
            </a:solidFill>
            <a:latin typeface="Bradley Hand ITC" panose="03070402050302030203" pitchFamily="66" charset="0"/>
          </a:endParaRPr>
        </a:p>
      </xdr:txBody>
    </xdr:sp>
    <xdr:clientData/>
  </xdr:twoCellAnchor>
  <xdr:twoCellAnchor>
    <xdr:from>
      <xdr:col>16</xdr:col>
      <xdr:colOff>267766</xdr:colOff>
      <xdr:row>16</xdr:row>
      <xdr:rowOff>256798</xdr:rowOff>
    </xdr:from>
    <xdr:to>
      <xdr:col>23</xdr:col>
      <xdr:colOff>401115</xdr:colOff>
      <xdr:row>17</xdr:row>
      <xdr:rowOff>0</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2371843" y="4125413"/>
          <a:ext cx="1957753" cy="372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800" b="1">
              <a:solidFill>
                <a:srgbClr val="E36037"/>
              </a:solidFill>
              <a:latin typeface="Bradley Hand ITC" panose="03070402050302030203" pitchFamily="66" charset="0"/>
            </a:rPr>
            <a:t>Choose country</a:t>
          </a:r>
        </a:p>
      </xdr:txBody>
    </xdr:sp>
    <xdr:clientData/>
  </xdr:twoCellAnchor>
  <xdr:twoCellAnchor>
    <xdr:from>
      <xdr:col>9</xdr:col>
      <xdr:colOff>549275</xdr:colOff>
      <xdr:row>15</xdr:row>
      <xdr:rowOff>48735</xdr:rowOff>
    </xdr:from>
    <xdr:to>
      <xdr:col>15</xdr:col>
      <xdr:colOff>28575</xdr:colOff>
      <xdr:row>17</xdr:row>
      <xdr:rowOff>236736</xdr:rowOff>
    </xdr:to>
    <xdr:sp macro="" textlink="">
      <xdr:nvSpPr>
        <xdr:cNvPr id="10" name="Freeform: Shape 9">
          <a:extLst>
            <a:ext uri="{FF2B5EF4-FFF2-40B4-BE49-F238E27FC236}">
              <a16:creationId xmlns:a16="http://schemas.microsoft.com/office/drawing/2014/main" id="{00000000-0008-0000-0200-00000A000000}"/>
            </a:ext>
          </a:extLst>
        </xdr:cNvPr>
        <xdr:cNvSpPr/>
      </xdr:nvSpPr>
      <xdr:spPr>
        <a:xfrm>
          <a:off x="6302375" y="3563460"/>
          <a:ext cx="4279900" cy="778551"/>
        </a:xfrm>
        <a:custGeom>
          <a:avLst/>
          <a:gdLst>
            <a:gd name="connsiteX0" fmla="*/ 0 w 3061607"/>
            <a:gd name="connsiteY0" fmla="*/ 762251 h 786715"/>
            <a:gd name="connsiteX1" fmla="*/ 734786 w 3061607"/>
            <a:gd name="connsiteY1" fmla="*/ 762251 h 786715"/>
            <a:gd name="connsiteX2" fmla="*/ 1197429 w 3061607"/>
            <a:gd name="connsiteY2" fmla="*/ 721429 h 786715"/>
            <a:gd name="connsiteX3" fmla="*/ 1483179 w 3061607"/>
            <a:gd name="connsiteY3" fmla="*/ 626179 h 786715"/>
            <a:gd name="connsiteX4" fmla="*/ 2109107 w 3061607"/>
            <a:gd name="connsiteY4" fmla="*/ 408465 h 786715"/>
            <a:gd name="connsiteX5" fmla="*/ 2422072 w 3061607"/>
            <a:gd name="connsiteY5" fmla="*/ 177143 h 786715"/>
            <a:gd name="connsiteX6" fmla="*/ 2476500 w 3061607"/>
            <a:gd name="connsiteY6" fmla="*/ 95501 h 786715"/>
            <a:gd name="connsiteX7" fmla="*/ 2462893 w 3061607"/>
            <a:gd name="connsiteY7" fmla="*/ 251 h 786715"/>
            <a:gd name="connsiteX8" fmla="*/ 2258786 w 3061607"/>
            <a:gd name="connsiteY8" fmla="*/ 81893 h 786715"/>
            <a:gd name="connsiteX9" fmla="*/ 2394857 w 3061607"/>
            <a:gd name="connsiteY9" fmla="*/ 217965 h 786715"/>
            <a:gd name="connsiteX10" fmla="*/ 2517322 w 3061607"/>
            <a:gd name="connsiteY10" fmla="*/ 231572 h 786715"/>
            <a:gd name="connsiteX11" fmla="*/ 2789464 w 3061607"/>
            <a:gd name="connsiteY11" fmla="*/ 245179 h 786715"/>
            <a:gd name="connsiteX12" fmla="*/ 3061607 w 3061607"/>
            <a:gd name="connsiteY12" fmla="*/ 258786 h 7867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3061607" h="786715">
              <a:moveTo>
                <a:pt x="0" y="762251"/>
              </a:moveTo>
              <a:cubicBezTo>
                <a:pt x="299713" y="805067"/>
                <a:pt x="107201" y="782828"/>
                <a:pt x="734786" y="762251"/>
              </a:cubicBezTo>
              <a:cubicBezTo>
                <a:pt x="854400" y="758329"/>
                <a:pt x="1093675" y="731804"/>
                <a:pt x="1197429" y="721429"/>
              </a:cubicBezTo>
              <a:cubicBezTo>
                <a:pt x="1608597" y="609293"/>
                <a:pt x="1096600" y="755039"/>
                <a:pt x="1483179" y="626179"/>
              </a:cubicBezTo>
              <a:cubicBezTo>
                <a:pt x="1619458" y="580752"/>
                <a:pt x="1968581" y="490166"/>
                <a:pt x="2109107" y="408465"/>
              </a:cubicBezTo>
              <a:cubicBezTo>
                <a:pt x="2221255" y="343263"/>
                <a:pt x="2422072" y="177143"/>
                <a:pt x="2422072" y="177143"/>
              </a:cubicBezTo>
              <a:cubicBezTo>
                <a:pt x="2440215" y="149929"/>
                <a:pt x="2469146" y="127371"/>
                <a:pt x="2476500" y="95501"/>
              </a:cubicBezTo>
              <a:cubicBezTo>
                <a:pt x="2483712" y="64250"/>
                <a:pt x="2494903" y="2252"/>
                <a:pt x="2462893" y="251"/>
              </a:cubicBezTo>
              <a:cubicBezTo>
                <a:pt x="2389759" y="-4320"/>
                <a:pt x="2326822" y="54679"/>
                <a:pt x="2258786" y="81893"/>
              </a:cubicBezTo>
              <a:cubicBezTo>
                <a:pt x="2304143" y="127250"/>
                <a:pt x="2339344" y="185826"/>
                <a:pt x="2394857" y="217965"/>
              </a:cubicBezTo>
              <a:cubicBezTo>
                <a:pt x="2430403" y="238544"/>
                <a:pt x="2476346" y="228746"/>
                <a:pt x="2517322" y="231572"/>
              </a:cubicBezTo>
              <a:cubicBezTo>
                <a:pt x="2607934" y="237821"/>
                <a:pt x="2698814" y="239513"/>
                <a:pt x="2789464" y="245179"/>
              </a:cubicBezTo>
              <a:cubicBezTo>
                <a:pt x="3055392" y="261799"/>
                <a:pt x="2853965" y="258786"/>
                <a:pt x="3061607" y="258786"/>
              </a:cubicBezTo>
            </a:path>
          </a:pathLst>
        </a:custGeom>
        <a:noFill/>
        <a:ln w="28575">
          <a:solidFill>
            <a:srgbClr val="E36037"/>
          </a:solidFill>
          <a:headEnd type="arrow"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8</xdr:col>
      <xdr:colOff>257735</xdr:colOff>
      <xdr:row>22</xdr:row>
      <xdr:rowOff>30444</xdr:rowOff>
    </xdr:from>
    <xdr:to>
      <xdr:col>23</xdr:col>
      <xdr:colOff>160054</xdr:colOff>
      <xdr:row>33</xdr:row>
      <xdr:rowOff>134661</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235324</xdr:colOff>
      <xdr:row>43</xdr:row>
      <xdr:rowOff>8032</xdr:rowOff>
    </xdr:from>
    <xdr:to>
      <xdr:col>7</xdr:col>
      <xdr:colOff>151450</xdr:colOff>
      <xdr:row>51</xdr:row>
      <xdr:rowOff>257736</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1934</xdr:colOff>
      <xdr:row>55</xdr:row>
      <xdr:rowOff>282774</xdr:rowOff>
    </xdr:from>
    <xdr:to>
      <xdr:col>8</xdr:col>
      <xdr:colOff>27521</xdr:colOff>
      <xdr:row>66</xdr:row>
      <xdr:rowOff>129918</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406400</xdr:colOff>
      <xdr:row>43</xdr:row>
      <xdr:rowOff>169334</xdr:rowOff>
    </xdr:from>
    <xdr:to>
      <xdr:col>23</xdr:col>
      <xdr:colOff>84667</xdr:colOff>
      <xdr:row>57</xdr:row>
      <xdr:rowOff>294716</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695950" y="11777134"/>
              <a:ext cx="11355917" cy="4671982"/>
            </a:xfrm>
            <a:prstGeom prst="rect">
              <a:avLst/>
            </a:prstGeom>
            <a:solidFill>
              <a:prstClr val="white"/>
            </a:solidFill>
            <a:ln w="1">
              <a:solidFill>
                <a:prstClr val="green"/>
              </a:solidFill>
            </a:ln>
          </xdr:spPr>
          <xdr:txBody>
            <a:bodyPr vertOverflow="clip" horzOverflow="clip"/>
            <a:lstStyle/>
            <a:p>
              <a:r>
                <a:rPr lang="da-DK"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69398</xdr:rowOff>
    </xdr:from>
    <xdr:to>
      <xdr:col>8</xdr:col>
      <xdr:colOff>256358</xdr:colOff>
      <xdr:row>40</xdr:row>
      <xdr:rowOff>142610</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rotWithShape="1">
        <a:blip xmlns:r="http://schemas.openxmlformats.org/officeDocument/2006/relationships" r:embed="rId1">
          <a:duotone>
            <a:prstClr val="black"/>
            <a:schemeClr val="accent2">
              <a:tint val="45000"/>
              <a:satMod val="400000"/>
            </a:schemeClr>
          </a:duotone>
          <a:extLst>
            <a:ext uri="{28A0092B-C50C-407E-A947-70E740481C1C}">
              <a14:useLocalDpi xmlns:a14="http://schemas.microsoft.com/office/drawing/2010/main" val="0"/>
            </a:ext>
          </a:extLst>
        </a:blip>
        <a:srcRect l="-1" r="48164"/>
        <a:stretch/>
      </xdr:blipFill>
      <xdr:spPr bwMode="auto">
        <a:xfrm flipH="1">
          <a:off x="0" y="1282248"/>
          <a:ext cx="5136333" cy="976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588282</xdr:colOff>
      <xdr:row>57</xdr:row>
      <xdr:rowOff>88901</xdr:rowOff>
    </xdr:from>
    <xdr:to>
      <xdr:col>25</xdr:col>
      <xdr:colOff>259555</xdr:colOff>
      <xdr:row>62</xdr:row>
      <xdr:rowOff>39887</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7293882" y="16167101"/>
          <a:ext cx="8421573" cy="1119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This tool has been developed by Nicolas Francart</a:t>
          </a:r>
          <a:r>
            <a:rPr lang="en-US" sz="1800" baseline="0">
              <a:solidFill>
                <a:srgbClr val="FACA94"/>
              </a:solidFill>
              <a:latin typeface="Avenir Next LT Pro" panose="020B0504020202020204" pitchFamily="34" charset="0"/>
            </a:rPr>
            <a:t>,</a:t>
          </a:r>
          <a:r>
            <a:rPr lang="en-US" sz="1800">
              <a:solidFill>
                <a:srgbClr val="FACA94"/>
              </a:solidFill>
              <a:latin typeface="Avenir Next LT Pro" panose="020B0504020202020204" pitchFamily="34" charset="0"/>
            </a:rPr>
            <a:t> Dan Pham and the project group and reviewed</a:t>
          </a:r>
          <a:r>
            <a:rPr lang="en-US" sz="1800" baseline="0">
              <a:solidFill>
                <a:srgbClr val="FACA94"/>
              </a:solidFill>
              <a:latin typeface="Avenir Next LT Pro" panose="020B0504020202020204" pitchFamily="34" charset="0"/>
            </a:rPr>
            <a:t> by Harpa Birgisdottir, Agnes Garnow, Frederik Brauer and Giacomo Brusa Cattaneo</a:t>
          </a:r>
          <a:r>
            <a:rPr lang="en-US" sz="1800">
              <a:solidFill>
                <a:srgbClr val="FACA94"/>
              </a:solidFill>
              <a:latin typeface="Avenir Next LT Pro" panose="020B0504020202020204" pitchFamily="34" charset="0"/>
            </a:rPr>
            <a:t> as a part of the "Circular Construction for Urban Development" book.</a:t>
          </a:r>
        </a:p>
      </xdr:txBody>
    </xdr:sp>
    <xdr:clientData/>
  </xdr:twoCellAnchor>
  <xdr:twoCellAnchor>
    <xdr:from>
      <xdr:col>11</xdr:col>
      <xdr:colOff>588282</xdr:colOff>
      <xdr:row>53</xdr:row>
      <xdr:rowOff>64862</xdr:rowOff>
    </xdr:from>
    <xdr:to>
      <xdr:col>25</xdr:col>
      <xdr:colOff>259555</xdr:colOff>
      <xdr:row>55</xdr:row>
      <xdr:rowOff>231322</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7293882" y="14974662"/>
          <a:ext cx="8421573" cy="750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The current version</a:t>
          </a:r>
          <a:r>
            <a:rPr lang="en-US" sz="1800" baseline="0">
              <a:solidFill>
                <a:srgbClr val="FACA94"/>
              </a:solidFill>
              <a:latin typeface="Avenir Next LT Pro" panose="020B0504020202020204" pitchFamily="34" charset="0"/>
            </a:rPr>
            <a:t> is 1.0</a:t>
          </a:r>
        </a:p>
        <a:p>
          <a:r>
            <a:rPr lang="en-US" sz="1800" baseline="0">
              <a:solidFill>
                <a:srgbClr val="FACA94"/>
              </a:solidFill>
              <a:latin typeface="Avenir Next LT Pro" panose="020B0504020202020204" pitchFamily="34" charset="0"/>
            </a:rPr>
            <a:t>Password for unlocking workbook is: CCUD</a:t>
          </a:r>
          <a:endParaRPr lang="en-US" sz="1800">
            <a:solidFill>
              <a:srgbClr val="FACA94"/>
            </a:solidFill>
            <a:latin typeface="Avenir Next LT Pro" panose="020B0504020202020204" pitchFamily="34" charset="0"/>
          </a:endParaRPr>
        </a:p>
      </xdr:txBody>
    </xdr:sp>
    <xdr:clientData/>
  </xdr:twoCellAnchor>
  <xdr:twoCellAnchor>
    <xdr:from>
      <xdr:col>11</xdr:col>
      <xdr:colOff>564242</xdr:colOff>
      <xdr:row>12</xdr:row>
      <xdr:rowOff>82550</xdr:rowOff>
    </xdr:from>
    <xdr:to>
      <xdr:col>25</xdr:col>
      <xdr:colOff>235515</xdr:colOff>
      <xdr:row>44</xdr:row>
      <xdr:rowOff>0</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7269842" y="2724150"/>
          <a:ext cx="8421573" cy="9468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The Upfront Carbon Tool provides a detailed analysis of upfront carbon emissions for construction projects using Life Cycle Assessment (LCA) methodologies. LCA is a widely used approach in construction that assesses the environmental impact of a project throughout its entire lifecycle, from raw material extraction to disposal, including production, use, and end-of-life phases.</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panose="020B0504020202020204" pitchFamily="34" charset="0"/>
            </a:rPr>
            <a:t>In construction, LCA phases are categorized into several stages. The A1-A3 phases cover the product stage: extraction and processing of raw materials (A1), transport to the manufacturing site (A2), and manufacturing of construction products (A3). The B4 phase involves the replacement of components during the building's use phase, and the B6 phase covers operational energy use. The C3 phase deals with waste processing for reuse, recovery, and recycling at the end of the building's life, while the C4 phase involves the disposal of building materials.</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panose="020B0504020202020204" pitchFamily="34" charset="0"/>
            </a:rPr>
            <a:t>In Denmark, buildings typically have a lifetime expectancy of 50 years, and LCA reporting focuses on phases A1-A3, B4, B6, and C3 + C4. This focus helps understand both the immediate environmental burden during construction and the long-term impact of building materials.</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panose="020B0504020202020204" pitchFamily="34" charset="0"/>
            </a:rPr>
            <a:t>The Upfront Carbon Tool leverages LCAbyg, a popular LCA software in Denmark, for quick and detailed assessments of upfront carbon emissions. It is also compatible with other LCA software, ensuring versatility and broader applicability across different regions and regulatory frameworks.</a:t>
          </a:r>
        </a:p>
        <a:p>
          <a:endParaRPr lang="en-US" sz="1800">
            <a:solidFill>
              <a:srgbClr val="FACA94"/>
            </a:solidFill>
            <a:latin typeface="Avenir Next LT Pro" panose="020B0504020202020204" pitchFamily="34" charset="0"/>
          </a:endParaRPr>
        </a:p>
        <a:p>
          <a:r>
            <a:rPr lang="en-US" sz="1800">
              <a:solidFill>
                <a:srgbClr val="FACA94"/>
              </a:solidFill>
              <a:latin typeface="Avenir Next LT Pro" panose="020B0504020202020204" pitchFamily="34" charset="0"/>
            </a:rPr>
            <a:t>By quantifying CO2 emissions during the initial construction phases, the tool helps identify and minimize immediate environmental impacts. It provides insights into the total project weight and allows users to input data on reused materials to understand their contribution to the overall carbon footprint. This focus on upfront emissions is crucial, as it addresses the immediate impact of construction activities, unlike end-of-life emissions, which are projected many years into the future.</a:t>
          </a:r>
        </a:p>
      </xdr:txBody>
    </xdr:sp>
    <xdr:clientData/>
  </xdr:twoCellAnchor>
  <xdr:twoCellAnchor>
    <xdr:from>
      <xdr:col>11</xdr:col>
      <xdr:colOff>567417</xdr:colOff>
      <xdr:row>45</xdr:row>
      <xdr:rowOff>68943</xdr:rowOff>
    </xdr:from>
    <xdr:to>
      <xdr:col>25</xdr:col>
      <xdr:colOff>232340</xdr:colOff>
      <xdr:row>52</xdr:row>
      <xdr:rowOff>163286</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7273017" y="12641943"/>
          <a:ext cx="8415223" cy="2139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rgbClr val="FACA94"/>
              </a:solidFill>
              <a:latin typeface="Avenir Next LT Pro" panose="020B0504020202020204" pitchFamily="34" charset="0"/>
            </a:rPr>
            <a:t>This program is licensed under the GNU General Public License v3.0, © 2007 the authors. It is provided with absolutely no warranty. You are free to modify and distribute this work under certain conditions (in particular, all resulting published works must be licensed under the same license). See the "License terms" tab or [choosealicense.com/licenses/gpl-3.0](https://choosealicense.com/licenses/gpl-3.0/).</a:t>
          </a:r>
        </a:p>
      </xdr:txBody>
    </xdr:sp>
    <xdr:clientData/>
  </xdr:twoCellAnchor>
  <xdr:twoCellAnchor editAs="oneCell">
    <xdr:from>
      <xdr:col>20</xdr:col>
      <xdr:colOff>68922</xdr:colOff>
      <xdr:row>64</xdr:row>
      <xdr:rowOff>118808</xdr:rowOff>
    </xdr:from>
    <xdr:to>
      <xdr:col>21</xdr:col>
      <xdr:colOff>560607</xdr:colOff>
      <xdr:row>65</xdr:row>
      <xdr:rowOff>143391</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a:alphaModFix amt="70000"/>
        </a:blip>
        <a:stretch>
          <a:fillRect/>
        </a:stretch>
      </xdr:blipFill>
      <xdr:spPr>
        <a:xfrm>
          <a:off x="12356172" y="17454308"/>
          <a:ext cx="1094935" cy="215083"/>
        </a:xfrm>
        <a:prstGeom prst="rect">
          <a:avLst/>
        </a:prstGeom>
      </xdr:spPr>
    </xdr:pic>
    <xdr:clientData/>
  </xdr:twoCellAnchor>
  <xdr:twoCellAnchor editAs="oneCell">
    <xdr:from>
      <xdr:col>22</xdr:col>
      <xdr:colOff>564591</xdr:colOff>
      <xdr:row>64</xdr:row>
      <xdr:rowOff>123751</xdr:rowOff>
    </xdr:from>
    <xdr:to>
      <xdr:col>25</xdr:col>
      <xdr:colOff>512124</xdr:colOff>
      <xdr:row>65</xdr:row>
      <xdr:rowOff>144537</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alphaModFix amt="70000"/>
        </a:blip>
        <a:stretch>
          <a:fillRect/>
        </a:stretch>
      </xdr:blipFill>
      <xdr:spPr>
        <a:xfrm>
          <a:off x="14058341" y="17459251"/>
          <a:ext cx="1757283" cy="211286"/>
        </a:xfrm>
        <a:prstGeom prst="rect">
          <a:avLst/>
        </a:prstGeom>
      </xdr:spPr>
    </xdr:pic>
    <xdr:clientData/>
  </xdr:twoCellAnchor>
  <xdr:twoCellAnchor editAs="oneCell">
    <xdr:from>
      <xdr:col>16</xdr:col>
      <xdr:colOff>252139</xdr:colOff>
      <xdr:row>64</xdr:row>
      <xdr:rowOff>126262</xdr:rowOff>
    </xdr:from>
    <xdr:to>
      <xdr:col>19</xdr:col>
      <xdr:colOff>64939</xdr:colOff>
      <xdr:row>65</xdr:row>
      <xdr:rowOff>149480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alphaModFix amt="70000"/>
        </a:blip>
        <a:stretch>
          <a:fillRect/>
        </a:stretch>
      </xdr:blipFill>
      <xdr:spPr>
        <a:xfrm>
          <a:off x="10126389" y="17461762"/>
          <a:ext cx="1622550" cy="213718"/>
        </a:xfrm>
        <a:prstGeom prst="rect">
          <a:avLst/>
        </a:prstGeom>
      </xdr:spPr>
    </xdr:pic>
    <xdr:clientData/>
  </xdr:twoCellAnchor>
  <xdr:twoCellAnchor editAs="oneCell">
    <xdr:from>
      <xdr:col>12</xdr:col>
      <xdr:colOff>95250</xdr:colOff>
      <xdr:row>64</xdr:row>
      <xdr:rowOff>95250</xdr:rowOff>
    </xdr:from>
    <xdr:to>
      <xdr:col>15</xdr:col>
      <xdr:colOff>470406</xdr:colOff>
      <xdr:row>66</xdr:row>
      <xdr:rowOff>36854</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brightnessContrast bright="5000" contrast="-40000"/>
                  </a14:imgEffect>
                </a14:imgLayer>
              </a14:imgProps>
            </a:ext>
            <a:ext uri="{28A0092B-C50C-407E-A947-70E740481C1C}">
              <a14:useLocalDpi xmlns:a14="http://schemas.microsoft.com/office/drawing/2010/main" val="0"/>
            </a:ext>
          </a:extLst>
        </a:blip>
        <a:stretch>
          <a:fillRect/>
        </a:stretch>
      </xdr:blipFill>
      <xdr:spPr>
        <a:xfrm>
          <a:off x="7334250" y="17430750"/>
          <a:ext cx="2184906" cy="32260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A2847-271E-445F-95CA-8839E5D9328C}">
  <sheetPr codeName="Sheet1">
    <tabColor theme="0"/>
  </sheetPr>
  <dimension ref="A1:AM79"/>
  <sheetViews>
    <sheetView tabSelected="1" zoomScale="55" zoomScaleNormal="55" workbookViewId="0">
      <selection activeCell="W12" sqref="W12"/>
    </sheetView>
  </sheetViews>
  <sheetFormatPr defaultColWidth="8.7265625" defaultRowHeight="14.5" x14ac:dyDescent="0.35"/>
  <cols>
    <col min="1" max="5" width="8.7265625" style="1"/>
    <col min="6" max="6" width="10" style="1" customWidth="1"/>
    <col min="7" max="15" width="8.7265625" style="1"/>
    <col min="16" max="16" width="11.81640625" style="1" customWidth="1"/>
    <col min="17" max="16384" width="8.7265625" style="1"/>
  </cols>
  <sheetData>
    <row r="1" spans="1:39" x14ac:dyDescent="0.3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row>
    <row r="2" spans="1:39" x14ac:dyDescent="0.35">
      <c r="A2" s="3"/>
      <c r="B2" s="3"/>
      <c r="C2" s="3"/>
      <c r="D2" s="3"/>
      <c r="E2" s="3"/>
      <c r="F2" s="3"/>
      <c r="G2" s="3"/>
      <c r="H2" s="7"/>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row>
    <row r="3" spans="1:39" x14ac:dyDescent="0.35">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39" x14ac:dyDescent="0.35">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row>
    <row r="5" spans="1:39" ht="23" x14ac:dyDescent="0.5">
      <c r="A5" s="3"/>
      <c r="B5" s="3"/>
      <c r="C5" s="2" t="s">
        <v>0</v>
      </c>
      <c r="D5" s="2"/>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row>
    <row r="6" spans="1:39" x14ac:dyDescent="0.3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row>
    <row r="7" spans="1:39" x14ac:dyDescent="0.35">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row>
    <row r="8" spans="1:39" x14ac:dyDescent="0.35">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row>
    <row r="9" spans="1:39" x14ac:dyDescent="0.3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row>
    <row r="10" spans="1:39" x14ac:dyDescent="0.35">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row>
    <row r="11" spans="1:39" ht="75.5" x14ac:dyDescent="1.55">
      <c r="A11" s="3"/>
      <c r="B11" s="3"/>
      <c r="C11" s="5" t="s">
        <v>180</v>
      </c>
      <c r="D11" s="4"/>
      <c r="E11" s="3"/>
      <c r="F11" s="3"/>
      <c r="G11" s="3"/>
      <c r="H11" s="3"/>
      <c r="I11" s="3"/>
      <c r="J11" s="3"/>
      <c r="K11" s="3"/>
      <c r="L11" s="3"/>
      <c r="M11" s="3"/>
      <c r="N11" s="3"/>
      <c r="O11" s="3"/>
      <c r="P11" s="3"/>
      <c r="Q11" s="3"/>
      <c r="R11" s="3"/>
      <c r="S11" s="3"/>
      <c r="T11" s="3"/>
      <c r="U11" s="3"/>
      <c r="V11" s="3"/>
      <c r="W11" s="3"/>
      <c r="X11" s="3"/>
      <c r="Y11" s="3"/>
      <c r="Z11" s="3"/>
      <c r="AA11" s="3"/>
      <c r="AC11" s="3"/>
      <c r="AD11" s="3"/>
      <c r="AE11" s="3"/>
      <c r="AF11" s="3"/>
      <c r="AG11" s="3"/>
      <c r="AH11" s="3"/>
      <c r="AI11" s="3"/>
      <c r="AJ11" s="3"/>
      <c r="AK11" s="3"/>
      <c r="AL11" s="3"/>
      <c r="AM11" s="3"/>
    </row>
    <row r="12" spans="1:39" ht="23" x14ac:dyDescent="0.5">
      <c r="A12" s="3"/>
      <c r="B12" s="3"/>
      <c r="C12" s="6"/>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row>
    <row r="13" spans="1:39" ht="23" x14ac:dyDescent="0.5">
      <c r="A13" s="3"/>
      <c r="B13" s="3"/>
      <c r="C13" s="6" t="s">
        <v>278</v>
      </c>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39" ht="23" x14ac:dyDescent="0.5">
      <c r="A14" s="3"/>
      <c r="B14" s="3"/>
      <c r="C14" s="2"/>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row>
    <row r="15" spans="1:39" ht="23" x14ac:dyDescent="0.5">
      <c r="A15" s="3"/>
      <c r="B15" s="3"/>
      <c r="C15" s="2"/>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row>
    <row r="16" spans="1:39" ht="23" x14ac:dyDescent="0.5">
      <c r="A16" s="3"/>
      <c r="B16" s="3"/>
      <c r="C16" s="2"/>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row>
    <row r="17" spans="1:39" ht="23" x14ac:dyDescent="0.5">
      <c r="A17" s="3"/>
      <c r="B17" s="3"/>
      <c r="C17" s="2"/>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row>
    <row r="18" spans="1:39" ht="23" x14ac:dyDescent="0.5">
      <c r="A18" s="3"/>
      <c r="B18" s="3"/>
      <c r="C18" s="2"/>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row>
    <row r="19" spans="1:39" ht="23" x14ac:dyDescent="0.5">
      <c r="A19" s="3"/>
      <c r="B19" s="3"/>
      <c r="C19" s="2"/>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row>
    <row r="20" spans="1:39" ht="23" x14ac:dyDescent="0.5">
      <c r="A20" s="3"/>
      <c r="B20" s="3"/>
      <c r="C20" s="2"/>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row>
    <row r="21" spans="1:39" ht="23" x14ac:dyDescent="0.5">
      <c r="A21" s="3"/>
      <c r="B21" s="3"/>
      <c r="C21" s="2"/>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row>
    <row r="22" spans="1:39" ht="23" x14ac:dyDescent="0.5">
      <c r="A22" s="3"/>
      <c r="B22" s="3"/>
      <c r="C22" s="2"/>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row>
    <row r="23" spans="1:39" ht="23" x14ac:dyDescent="0.5">
      <c r="A23" s="3"/>
      <c r="B23" s="3"/>
      <c r="C23" s="2"/>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row>
    <row r="24" spans="1:39" ht="23" x14ac:dyDescent="0.5">
      <c r="A24" s="3"/>
      <c r="B24" s="3"/>
      <c r="C24" s="2"/>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row>
    <row r="25" spans="1:39" ht="23" x14ac:dyDescent="0.5">
      <c r="A25" s="3"/>
      <c r="B25" s="3"/>
      <c r="C25" s="2"/>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row>
    <row r="26" spans="1:39" ht="23" x14ac:dyDescent="0.5">
      <c r="A26" s="3"/>
      <c r="B26" s="3"/>
      <c r="C26" s="2"/>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row>
    <row r="27" spans="1:39" ht="23" x14ac:dyDescent="0.5">
      <c r="A27" s="3"/>
      <c r="B27" s="3"/>
      <c r="C27" s="2"/>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row>
    <row r="28" spans="1:39" ht="23" x14ac:dyDescent="0.5">
      <c r="A28" s="3"/>
      <c r="B28" s="3"/>
      <c r="C28" s="2"/>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row>
    <row r="29" spans="1:39" ht="23" x14ac:dyDescent="0.5">
      <c r="A29" s="3"/>
      <c r="B29" s="3"/>
      <c r="C29" s="2"/>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row>
    <row r="30" spans="1:39" ht="23" x14ac:dyDescent="0.5">
      <c r="A30" s="3"/>
      <c r="B30" s="3"/>
      <c r="C30" s="2"/>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row>
    <row r="31" spans="1:39" ht="23" x14ac:dyDescent="0.5">
      <c r="A31" s="3"/>
      <c r="B31" s="3"/>
      <c r="C31" s="6" t="s">
        <v>279</v>
      </c>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J31" s="3"/>
      <c r="AK31" s="3"/>
      <c r="AL31" s="3"/>
      <c r="AM31" s="3"/>
    </row>
    <row r="32" spans="1:39" ht="23" x14ac:dyDescent="0.5">
      <c r="A32" s="3"/>
      <c r="B32" s="3"/>
      <c r="C32" s="2"/>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row>
    <row r="33" spans="1:39" ht="23" x14ac:dyDescent="0.5">
      <c r="A33" s="3"/>
      <c r="B33" s="3"/>
      <c r="C33" s="2"/>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row>
    <row r="34" spans="1:39" ht="23" x14ac:dyDescent="0.5">
      <c r="A34" s="3"/>
      <c r="B34" s="3"/>
      <c r="C34" s="2"/>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ht="23" x14ac:dyDescent="0.5">
      <c r="A35" s="3"/>
      <c r="B35" s="3"/>
      <c r="C35" s="2"/>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row>
    <row r="36" spans="1:39" ht="23" x14ac:dyDescent="0.5">
      <c r="A36" s="3"/>
      <c r="B36" s="3"/>
      <c r="C36" s="2"/>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row>
    <row r="37" spans="1:39" ht="24.65" customHeight="1" x14ac:dyDescent="0.35">
      <c r="A37" s="3"/>
      <c r="B37" s="3"/>
      <c r="C37" s="3"/>
      <c r="D37" s="3"/>
      <c r="E37" s="3"/>
      <c r="F37" s="3"/>
      <c r="G37" s="3"/>
      <c r="H37" s="3"/>
      <c r="I37" s="3"/>
      <c r="J37" s="3"/>
      <c r="K37" s="3"/>
      <c r="L37" s="3"/>
      <c r="M37" s="3"/>
      <c r="N37" s="3"/>
      <c r="O37" s="3"/>
      <c r="P37" s="3"/>
      <c r="Q37" s="3"/>
      <c r="R37" s="3"/>
      <c r="S37" s="3"/>
      <c r="U37" s="3"/>
      <c r="V37" s="3"/>
      <c r="W37" s="3"/>
      <c r="X37" s="3"/>
      <c r="Y37" s="3"/>
      <c r="Z37" s="3"/>
      <c r="AA37" s="3"/>
      <c r="AB37" s="3"/>
      <c r="AC37" s="3"/>
      <c r="AD37" s="3"/>
      <c r="AE37" s="3"/>
      <c r="AF37" s="3"/>
      <c r="AG37" s="3"/>
      <c r="AH37" s="3"/>
      <c r="AJ37" s="3"/>
      <c r="AK37" s="3"/>
      <c r="AL37" s="3"/>
      <c r="AM37" s="3"/>
    </row>
    <row r="38" spans="1:39" ht="23" x14ac:dyDescent="0.5">
      <c r="A38" s="3"/>
      <c r="B38" s="3"/>
      <c r="C38" s="6" t="s">
        <v>280</v>
      </c>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row>
    <row r="39" spans="1:39" ht="23" x14ac:dyDescent="0.5">
      <c r="A39" s="3"/>
      <c r="B39" s="3"/>
      <c r="C39" s="3"/>
      <c r="D39" s="2"/>
      <c r="E39" s="2"/>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row>
    <row r="40" spans="1:39" ht="23" x14ac:dyDescent="0.5">
      <c r="A40" s="3"/>
      <c r="B40" s="3"/>
      <c r="C40" s="3"/>
      <c r="D40" s="120" t="s">
        <v>4</v>
      </c>
      <c r="E40" s="2"/>
      <c r="F40" s="3"/>
      <c r="G40" s="115" t="s">
        <v>281</v>
      </c>
      <c r="H40" s="116"/>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L40" s="3"/>
      <c r="AM40" s="3"/>
    </row>
    <row r="41" spans="1:39" ht="23" x14ac:dyDescent="0.5">
      <c r="A41" s="3"/>
      <c r="B41" s="3"/>
      <c r="C41" s="3"/>
      <c r="D41" s="120" t="s">
        <v>2</v>
      </c>
      <c r="E41" s="2"/>
      <c r="F41" s="2"/>
      <c r="G41" s="115" t="s">
        <v>282</v>
      </c>
      <c r="H41" s="116"/>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L41" s="3"/>
      <c r="AM41" s="3"/>
    </row>
    <row r="42" spans="1:39" ht="23" x14ac:dyDescent="0.5">
      <c r="A42" s="3"/>
      <c r="B42" s="3"/>
      <c r="C42" s="3"/>
      <c r="D42" s="120" t="s">
        <v>1</v>
      </c>
      <c r="E42" s="2"/>
      <c r="F42" s="2"/>
      <c r="G42" s="115" t="s">
        <v>285</v>
      </c>
      <c r="H42" s="116"/>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row>
    <row r="43" spans="1:39" ht="23" x14ac:dyDescent="0.5">
      <c r="A43" s="3"/>
      <c r="B43" s="3"/>
      <c r="C43" s="3"/>
      <c r="D43" s="120" t="s">
        <v>283</v>
      </c>
      <c r="E43" s="2"/>
      <c r="F43" s="2"/>
      <c r="G43" s="115" t="s">
        <v>284</v>
      </c>
      <c r="H43" s="116"/>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row>
    <row r="44" spans="1:39" ht="23" x14ac:dyDescent="0.5">
      <c r="A44" s="3"/>
      <c r="B44" s="3"/>
      <c r="C44" s="6"/>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row>
    <row r="45" spans="1:39" ht="23" x14ac:dyDescent="0.5">
      <c r="A45" s="3"/>
      <c r="B45" s="3"/>
      <c r="C45" s="2"/>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row>
    <row r="46" spans="1:39" ht="23" x14ac:dyDescent="0.5">
      <c r="A46" s="3"/>
      <c r="B46" s="3"/>
      <c r="C46" s="2"/>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row>
    <row r="47" spans="1:39" ht="23" x14ac:dyDescent="0.5">
      <c r="A47" s="3"/>
      <c r="B47" s="3"/>
      <c r="C47" s="2"/>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row>
    <row r="48" spans="1:39" x14ac:dyDescent="0.35">
      <c r="A48" s="3"/>
      <c r="B48" s="3"/>
      <c r="C48" s="8"/>
      <c r="D48" s="8"/>
      <c r="E48" s="8"/>
      <c r="F48" s="8"/>
      <c r="G48" s="8"/>
      <c r="H48" s="8"/>
      <c r="I48" s="8"/>
      <c r="J48" s="8"/>
      <c r="K48" s="8"/>
      <c r="L48" s="8"/>
      <c r="M48" s="8"/>
      <c r="N48" s="8"/>
      <c r="O48" s="8"/>
      <c r="P48" s="8"/>
      <c r="Q48" s="3"/>
      <c r="R48" s="3"/>
      <c r="S48" s="3"/>
      <c r="T48" s="3"/>
      <c r="U48" s="3"/>
      <c r="V48" s="3"/>
      <c r="W48" s="3"/>
      <c r="X48" s="3"/>
      <c r="Y48" s="3"/>
      <c r="Z48" s="3"/>
      <c r="AA48" s="3"/>
      <c r="AB48" s="3"/>
      <c r="AC48" s="3"/>
      <c r="AD48" s="3"/>
      <c r="AE48" s="3"/>
      <c r="AF48" s="3"/>
      <c r="AG48" s="3"/>
      <c r="AH48" s="3"/>
      <c r="AI48" s="3"/>
      <c r="AJ48" s="3"/>
      <c r="AK48" s="3"/>
      <c r="AL48" s="3"/>
      <c r="AM48" s="3"/>
    </row>
    <row r="49" spans="1:39" x14ac:dyDescent="0.35">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row>
    <row r="50" spans="1:39" x14ac:dyDescent="0.3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row>
    <row r="51" spans="1:39" x14ac:dyDescent="0.3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row>
    <row r="52" spans="1:39" x14ac:dyDescent="0.3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row>
    <row r="53" spans="1:39" ht="23" x14ac:dyDescent="0.5">
      <c r="A53" s="3"/>
      <c r="B53" s="3"/>
      <c r="C53" s="2"/>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row>
    <row r="54" spans="1:39" ht="23" x14ac:dyDescent="0.5">
      <c r="A54" s="3"/>
      <c r="B54" s="3"/>
      <c r="C54" s="2"/>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row>
    <row r="55" spans="1:39" ht="23" x14ac:dyDescent="0.5">
      <c r="A55" s="3"/>
      <c r="B55" s="3"/>
      <c r="C55" s="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row>
    <row r="56" spans="1:39" ht="23" x14ac:dyDescent="0.5">
      <c r="A56" s="3"/>
      <c r="B56" s="3"/>
      <c r="C56" s="2"/>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row>
    <row r="57" spans="1:39" ht="23" x14ac:dyDescent="0.5">
      <c r="A57" s="3"/>
      <c r="B57" s="3"/>
      <c r="C57" s="2"/>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row>
    <row r="58" spans="1:39" ht="23" x14ac:dyDescent="0.5">
      <c r="A58" s="3"/>
      <c r="B58" s="3"/>
      <c r="C58" s="2"/>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row>
    <row r="59" spans="1:39" ht="23" x14ac:dyDescent="0.5">
      <c r="A59" s="3"/>
      <c r="B59" s="3"/>
      <c r="C59" s="2"/>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row>
    <row r="60" spans="1:39" ht="23" x14ac:dyDescent="0.5">
      <c r="A60" s="3"/>
      <c r="B60" s="3"/>
      <c r="C60" s="2"/>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row>
    <row r="61" spans="1:39" ht="23" x14ac:dyDescent="0.5">
      <c r="A61" s="3"/>
      <c r="B61" s="3"/>
      <c r="C61" s="2"/>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row>
    <row r="62" spans="1:39" ht="23" x14ac:dyDescent="0.5">
      <c r="A62" s="3"/>
      <c r="B62" s="3"/>
      <c r="C62" s="2"/>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row>
    <row r="63" spans="1:39" ht="23" x14ac:dyDescent="0.5">
      <c r="A63" s="3"/>
      <c r="B63" s="3"/>
      <c r="C63" s="2"/>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row>
    <row r="64" spans="1:39" ht="23" x14ac:dyDescent="0.5">
      <c r="A64" s="3"/>
      <c r="B64" s="3"/>
      <c r="C64" s="2"/>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row>
    <row r="65" spans="1:39" ht="23" x14ac:dyDescent="0.5">
      <c r="A65" s="3"/>
      <c r="B65" s="3"/>
      <c r="C65" s="2"/>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row>
    <row r="66" spans="1:39" ht="23" x14ac:dyDescent="0.5">
      <c r="A66" s="3"/>
      <c r="B66" s="3"/>
      <c r="C66" s="2"/>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row>
    <row r="67" spans="1:39" ht="23" x14ac:dyDescent="0.5">
      <c r="A67" s="3"/>
      <c r="B67" s="3"/>
      <c r="C67" s="2"/>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row>
    <row r="68" spans="1:39" ht="23" x14ac:dyDescent="0.5">
      <c r="A68" s="3"/>
      <c r="B68" s="3"/>
      <c r="C68" s="2"/>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row>
    <row r="69" spans="1:39" ht="23" x14ac:dyDescent="0.5">
      <c r="A69" s="3"/>
      <c r="B69" s="3"/>
      <c r="C69" s="2"/>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row>
    <row r="70" spans="1:39" ht="23" x14ac:dyDescent="0.5">
      <c r="A70" s="3"/>
      <c r="B70" s="3"/>
      <c r="C70" s="2"/>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row>
    <row r="71" spans="1:39" ht="23" x14ac:dyDescent="0.5">
      <c r="A71" s="3"/>
      <c r="B71" s="3"/>
      <c r="C71" s="2"/>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row>
    <row r="72" spans="1:39" ht="23" x14ac:dyDescent="0.5">
      <c r="A72" s="3"/>
      <c r="B72" s="3"/>
      <c r="C72" s="2"/>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row>
    <row r="73" spans="1:39" ht="23" x14ac:dyDescent="0.5">
      <c r="A73" s="3"/>
      <c r="B73" s="3"/>
      <c r="C73" s="2"/>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row>
    <row r="74" spans="1:39" ht="23" x14ac:dyDescent="0.5">
      <c r="A74" s="3"/>
      <c r="B74" s="3"/>
      <c r="C74" s="2"/>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row>
    <row r="75" spans="1:39" x14ac:dyDescent="0.3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row>
    <row r="76" spans="1:39" x14ac:dyDescent="0.3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row>
    <row r="77" spans="1:39" x14ac:dyDescent="0.3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row>
    <row r="78" spans="1:39" x14ac:dyDescent="0.3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row>
    <row r="79" spans="1:39" x14ac:dyDescent="0.3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row>
  </sheetData>
  <sheetProtection algorithmName="SHA-512" hashValue="+WFobpsjuWTS4/8PAwgveNsKTgzFiqLJUbZ/KrfSbEPmwETBCkFHGgvOstCudCY/EVhj4GWrc8FlE292WYlVkA==" saltValue="KY0oH3F7klSxVmNhwmhItw==" spinCount="100000" sheet="1" selectLockedCells="1"/>
  <pageMargins left="0.7" right="0.7" top="0.75" bottom="0.75" header="0.3" footer="0.3"/>
  <pageSetup scale="25"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B5494-E99C-4FBE-9424-57A4A2792722}">
  <sheetPr codeName="Sheet2">
    <tabColor theme="0" tint="-4.9989318521683403E-2"/>
  </sheetPr>
  <dimension ref="A1:AM90"/>
  <sheetViews>
    <sheetView zoomScale="55" zoomScaleNormal="55" workbookViewId="0">
      <selection activeCell="N80" sqref="N80:P80"/>
    </sheetView>
  </sheetViews>
  <sheetFormatPr defaultColWidth="8.7265625" defaultRowHeight="14.5" x14ac:dyDescent="0.35"/>
  <cols>
    <col min="1" max="15" width="8.7265625" style="13"/>
    <col min="16" max="16" width="11.81640625" style="13" customWidth="1"/>
    <col min="17" max="16384" width="8.7265625" style="13"/>
  </cols>
  <sheetData>
    <row r="1" spans="1:39"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row>
    <row r="2" spans="1:39"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row>
    <row r="3" spans="1:39"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row>
    <row r="4" spans="1:39"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row>
    <row r="5" spans="1:39" ht="23" x14ac:dyDescent="0.5">
      <c r="A5" s="9"/>
      <c r="B5" s="9"/>
      <c r="C5" s="10" t="s">
        <v>3</v>
      </c>
      <c r="D5" s="11"/>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row>
    <row r="6" spans="1:39"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row>
    <row r="7" spans="1:39"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row>
    <row r="8" spans="1:39"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row>
    <row r="9" spans="1:39"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row>
    <row r="10" spans="1:39" ht="23" x14ac:dyDescent="0.5">
      <c r="C10" s="14" t="s">
        <v>425</v>
      </c>
    </row>
    <row r="11" spans="1:39" ht="23" x14ac:dyDescent="0.5">
      <c r="C11" s="10" t="s">
        <v>152</v>
      </c>
    </row>
    <row r="12" spans="1:39" ht="23" x14ac:dyDescent="0.5">
      <c r="C12" s="10" t="s">
        <v>422</v>
      </c>
    </row>
    <row r="13" spans="1:39" ht="23" x14ac:dyDescent="0.5">
      <c r="C13" s="10" t="s">
        <v>423</v>
      </c>
    </row>
    <row r="14" spans="1:39" ht="23" x14ac:dyDescent="0.5">
      <c r="C14" s="10" t="s">
        <v>424</v>
      </c>
    </row>
    <row r="15" spans="1:39" ht="23" x14ac:dyDescent="0.5">
      <c r="C15" s="10"/>
    </row>
    <row r="18" spans="4:23" ht="18" x14ac:dyDescent="0.4">
      <c r="F18" s="23"/>
      <c r="L18" s="23"/>
      <c r="M18" s="23"/>
      <c r="N18" s="23" t="s">
        <v>150</v>
      </c>
      <c r="Q18" s="23"/>
    </row>
    <row r="19" spans="4:23" ht="18" x14ac:dyDescent="0.4">
      <c r="F19" s="23" t="s">
        <v>149</v>
      </c>
      <c r="L19" s="22"/>
      <c r="M19" s="22"/>
      <c r="N19" s="22" t="s">
        <v>274</v>
      </c>
      <c r="Q19" s="22"/>
      <c r="U19" s="23"/>
      <c r="W19" s="23" t="s">
        <v>275</v>
      </c>
    </row>
    <row r="20" spans="4:23" ht="18" x14ac:dyDescent="0.35">
      <c r="F20" s="22" t="s">
        <v>148</v>
      </c>
      <c r="L20" s="22"/>
      <c r="M20" s="22"/>
      <c r="N20" s="22" t="s">
        <v>276</v>
      </c>
      <c r="Q20" s="22"/>
      <c r="U20" s="22"/>
      <c r="W20" s="22" t="s">
        <v>277</v>
      </c>
    </row>
    <row r="21" spans="4:23" ht="18" x14ac:dyDescent="0.4">
      <c r="D21" s="23"/>
      <c r="E21" s="23"/>
      <c r="M21" s="22"/>
      <c r="N21" s="22"/>
      <c r="U21" s="22"/>
    </row>
    <row r="22" spans="4:23" ht="18" x14ac:dyDescent="0.4">
      <c r="D22" s="22"/>
      <c r="E22" s="23"/>
    </row>
    <row r="23" spans="4:23" ht="18" x14ac:dyDescent="0.35">
      <c r="D23" s="22"/>
      <c r="E23" s="22"/>
    </row>
    <row r="24" spans="4:23" ht="18" x14ac:dyDescent="0.35">
      <c r="E24" s="22"/>
    </row>
    <row r="36" spans="3:3" ht="18" x14ac:dyDescent="0.4">
      <c r="C36" s="23"/>
    </row>
    <row r="37" spans="3:3" ht="18" x14ac:dyDescent="0.4">
      <c r="C37" s="23" t="s">
        <v>151</v>
      </c>
    </row>
    <row r="38" spans="3:3" ht="18" x14ac:dyDescent="0.35">
      <c r="C38" s="22" t="s">
        <v>144</v>
      </c>
    </row>
    <row r="39" spans="3:3" ht="18" x14ac:dyDescent="0.35">
      <c r="C39" s="22" t="s">
        <v>145</v>
      </c>
    </row>
    <row r="55" spans="26:31" x14ac:dyDescent="0.35">
      <c r="AE55" s="9"/>
    </row>
    <row r="56" spans="26:31" x14ac:dyDescent="0.35">
      <c r="AE56" s="9"/>
    </row>
    <row r="57" spans="26:31" x14ac:dyDescent="0.35">
      <c r="AE57" s="9"/>
    </row>
    <row r="60" spans="26:31" x14ac:dyDescent="0.35">
      <c r="Z60" s="24" t="s">
        <v>147</v>
      </c>
    </row>
    <row r="66" spans="1:39" ht="23" x14ac:dyDescent="0.5">
      <c r="A66" s="9"/>
      <c r="B66" s="9"/>
      <c r="C66" s="14" t="s">
        <v>5</v>
      </c>
      <c r="D66" s="12"/>
      <c r="E66" s="12"/>
      <c r="F66" s="12"/>
      <c r="G66" s="12"/>
      <c r="H66" s="12"/>
      <c r="I66" s="12"/>
      <c r="J66" s="12"/>
      <c r="K66" s="12"/>
      <c r="L66" s="12"/>
      <c r="M66" s="12"/>
      <c r="N66" s="12"/>
      <c r="O66" s="12"/>
      <c r="P66" s="12"/>
      <c r="Q66" s="12"/>
      <c r="R66" s="9"/>
      <c r="S66" s="9"/>
      <c r="T66" s="9"/>
      <c r="U66" s="9"/>
      <c r="V66" s="9"/>
      <c r="W66" s="9"/>
      <c r="X66" s="9"/>
      <c r="Y66" s="9"/>
      <c r="Z66" s="9"/>
      <c r="AA66" s="9"/>
      <c r="AB66" s="9"/>
      <c r="AC66" s="9"/>
      <c r="AD66" s="9"/>
      <c r="AE66" s="9"/>
      <c r="AF66" s="9"/>
      <c r="AG66" s="9"/>
      <c r="AH66" s="9"/>
      <c r="AJ66" s="9"/>
      <c r="AK66" s="9"/>
      <c r="AL66" s="9"/>
      <c r="AM66" s="9"/>
    </row>
    <row r="67" spans="1:39" ht="23" x14ac:dyDescent="0.5">
      <c r="A67" s="9"/>
      <c r="B67" s="9"/>
      <c r="C67" s="10" t="s">
        <v>146</v>
      </c>
      <c r="D67" s="12"/>
      <c r="E67" s="12"/>
      <c r="F67" s="12"/>
      <c r="G67" s="12"/>
      <c r="H67" s="12"/>
      <c r="I67" s="12"/>
      <c r="J67" s="12"/>
      <c r="K67" s="12"/>
      <c r="L67" s="12"/>
      <c r="M67" s="12"/>
      <c r="N67" s="12"/>
      <c r="O67" s="12"/>
      <c r="P67" s="12"/>
      <c r="Q67" s="12"/>
      <c r="R67" s="9"/>
      <c r="S67" s="9"/>
      <c r="T67" s="9"/>
      <c r="U67" s="9"/>
      <c r="V67" s="9"/>
      <c r="W67" s="9"/>
      <c r="X67" s="9"/>
      <c r="Y67" s="9"/>
      <c r="Z67" s="9"/>
      <c r="AA67" s="9"/>
      <c r="AB67" s="9"/>
      <c r="AC67" s="9"/>
      <c r="AD67" s="9"/>
      <c r="AE67" s="9"/>
      <c r="AF67" s="9"/>
      <c r="AG67" s="9"/>
      <c r="AH67" s="9"/>
      <c r="AI67" s="9"/>
      <c r="AJ67" s="9"/>
      <c r="AK67" s="9"/>
      <c r="AL67" s="9"/>
      <c r="AM67" s="9"/>
    </row>
    <row r="68" spans="1:39" ht="23" x14ac:dyDescent="0.5">
      <c r="A68" s="9"/>
      <c r="B68" s="9"/>
      <c r="C68" s="10" t="s">
        <v>153</v>
      </c>
      <c r="D68" s="12"/>
      <c r="E68" s="12"/>
      <c r="F68" s="12"/>
      <c r="G68" s="12"/>
      <c r="H68" s="12"/>
      <c r="I68" s="12"/>
      <c r="J68" s="12"/>
      <c r="K68" s="12"/>
      <c r="L68" s="12"/>
      <c r="M68" s="12"/>
      <c r="N68" s="12"/>
      <c r="O68" s="12"/>
      <c r="P68" s="12"/>
      <c r="Q68" s="12"/>
      <c r="R68" s="9"/>
      <c r="S68" s="9"/>
      <c r="T68" s="9"/>
      <c r="U68" s="9"/>
      <c r="V68" s="9"/>
      <c r="W68" s="9"/>
      <c r="X68" s="9"/>
      <c r="Y68" s="9"/>
      <c r="Z68" s="9"/>
      <c r="AA68" s="9"/>
      <c r="AB68" s="9"/>
      <c r="AC68" s="9"/>
      <c r="AD68" s="9"/>
      <c r="AE68" s="9"/>
      <c r="AF68" s="9"/>
      <c r="AG68" s="9"/>
      <c r="AH68" s="9"/>
      <c r="AI68" s="9"/>
      <c r="AJ68" s="9"/>
      <c r="AK68" s="9"/>
      <c r="AL68" s="9"/>
      <c r="AM68" s="9"/>
    </row>
    <row r="69" spans="1:39" ht="23" x14ac:dyDescent="0.5">
      <c r="A69" s="9"/>
      <c r="B69" s="9"/>
      <c r="C69" s="10" t="s">
        <v>154</v>
      </c>
      <c r="D69" s="12"/>
      <c r="E69" s="12"/>
      <c r="F69" s="12"/>
      <c r="G69" s="12"/>
      <c r="H69" s="12"/>
      <c r="I69" s="12"/>
      <c r="J69" s="12"/>
      <c r="K69" s="12"/>
      <c r="L69" s="12"/>
      <c r="M69" s="12"/>
      <c r="N69" s="12"/>
      <c r="O69" s="12"/>
      <c r="P69" s="12"/>
      <c r="Q69" s="12"/>
      <c r="R69" s="9"/>
      <c r="S69" s="9"/>
      <c r="T69" s="9"/>
      <c r="U69" s="9"/>
      <c r="V69" s="9"/>
      <c r="W69" s="9"/>
      <c r="X69" s="9"/>
      <c r="Y69" s="9"/>
      <c r="Z69" s="9"/>
      <c r="AA69" s="9"/>
      <c r="AB69" s="9"/>
      <c r="AC69" s="9"/>
      <c r="AD69" s="9"/>
      <c r="AE69" s="9"/>
      <c r="AF69" s="9"/>
      <c r="AG69" s="9"/>
      <c r="AH69" s="9"/>
      <c r="AI69" s="9"/>
      <c r="AJ69" s="9"/>
      <c r="AK69" s="9"/>
      <c r="AL69" s="9"/>
      <c r="AM69" s="9"/>
    </row>
    <row r="70" spans="1:39"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row>
    <row r="71" spans="1:39"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row>
    <row r="72" spans="1:39" ht="25.5" x14ac:dyDescent="0.75">
      <c r="A72" s="9"/>
      <c r="B72" s="9"/>
      <c r="C72" s="9"/>
      <c r="D72" s="9"/>
      <c r="E72" s="9"/>
      <c r="F72" s="15"/>
      <c r="G72" s="15"/>
      <c r="H72" s="15"/>
      <c r="I72" s="9"/>
      <c r="J72" s="9"/>
      <c r="K72" s="9"/>
      <c r="L72" s="9"/>
      <c r="M72" s="9"/>
      <c r="N72" s="9"/>
      <c r="O72" s="10"/>
      <c r="P72" s="15"/>
      <c r="Q72" s="15"/>
      <c r="R72" s="10"/>
      <c r="S72" s="9"/>
      <c r="T72" s="9"/>
      <c r="U72" s="9"/>
      <c r="V72" s="9"/>
      <c r="W72" s="9"/>
      <c r="X72" s="9"/>
      <c r="Y72" s="9"/>
      <c r="Z72" s="9"/>
      <c r="AA72" s="9"/>
      <c r="AB72" s="9"/>
      <c r="AC72" s="9"/>
      <c r="AD72" s="9"/>
      <c r="AE72" s="9"/>
      <c r="AF72" s="9"/>
      <c r="AG72" s="9"/>
      <c r="AH72" s="9"/>
      <c r="AI72" s="9"/>
      <c r="AJ72" s="9"/>
      <c r="AK72" s="9"/>
      <c r="AL72" s="9"/>
      <c r="AM72" s="9"/>
    </row>
    <row r="73" spans="1:39"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row>
    <row r="74" spans="1:39"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row>
    <row r="75" spans="1:39"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row>
    <row r="79" spans="1:39" ht="15" thickBot="1" x14ac:dyDescent="0.4"/>
    <row r="80" spans="1:39" ht="23.5" thickBot="1" x14ac:dyDescent="0.55000000000000004">
      <c r="C80" s="10" t="s">
        <v>253</v>
      </c>
      <c r="N80" s="121">
        <v>10</v>
      </c>
      <c r="O80" s="121"/>
      <c r="P80" s="121"/>
      <c r="Q80" s="87" t="s">
        <v>256</v>
      </c>
    </row>
    <row r="81" spans="3:17" ht="23.5" thickBot="1" x14ac:dyDescent="0.55000000000000004">
      <c r="C81" s="10" t="s">
        <v>255</v>
      </c>
      <c r="N81" s="121">
        <v>40</v>
      </c>
      <c r="O81" s="121"/>
      <c r="P81" s="121"/>
      <c r="Q81" s="87" t="s">
        <v>256</v>
      </c>
    </row>
    <row r="82" spans="3:17" ht="23.5" thickBot="1" x14ac:dyDescent="0.55000000000000004">
      <c r="C82" s="10" t="s">
        <v>257</v>
      </c>
      <c r="N82" s="121">
        <v>50</v>
      </c>
      <c r="O82" s="121"/>
      <c r="P82" s="121"/>
      <c r="Q82" s="87" t="s">
        <v>256</v>
      </c>
    </row>
    <row r="83" spans="3:17" ht="23.5" thickBot="1" x14ac:dyDescent="0.55000000000000004">
      <c r="C83" s="10" t="s">
        <v>258</v>
      </c>
      <c r="N83" s="121">
        <v>10</v>
      </c>
      <c r="O83" s="121"/>
      <c r="P83" s="121"/>
      <c r="Q83" s="87" t="s">
        <v>256</v>
      </c>
    </row>
    <row r="84" spans="3:17" ht="23.5" thickBot="1" x14ac:dyDescent="0.55000000000000004">
      <c r="C84" s="10" t="s">
        <v>259</v>
      </c>
      <c r="N84" s="121" t="s">
        <v>265</v>
      </c>
      <c r="O84" s="121"/>
      <c r="P84" s="121"/>
      <c r="Q84" s="87" t="s">
        <v>256</v>
      </c>
    </row>
    <row r="85" spans="3:17" ht="23.5" thickBot="1" x14ac:dyDescent="0.55000000000000004">
      <c r="C85" s="10" t="s">
        <v>260</v>
      </c>
      <c r="N85" s="121">
        <v>100</v>
      </c>
      <c r="O85" s="121"/>
      <c r="P85" s="121"/>
      <c r="Q85" s="87" t="s">
        <v>256</v>
      </c>
    </row>
    <row r="86" spans="3:17" ht="23.5" thickBot="1" x14ac:dyDescent="0.55000000000000004">
      <c r="C86" s="10" t="s">
        <v>261</v>
      </c>
      <c r="N86" s="121">
        <v>50</v>
      </c>
      <c r="O86" s="121"/>
      <c r="P86" s="121"/>
      <c r="Q86" s="87" t="s">
        <v>256</v>
      </c>
    </row>
    <row r="87" spans="3:17" ht="23.5" thickBot="1" x14ac:dyDescent="0.55000000000000004">
      <c r="C87" s="10" t="s">
        <v>262</v>
      </c>
      <c r="N87" s="121" t="s">
        <v>265</v>
      </c>
      <c r="O87" s="121"/>
      <c r="P87" s="121"/>
      <c r="Q87" s="87" t="s">
        <v>256</v>
      </c>
    </row>
    <row r="88" spans="3:17" ht="23.5" thickBot="1" x14ac:dyDescent="0.55000000000000004">
      <c r="C88" s="10" t="s">
        <v>263</v>
      </c>
      <c r="N88" s="121" t="s">
        <v>265</v>
      </c>
      <c r="O88" s="121"/>
      <c r="P88" s="121"/>
      <c r="Q88" s="87" t="s">
        <v>256</v>
      </c>
    </row>
    <row r="89" spans="3:17" ht="23.5" thickBot="1" x14ac:dyDescent="0.55000000000000004">
      <c r="C89" s="10" t="s">
        <v>264</v>
      </c>
      <c r="N89" s="121" t="s">
        <v>265</v>
      </c>
      <c r="O89" s="121"/>
      <c r="P89" s="121"/>
      <c r="Q89" s="87" t="s">
        <v>256</v>
      </c>
    </row>
    <row r="90" spans="3:17" ht="23.5" thickBot="1" x14ac:dyDescent="0.55000000000000004">
      <c r="C90" s="10" t="s">
        <v>254</v>
      </c>
      <c r="N90" s="121" t="s">
        <v>265</v>
      </c>
      <c r="O90" s="121"/>
      <c r="P90" s="121"/>
      <c r="Q90" s="87" t="s">
        <v>256</v>
      </c>
    </row>
  </sheetData>
  <sheetProtection algorithmName="SHA-512" hashValue="BXf51p8hwBuYsf6+pK4bYXbIQAemon9J/9ygSwS4nqWcZfeJrZAwdrS3/blw5/yWAFTfFut0lrLwbToxuIfk2Q==" saltValue="nAE8cYT/AbL2HobSd+4qsg==" spinCount="100000" sheet="1" objects="1" scenarios="1" selectLockedCells="1"/>
  <mergeCells count="11">
    <mergeCell ref="N90:P90"/>
    <mergeCell ref="N83:P83"/>
    <mergeCell ref="N84:P84"/>
    <mergeCell ref="N85:P85"/>
    <mergeCell ref="N86:P86"/>
    <mergeCell ref="N87:P87"/>
    <mergeCell ref="N80:P80"/>
    <mergeCell ref="N81:P81"/>
    <mergeCell ref="N82:P82"/>
    <mergeCell ref="N88:P88"/>
    <mergeCell ref="N89:P89"/>
  </mergeCells>
  <dataValidations count="1">
    <dataValidation type="list" allowBlank="1" showInputMessage="1" showErrorMessage="1" sqref="N80:P90" xr:uid="{40CD001E-1891-411B-A8A8-13139BE86B03}">
      <formula1>"-,0,10,20,30,40,50,60,70,80,90,100"</formula1>
    </dataValidation>
  </dataValidations>
  <pageMargins left="0.7" right="0.7" top="0.75" bottom="0.75" header="0.3" footer="0.3"/>
  <pageSetup scale="2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autoFill="0" autoPict="0" macro="[0]!MergedMacro" altText="Click to 'Upload LCAbyg'">
                <anchor moveWithCells="1" sizeWithCells="1">
                  <from>
                    <xdr:col>12</xdr:col>
                    <xdr:colOff>603250</xdr:colOff>
                    <xdr:row>74</xdr:row>
                    <xdr:rowOff>146050</xdr:rowOff>
                  </from>
                  <to>
                    <xdr:col>15</xdr:col>
                    <xdr:colOff>819150</xdr:colOff>
                    <xdr:row>77</xdr:row>
                    <xdr:rowOff>82550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4EB7C-4185-4F91-AFB1-1B4FDBB6B6EE}">
  <sheetPr codeName="Sheet4">
    <tabColor theme="0" tint="-0.34998626667073579"/>
  </sheetPr>
  <dimension ref="A1:AI68"/>
  <sheetViews>
    <sheetView zoomScale="55" zoomScaleNormal="55" workbookViewId="0">
      <selection activeCell="AU49" sqref="AU49"/>
    </sheetView>
  </sheetViews>
  <sheetFormatPr defaultColWidth="8.7265625" defaultRowHeight="14.5" x14ac:dyDescent="0.35"/>
  <cols>
    <col min="1" max="4" width="9.1796875" style="13" customWidth="1"/>
    <col min="5" max="5" width="11.453125" style="13" bestFit="1" customWidth="1"/>
    <col min="6" max="7" width="9.1796875" style="13"/>
    <col min="8" max="8" width="9.1796875" style="13" customWidth="1"/>
    <col min="9" max="9" width="6.81640625" style="13" customWidth="1"/>
    <col min="10" max="23" width="11.453125" style="13" customWidth="1"/>
    <col min="24" max="24" width="2.54296875" style="13" customWidth="1"/>
    <col min="25" max="26" width="9.1796875" style="13" customWidth="1"/>
    <col min="27" max="16384" width="8.7265625" style="13"/>
  </cols>
  <sheetData>
    <row r="1" spans="1:35"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row>
    <row r="2" spans="1:35"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row>
    <row r="3" spans="1:35"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row>
    <row r="4" spans="1:35"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row>
    <row r="5" spans="1:35" ht="23" x14ac:dyDescent="0.5">
      <c r="A5" s="9"/>
      <c r="B5" s="9"/>
      <c r="C5" s="10" t="s">
        <v>143</v>
      </c>
      <c r="D5" s="11"/>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row>
    <row r="6" spans="1:35"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row>
    <row r="7" spans="1:35"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row>
    <row r="8" spans="1:35"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row>
    <row r="9" spans="1:35"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row>
    <row r="10" spans="1:35" ht="23" x14ac:dyDescent="0.5">
      <c r="A10" s="9"/>
      <c r="B10" s="9"/>
      <c r="C10" s="14" t="s">
        <v>421</v>
      </c>
      <c r="D10" s="12"/>
      <c r="E10" s="12"/>
      <c r="F10" s="12"/>
      <c r="G10" s="12"/>
      <c r="H10" s="12"/>
      <c r="I10" s="12"/>
      <c r="J10" s="12"/>
      <c r="K10" s="12"/>
      <c r="L10" s="12"/>
      <c r="M10" s="12"/>
      <c r="N10" s="12"/>
      <c r="O10" s="12"/>
      <c r="P10" s="9"/>
      <c r="Q10" s="9"/>
      <c r="R10" s="9"/>
      <c r="S10" s="9"/>
      <c r="T10" s="9"/>
      <c r="U10" s="9"/>
      <c r="V10" s="9"/>
      <c r="W10" s="9"/>
      <c r="X10" s="9"/>
      <c r="Y10" s="9"/>
      <c r="Z10" s="9"/>
      <c r="AA10" s="9"/>
      <c r="AB10" s="9"/>
      <c r="AC10" s="9"/>
      <c r="AD10" s="9"/>
      <c r="AE10" s="9"/>
      <c r="AF10" s="9"/>
      <c r="AG10" s="9"/>
      <c r="AH10" s="9"/>
      <c r="AI10" s="9"/>
    </row>
    <row r="11" spans="1:35" ht="23" x14ac:dyDescent="0.5">
      <c r="A11" s="9"/>
      <c r="B11" s="9"/>
      <c r="C11" s="10" t="s">
        <v>155</v>
      </c>
      <c r="D11" s="12"/>
      <c r="E11" s="12"/>
      <c r="F11" s="12"/>
      <c r="G11" s="12"/>
      <c r="H11" s="12"/>
      <c r="I11" s="12"/>
      <c r="J11" s="12"/>
      <c r="K11" s="12"/>
      <c r="L11" s="12"/>
      <c r="M11" s="12"/>
      <c r="N11" s="12"/>
      <c r="O11" s="12"/>
      <c r="P11" s="9"/>
      <c r="Q11" s="9"/>
      <c r="R11" s="9"/>
      <c r="S11" s="9"/>
      <c r="T11" s="9"/>
      <c r="U11" s="9"/>
      <c r="V11" s="9"/>
      <c r="W11" s="9"/>
      <c r="X11" s="9"/>
      <c r="Y11" s="9"/>
      <c r="Z11" s="9"/>
      <c r="AA11" s="9"/>
      <c r="AB11" s="9"/>
      <c r="AC11" s="9"/>
      <c r="AD11" s="9"/>
      <c r="AE11" s="9"/>
      <c r="AF11" s="9"/>
      <c r="AG11" s="9"/>
      <c r="AH11" s="9"/>
      <c r="AI11" s="9"/>
    </row>
    <row r="12" spans="1:35" ht="23" x14ac:dyDescent="0.5">
      <c r="A12" s="9"/>
      <c r="B12" s="9"/>
      <c r="C12" s="10" t="s">
        <v>173</v>
      </c>
      <c r="D12" s="12"/>
      <c r="E12" s="12"/>
      <c r="F12" s="12"/>
      <c r="G12" s="12"/>
      <c r="H12" s="12"/>
      <c r="I12" s="12"/>
      <c r="J12" s="12"/>
      <c r="K12" s="12"/>
      <c r="L12" s="12"/>
      <c r="M12" s="12"/>
      <c r="N12" s="12"/>
      <c r="O12" s="12"/>
      <c r="P12" s="9"/>
      <c r="Q12" s="9"/>
      <c r="R12" s="9"/>
      <c r="S12" s="9"/>
      <c r="T12" s="9"/>
      <c r="U12" s="9"/>
      <c r="V12" s="9"/>
      <c r="W12" s="9"/>
      <c r="X12" s="9"/>
      <c r="Y12" s="9"/>
      <c r="Z12" s="9"/>
      <c r="AA12" s="9"/>
      <c r="AB12" s="9"/>
      <c r="AC12" s="9"/>
      <c r="AD12" s="9"/>
      <c r="AE12" s="9"/>
      <c r="AF12" s="9"/>
      <c r="AG12" s="9"/>
      <c r="AH12" s="9"/>
      <c r="AI12" s="9"/>
    </row>
    <row r="13" spans="1:35" ht="23" x14ac:dyDescent="0.5">
      <c r="A13" s="9"/>
      <c r="B13" s="9"/>
      <c r="C13" s="10" t="s">
        <v>419</v>
      </c>
      <c r="D13" s="12"/>
      <c r="E13" s="12"/>
      <c r="F13" s="12"/>
      <c r="G13" s="12"/>
      <c r="H13" s="12"/>
      <c r="I13" s="12"/>
      <c r="J13" s="12"/>
      <c r="K13" s="12"/>
      <c r="L13" s="12"/>
      <c r="M13" s="12"/>
      <c r="N13" s="12"/>
      <c r="O13" s="12"/>
      <c r="P13" s="9"/>
      <c r="Q13" s="9"/>
      <c r="R13" s="9"/>
      <c r="S13" s="9"/>
      <c r="T13" s="9"/>
      <c r="U13" s="9"/>
      <c r="V13" s="9"/>
      <c r="W13" s="9"/>
      <c r="X13" s="9"/>
      <c r="Y13" s="9"/>
      <c r="Z13" s="9"/>
      <c r="AA13" s="9"/>
      <c r="AB13" s="9"/>
      <c r="AC13" s="9"/>
      <c r="AD13" s="9"/>
      <c r="AE13" s="9"/>
      <c r="AF13" s="9"/>
      <c r="AG13" s="9"/>
      <c r="AH13" s="9"/>
      <c r="AI13" s="9"/>
    </row>
    <row r="14" spans="1:35" ht="23" x14ac:dyDescent="0.5">
      <c r="A14" s="9"/>
      <c r="B14" s="9"/>
      <c r="C14" s="10" t="s">
        <v>420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row>
    <row r="15" spans="1:35" ht="23" x14ac:dyDescent="0.5">
      <c r="A15" s="9"/>
      <c r="B15" s="9"/>
      <c r="C15" s="10" t="s">
        <v>174</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row>
    <row r="16" spans="1:35" ht="23" x14ac:dyDescent="0.5">
      <c r="A16" s="9"/>
      <c r="B16" s="9"/>
      <c r="C16" s="10" t="s">
        <v>175</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row>
    <row r="17" spans="1:35" ht="23" x14ac:dyDescent="0.5">
      <c r="A17" s="9"/>
      <c r="B17" s="9"/>
      <c r="C17" s="10"/>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row>
    <row r="18" spans="1:35" ht="23" x14ac:dyDescent="0.5">
      <c r="A18" s="9"/>
      <c r="B18" s="9"/>
      <c r="C18" s="10"/>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row>
    <row r="19" spans="1:35" ht="23" x14ac:dyDescent="0.5">
      <c r="A19" s="9"/>
      <c r="B19" s="9"/>
      <c r="C19" s="10"/>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row>
    <row r="20" spans="1:35" ht="23" x14ac:dyDescent="0.5">
      <c r="A20" s="9"/>
      <c r="B20" s="9"/>
      <c r="C20" s="10"/>
      <c r="D20" s="9"/>
      <c r="E20" s="9"/>
      <c r="F20" s="9"/>
      <c r="G20" s="9"/>
      <c r="H20" s="9"/>
      <c r="I20" s="9"/>
      <c r="J20" s="9"/>
      <c r="K20" s="9"/>
      <c r="L20" s="9"/>
      <c r="M20" s="9"/>
      <c r="N20" s="9"/>
      <c r="O20" s="9"/>
      <c r="P20" s="9"/>
      <c r="Q20" s="9"/>
      <c r="R20" s="9"/>
      <c r="S20" s="9"/>
      <c r="T20" s="9"/>
      <c r="U20" s="9"/>
      <c r="V20" s="9"/>
      <c r="W20" s="9"/>
      <c r="X20" s="9"/>
      <c r="Y20" s="9"/>
      <c r="Z20" s="9"/>
      <c r="AA20" s="9"/>
      <c r="AC20" s="9"/>
      <c r="AD20" s="9"/>
      <c r="AE20" s="9"/>
      <c r="AF20" s="9"/>
      <c r="AG20" s="9"/>
      <c r="AH20" s="9"/>
      <c r="AI20" s="9"/>
    </row>
    <row r="21" spans="1:35" ht="23" x14ac:dyDescent="0.5">
      <c r="A21" s="9"/>
      <c r="B21" s="9"/>
      <c r="C21" s="122" t="s">
        <v>181</v>
      </c>
      <c r="D21" s="123"/>
      <c r="E21" s="123"/>
      <c r="F21" s="123"/>
      <c r="G21" s="123"/>
      <c r="H21" s="123"/>
      <c r="I21" s="124" t="s">
        <v>182</v>
      </c>
      <c r="J21" s="125"/>
      <c r="K21" s="125"/>
      <c r="L21" s="125"/>
      <c r="M21" s="125"/>
      <c r="N21" s="125"/>
      <c r="O21" s="125"/>
      <c r="P21" s="125"/>
      <c r="Q21" s="125"/>
      <c r="R21" s="125"/>
      <c r="S21" s="125"/>
      <c r="T21" s="125"/>
      <c r="U21" s="125"/>
      <c r="V21" s="125"/>
      <c r="W21" s="125"/>
      <c r="X21" s="126"/>
      <c r="Y21" s="9"/>
      <c r="Z21" s="9"/>
      <c r="AA21" s="9"/>
      <c r="AC21" s="9"/>
      <c r="AD21" s="9"/>
      <c r="AE21" s="9"/>
      <c r="AF21" s="9"/>
      <c r="AG21" s="9"/>
      <c r="AH21" s="9"/>
      <c r="AI21" s="9"/>
    </row>
    <row r="22" spans="1:35" ht="10" customHeight="1" x14ac:dyDescent="0.5">
      <c r="A22" s="9"/>
      <c r="B22" s="9"/>
      <c r="C22" s="30"/>
      <c r="D22" s="41"/>
      <c r="E22" s="41"/>
      <c r="F22" s="47"/>
      <c r="G22" s="47"/>
      <c r="H22" s="72"/>
      <c r="I22" s="51"/>
      <c r="J22" s="50"/>
      <c r="K22" s="9"/>
      <c r="L22" s="9"/>
      <c r="M22" s="9"/>
      <c r="N22" s="9"/>
      <c r="O22" s="46"/>
      <c r="P22" s="46"/>
      <c r="Q22" s="44"/>
      <c r="R22" s="44"/>
      <c r="S22" s="44"/>
      <c r="T22" s="44"/>
      <c r="U22" s="44"/>
      <c r="V22" s="44"/>
      <c r="W22" s="44"/>
      <c r="X22" s="39"/>
      <c r="Y22" s="9"/>
      <c r="Z22" s="9"/>
      <c r="AA22" s="9"/>
      <c r="AC22" s="9"/>
      <c r="AD22" s="9"/>
      <c r="AE22" s="9"/>
      <c r="AF22" s="9"/>
      <c r="AG22" s="9"/>
      <c r="AH22" s="9"/>
      <c r="AI22" s="9"/>
    </row>
    <row r="23" spans="1:35" ht="23.25" customHeight="1" x14ac:dyDescent="0.35">
      <c r="A23" s="9"/>
      <c r="B23" s="9"/>
      <c r="C23" s="143">
        <f ca="1">DataCalc!B22</f>
        <v>273546.16936751705</v>
      </c>
      <c r="D23" s="144"/>
      <c r="E23" s="144"/>
      <c r="F23" s="144"/>
      <c r="G23" s="144"/>
      <c r="H23" s="145"/>
      <c r="I23" s="142" t="s">
        <v>217</v>
      </c>
      <c r="J23" s="80"/>
      <c r="K23" s="80"/>
      <c r="L23" s="80"/>
      <c r="M23" s="66"/>
      <c r="N23" s="66"/>
      <c r="O23" s="66"/>
      <c r="P23" s="66"/>
      <c r="Q23" s="66"/>
      <c r="R23" s="66"/>
      <c r="S23" s="66"/>
      <c r="T23" s="69"/>
      <c r="U23" s="69"/>
      <c r="V23" s="69"/>
      <c r="W23" s="69"/>
      <c r="X23" s="39"/>
      <c r="Y23" s="9"/>
      <c r="Z23" s="9"/>
      <c r="AA23" s="9"/>
      <c r="AC23" s="9"/>
      <c r="AD23" s="9"/>
      <c r="AE23" s="9"/>
      <c r="AF23" s="9"/>
      <c r="AG23" s="9"/>
      <c r="AH23" s="9"/>
      <c r="AI23" s="9"/>
    </row>
    <row r="24" spans="1:35" ht="23.25" customHeight="1" x14ac:dyDescent="0.35">
      <c r="A24" s="9"/>
      <c r="B24" s="9"/>
      <c r="C24" s="143"/>
      <c r="D24" s="144"/>
      <c r="E24" s="144"/>
      <c r="F24" s="144"/>
      <c r="G24" s="144"/>
      <c r="H24" s="145"/>
      <c r="I24" s="142"/>
      <c r="J24" s="81"/>
      <c r="K24" s="82"/>
      <c r="L24" s="82"/>
      <c r="M24" s="68"/>
      <c r="N24" s="68"/>
      <c r="O24" s="68"/>
      <c r="P24" s="68"/>
      <c r="Q24" s="68"/>
      <c r="R24" s="68"/>
      <c r="S24" s="68"/>
      <c r="T24" s="70"/>
      <c r="U24" s="70"/>
      <c r="V24" s="70"/>
      <c r="W24" s="70"/>
      <c r="X24" s="39"/>
      <c r="Y24" s="9"/>
      <c r="Z24" s="9"/>
      <c r="AA24" s="9"/>
      <c r="AC24" s="9"/>
      <c r="AD24" s="9"/>
      <c r="AE24" s="9"/>
      <c r="AF24" s="9"/>
      <c r="AG24" s="9"/>
      <c r="AH24" s="9"/>
      <c r="AI24" s="9"/>
    </row>
    <row r="25" spans="1:35" ht="23.25" customHeight="1" x14ac:dyDescent="0.35">
      <c r="A25" s="9"/>
      <c r="B25" s="9"/>
      <c r="C25" s="143"/>
      <c r="D25" s="144"/>
      <c r="E25" s="144"/>
      <c r="F25" s="144"/>
      <c r="G25" s="144"/>
      <c r="H25" s="145"/>
      <c r="I25" s="142"/>
      <c r="J25" s="81"/>
      <c r="K25" s="82"/>
      <c r="L25" s="82"/>
      <c r="M25" s="68"/>
      <c r="N25" s="68"/>
      <c r="O25" s="68"/>
      <c r="P25" s="68"/>
      <c r="Q25" s="68"/>
      <c r="R25" s="68"/>
      <c r="S25" s="68"/>
      <c r="T25" s="70"/>
      <c r="U25" s="70"/>
      <c r="V25" s="70"/>
      <c r="W25" s="70"/>
      <c r="X25" s="40"/>
      <c r="Y25" s="9"/>
      <c r="Z25" s="9"/>
      <c r="AA25" s="9"/>
      <c r="AC25" s="9"/>
      <c r="AD25" s="9"/>
      <c r="AE25" s="9"/>
      <c r="AF25" s="9"/>
      <c r="AG25" s="9"/>
      <c r="AH25" s="9"/>
      <c r="AI25" s="9"/>
    </row>
    <row r="26" spans="1:35" ht="23.25" customHeight="1" x14ac:dyDescent="0.35">
      <c r="A26" s="9"/>
      <c r="B26" s="9"/>
      <c r="C26" s="73" t="s">
        <v>218</v>
      </c>
      <c r="D26" s="74"/>
      <c r="E26" s="74"/>
      <c r="F26" s="74"/>
      <c r="G26" s="74"/>
      <c r="H26" s="75"/>
      <c r="I26" s="142"/>
      <c r="J26" s="81"/>
      <c r="K26" s="82"/>
      <c r="L26" s="82"/>
      <c r="M26" s="68"/>
      <c r="N26" s="68"/>
      <c r="O26" s="68"/>
      <c r="P26" s="68"/>
      <c r="Q26" s="68"/>
      <c r="R26" s="68"/>
      <c r="S26" s="68"/>
      <c r="T26" s="70"/>
      <c r="U26" s="70"/>
      <c r="V26" s="70"/>
      <c r="W26" s="70"/>
      <c r="X26" s="39"/>
      <c r="Y26" s="9"/>
      <c r="Z26" s="9"/>
      <c r="AA26" s="9"/>
      <c r="AC26" s="9"/>
      <c r="AD26" s="9"/>
      <c r="AE26" s="9"/>
      <c r="AF26" s="9"/>
      <c r="AG26" s="9"/>
      <c r="AH26" s="9"/>
      <c r="AI26" s="9"/>
    </row>
    <row r="27" spans="1:35" ht="23.25" customHeight="1" x14ac:dyDescent="0.35">
      <c r="A27" s="9"/>
      <c r="B27" s="9"/>
      <c r="C27" s="76"/>
      <c r="D27" s="74"/>
      <c r="E27" s="74"/>
      <c r="F27" s="74"/>
      <c r="G27" s="74"/>
      <c r="H27" s="75"/>
      <c r="I27" s="142"/>
      <c r="J27" s="81"/>
      <c r="K27" s="82"/>
      <c r="L27" s="82"/>
      <c r="M27" s="68"/>
      <c r="N27" s="68"/>
      <c r="O27" s="68"/>
      <c r="P27" s="68"/>
      <c r="Q27" s="68"/>
      <c r="R27" s="68"/>
      <c r="S27" s="68"/>
      <c r="T27" s="70"/>
      <c r="U27" s="70"/>
      <c r="V27" s="70"/>
      <c r="W27" s="70"/>
      <c r="X27" s="39"/>
      <c r="Y27" s="9"/>
      <c r="Z27" s="9"/>
      <c r="AA27" s="9"/>
      <c r="AC27" s="9"/>
      <c r="AD27" s="9"/>
      <c r="AE27" s="9"/>
      <c r="AF27" s="9"/>
      <c r="AG27" s="9"/>
      <c r="AH27" s="9"/>
      <c r="AI27" s="9"/>
    </row>
    <row r="28" spans="1:35" ht="23.25" customHeight="1" x14ac:dyDescent="0.35">
      <c r="A28" s="9"/>
      <c r="B28" s="9"/>
      <c r="C28" s="131" t="s">
        <v>426</v>
      </c>
      <c r="D28" s="132"/>
      <c r="E28" s="132"/>
      <c r="F28" s="132"/>
      <c r="G28" s="132"/>
      <c r="H28" s="133"/>
      <c r="I28" s="142"/>
      <c r="J28" s="81"/>
      <c r="K28" s="82"/>
      <c r="L28" s="82"/>
      <c r="M28" s="68"/>
      <c r="N28" s="68"/>
      <c r="O28" s="68"/>
      <c r="P28" s="68"/>
      <c r="Q28" s="68"/>
      <c r="R28" s="68"/>
      <c r="S28" s="68"/>
      <c r="T28" s="70"/>
      <c r="U28" s="70"/>
      <c r="V28" s="70"/>
      <c r="W28" s="70"/>
      <c r="X28" s="39"/>
      <c r="Y28" s="9"/>
      <c r="Z28" s="9"/>
      <c r="AA28" s="9"/>
      <c r="AC28" s="9"/>
      <c r="AD28" s="9"/>
      <c r="AE28" s="9"/>
      <c r="AF28" s="9"/>
      <c r="AG28" s="9"/>
      <c r="AH28" s="9"/>
      <c r="AI28" s="9"/>
    </row>
    <row r="29" spans="1:35" ht="23.25" customHeight="1" x14ac:dyDescent="0.35">
      <c r="A29" s="9"/>
      <c r="B29" s="9"/>
      <c r="C29" s="131"/>
      <c r="D29" s="132"/>
      <c r="E29" s="132"/>
      <c r="F29" s="132"/>
      <c r="G29" s="132"/>
      <c r="H29" s="133"/>
      <c r="I29" s="142"/>
      <c r="J29" s="81"/>
      <c r="K29" s="82"/>
      <c r="L29" s="82"/>
      <c r="M29" s="68"/>
      <c r="N29" s="68"/>
      <c r="O29" s="68"/>
      <c r="P29" s="68"/>
      <c r="Q29" s="68"/>
      <c r="R29" s="68"/>
      <c r="S29" s="68"/>
      <c r="T29" s="70"/>
      <c r="U29" s="70"/>
      <c r="V29" s="70"/>
      <c r="W29" s="70"/>
      <c r="X29" s="39"/>
      <c r="Y29" s="9"/>
      <c r="Z29" s="9"/>
      <c r="AA29" s="9"/>
      <c r="AC29" s="9"/>
      <c r="AD29" s="9"/>
      <c r="AE29" s="9"/>
      <c r="AF29" s="9"/>
      <c r="AG29" s="9"/>
      <c r="AH29" s="9"/>
      <c r="AI29" s="9"/>
    </row>
    <row r="30" spans="1:35" ht="23.25" customHeight="1" x14ac:dyDescent="0.35">
      <c r="A30" s="9"/>
      <c r="B30" s="9"/>
      <c r="C30" s="131"/>
      <c r="D30" s="132"/>
      <c r="E30" s="132"/>
      <c r="F30" s="132"/>
      <c r="G30" s="132"/>
      <c r="H30" s="133"/>
      <c r="I30" s="142"/>
      <c r="J30" s="81"/>
      <c r="K30" s="82"/>
      <c r="L30" s="82"/>
      <c r="M30" s="68"/>
      <c r="N30" s="68"/>
      <c r="O30" s="68"/>
      <c r="P30" s="68"/>
      <c r="Q30" s="68"/>
      <c r="R30" s="68"/>
      <c r="S30" s="68"/>
      <c r="T30" s="70"/>
      <c r="U30" s="70"/>
      <c r="V30" s="70"/>
      <c r="W30" s="70"/>
      <c r="X30" s="39"/>
      <c r="Y30" s="9"/>
      <c r="Z30" s="9"/>
      <c r="AA30" s="9"/>
      <c r="AC30" s="9"/>
      <c r="AD30" s="9"/>
      <c r="AE30" s="9"/>
      <c r="AF30" s="9"/>
      <c r="AG30" s="9"/>
      <c r="AH30" s="9"/>
      <c r="AI30" s="9"/>
    </row>
    <row r="31" spans="1:35" ht="23.25" customHeight="1" x14ac:dyDescent="0.35">
      <c r="A31" s="9"/>
      <c r="B31" s="9"/>
      <c r="C31" s="131"/>
      <c r="D31" s="132"/>
      <c r="E31" s="132"/>
      <c r="F31" s="132"/>
      <c r="G31" s="132"/>
      <c r="H31" s="133"/>
      <c r="I31" s="142"/>
      <c r="J31" s="81"/>
      <c r="K31" s="82"/>
      <c r="L31" s="82"/>
      <c r="M31" s="68"/>
      <c r="N31" s="68"/>
      <c r="O31" s="68"/>
      <c r="P31" s="68"/>
      <c r="Q31" s="68"/>
      <c r="R31" s="68"/>
      <c r="S31" s="68"/>
      <c r="T31" s="70"/>
      <c r="U31" s="70"/>
      <c r="V31" s="70"/>
      <c r="W31" s="70"/>
      <c r="X31" s="39"/>
      <c r="Y31" s="9"/>
      <c r="Z31" s="9"/>
      <c r="AA31" s="9"/>
      <c r="AC31" s="9"/>
      <c r="AD31" s="9"/>
      <c r="AE31" s="9"/>
      <c r="AF31" s="9"/>
      <c r="AG31" s="9"/>
      <c r="AH31" s="9"/>
      <c r="AI31" s="9"/>
    </row>
    <row r="32" spans="1:35" ht="23.25" customHeight="1" x14ac:dyDescent="0.35">
      <c r="A32" s="9"/>
      <c r="B32" s="9"/>
      <c r="C32" s="117"/>
      <c r="D32" s="118"/>
      <c r="E32" s="118"/>
      <c r="F32" s="118"/>
      <c r="G32" s="118"/>
      <c r="H32" s="119"/>
      <c r="I32" s="142"/>
      <c r="J32" s="81"/>
      <c r="K32" s="82"/>
      <c r="L32" s="82"/>
      <c r="M32" s="68"/>
      <c r="N32" s="68"/>
      <c r="O32" s="68"/>
      <c r="P32" s="68"/>
      <c r="Q32" s="68"/>
      <c r="R32" s="68"/>
      <c r="S32" s="68"/>
      <c r="T32" s="70"/>
      <c r="U32" s="70"/>
      <c r="V32" s="70"/>
      <c r="W32" s="70"/>
      <c r="X32" s="39"/>
      <c r="Y32" s="9"/>
      <c r="Z32" s="9"/>
      <c r="AA32" s="9"/>
      <c r="AC32" s="9"/>
      <c r="AD32" s="9"/>
      <c r="AE32" s="9"/>
      <c r="AF32" s="9"/>
      <c r="AG32" s="9"/>
      <c r="AH32" s="9"/>
      <c r="AI32" s="9"/>
    </row>
    <row r="33" spans="1:35" ht="23.9" customHeight="1" x14ac:dyDescent="0.35">
      <c r="A33" s="9"/>
      <c r="B33" s="9"/>
      <c r="C33" s="143">
        <f ca="1">DataCalc!B24</f>
        <v>331867.20351674169</v>
      </c>
      <c r="D33" s="144"/>
      <c r="E33" s="144"/>
      <c r="F33" s="144"/>
      <c r="G33" s="144"/>
      <c r="H33" s="145"/>
      <c r="I33" s="142"/>
      <c r="J33" s="83"/>
      <c r="K33" s="83"/>
      <c r="L33" s="83"/>
      <c r="M33" s="67"/>
      <c r="N33" s="67"/>
      <c r="O33" s="67"/>
      <c r="P33" s="67"/>
      <c r="Q33" s="67"/>
      <c r="R33" s="67"/>
      <c r="S33" s="67"/>
      <c r="T33" s="71"/>
      <c r="U33" s="71"/>
      <c r="V33" s="71"/>
      <c r="W33" s="71"/>
      <c r="X33" s="40"/>
      <c r="Y33" s="9"/>
      <c r="Z33" s="9"/>
      <c r="AA33" s="9"/>
      <c r="AC33" s="9"/>
      <c r="AD33" s="9"/>
      <c r="AE33" s="9"/>
      <c r="AF33" s="9"/>
      <c r="AG33" s="9"/>
      <c r="AH33" s="9"/>
      <c r="AI33" s="9"/>
    </row>
    <row r="34" spans="1:35" ht="23.9" customHeight="1" x14ac:dyDescent="0.35">
      <c r="A34" s="9"/>
      <c r="B34" s="9"/>
      <c r="C34" s="143"/>
      <c r="D34" s="144"/>
      <c r="E34" s="144"/>
      <c r="F34" s="144"/>
      <c r="G34" s="144"/>
      <c r="H34" s="145"/>
      <c r="I34" s="142"/>
      <c r="J34" s="60" t="s">
        <v>210</v>
      </c>
      <c r="K34" s="60" t="s">
        <v>183</v>
      </c>
      <c r="L34" s="60" t="s">
        <v>184</v>
      </c>
      <c r="M34" s="58" t="s">
        <v>186</v>
      </c>
      <c r="N34" s="58" t="s">
        <v>187</v>
      </c>
      <c r="O34" s="58" t="s">
        <v>188</v>
      </c>
      <c r="P34" s="58" t="s">
        <v>185</v>
      </c>
      <c r="Q34" s="58" t="s">
        <v>189</v>
      </c>
      <c r="R34" s="58" t="s">
        <v>190</v>
      </c>
      <c r="S34" s="58" t="s">
        <v>191</v>
      </c>
      <c r="T34" s="62" t="s">
        <v>192</v>
      </c>
      <c r="U34" s="62" t="s">
        <v>193</v>
      </c>
      <c r="V34" s="62" t="s">
        <v>194</v>
      </c>
      <c r="W34" s="62" t="s">
        <v>195</v>
      </c>
      <c r="X34" s="39"/>
      <c r="Y34" s="9"/>
      <c r="Z34" s="9"/>
      <c r="AA34" s="9"/>
      <c r="AC34" s="9"/>
      <c r="AD34" s="9"/>
      <c r="AE34" s="9"/>
      <c r="AF34" s="9"/>
      <c r="AG34" s="9"/>
      <c r="AH34" s="9"/>
      <c r="AI34" s="9"/>
    </row>
    <row r="35" spans="1:35" ht="23.9" customHeight="1" x14ac:dyDescent="0.35">
      <c r="A35" s="9"/>
      <c r="B35" s="9"/>
      <c r="C35" s="143"/>
      <c r="D35" s="144"/>
      <c r="E35" s="144"/>
      <c r="F35" s="144"/>
      <c r="G35" s="144"/>
      <c r="H35" s="145"/>
      <c r="I35" s="48"/>
      <c r="J35" s="146"/>
      <c r="K35" s="146"/>
      <c r="L35" s="146"/>
      <c r="M35" s="59"/>
      <c r="N35" s="59"/>
      <c r="O35" s="59"/>
      <c r="P35" s="59"/>
      <c r="Q35" s="59"/>
      <c r="R35" s="59"/>
      <c r="S35" s="57"/>
      <c r="T35" s="63"/>
      <c r="U35" s="64"/>
      <c r="V35" s="64"/>
      <c r="W35" s="65"/>
      <c r="X35" s="39"/>
      <c r="Y35" s="9"/>
      <c r="Z35" s="9"/>
      <c r="AA35" s="9"/>
      <c r="AC35" s="9"/>
      <c r="AD35" s="9"/>
      <c r="AE35" s="9"/>
      <c r="AF35" s="9"/>
      <c r="AG35" s="9"/>
      <c r="AH35" s="9"/>
      <c r="AI35" s="9"/>
    </row>
    <row r="36" spans="1:35" ht="26.5" customHeight="1" x14ac:dyDescent="0.35">
      <c r="A36" s="9"/>
      <c r="B36" s="9"/>
      <c r="C36" s="73" t="s">
        <v>219</v>
      </c>
      <c r="D36" s="74"/>
      <c r="E36" s="74"/>
      <c r="F36" s="74"/>
      <c r="G36" s="74"/>
      <c r="H36" s="75"/>
      <c r="I36" s="48"/>
      <c r="J36" s="128" t="s">
        <v>211</v>
      </c>
      <c r="K36" s="128" t="s">
        <v>196</v>
      </c>
      <c r="L36" s="128" t="s">
        <v>197</v>
      </c>
      <c r="M36" s="129" t="s">
        <v>198</v>
      </c>
      <c r="N36" s="129" t="s">
        <v>199</v>
      </c>
      <c r="O36" s="129" t="s">
        <v>200</v>
      </c>
      <c r="P36" s="129" t="s">
        <v>201</v>
      </c>
      <c r="Q36" s="129" t="s">
        <v>202</v>
      </c>
      <c r="R36" s="129" t="s">
        <v>203</v>
      </c>
      <c r="S36" s="152" t="s">
        <v>204</v>
      </c>
      <c r="T36" s="154" t="s">
        <v>205</v>
      </c>
      <c r="U36" s="156" t="s">
        <v>196</v>
      </c>
      <c r="V36" s="156" t="s">
        <v>206</v>
      </c>
      <c r="W36" s="158" t="s">
        <v>207</v>
      </c>
      <c r="X36" s="39"/>
      <c r="Y36" s="9"/>
      <c r="Z36" s="9"/>
      <c r="AA36" s="9"/>
      <c r="AC36" s="9"/>
      <c r="AD36" s="9"/>
      <c r="AE36" s="9"/>
      <c r="AF36" s="9"/>
      <c r="AG36" s="9"/>
      <c r="AH36" s="9"/>
      <c r="AI36" s="9"/>
    </row>
    <row r="37" spans="1:35" ht="26.5" customHeight="1" x14ac:dyDescent="0.35">
      <c r="A37" s="9"/>
      <c r="B37" s="9"/>
      <c r="C37" s="76"/>
      <c r="D37" s="74"/>
      <c r="E37" s="74"/>
      <c r="F37" s="74"/>
      <c r="G37" s="74"/>
      <c r="H37" s="75"/>
      <c r="I37" s="48"/>
      <c r="J37" s="128"/>
      <c r="K37" s="128"/>
      <c r="L37" s="128"/>
      <c r="M37" s="129"/>
      <c r="N37" s="129"/>
      <c r="O37" s="129"/>
      <c r="P37" s="129"/>
      <c r="Q37" s="129"/>
      <c r="R37" s="129"/>
      <c r="S37" s="152"/>
      <c r="T37" s="154"/>
      <c r="U37" s="156"/>
      <c r="V37" s="156"/>
      <c r="W37" s="158"/>
      <c r="X37" s="49"/>
      <c r="Y37" s="9"/>
      <c r="Z37" s="9"/>
      <c r="AA37" s="9"/>
      <c r="AC37" s="9"/>
      <c r="AD37" s="9"/>
      <c r="AE37" s="9"/>
      <c r="AF37" s="9"/>
      <c r="AG37" s="9"/>
      <c r="AH37" s="9"/>
      <c r="AI37" s="9"/>
    </row>
    <row r="38" spans="1:35" ht="26.5" customHeight="1" x14ac:dyDescent="0.35">
      <c r="A38" s="9"/>
      <c r="B38" s="9"/>
      <c r="C38" s="131" t="s">
        <v>427</v>
      </c>
      <c r="D38" s="132"/>
      <c r="E38" s="132"/>
      <c r="F38" s="132"/>
      <c r="G38" s="132"/>
      <c r="H38" s="133"/>
      <c r="I38" s="48"/>
      <c r="J38" s="128"/>
      <c r="K38" s="128"/>
      <c r="L38" s="128"/>
      <c r="M38" s="129"/>
      <c r="N38" s="129"/>
      <c r="O38" s="129"/>
      <c r="P38" s="129"/>
      <c r="Q38" s="129"/>
      <c r="R38" s="129"/>
      <c r="S38" s="152"/>
      <c r="T38" s="154"/>
      <c r="U38" s="156"/>
      <c r="V38" s="156"/>
      <c r="W38" s="158"/>
      <c r="X38" s="49"/>
      <c r="Y38" s="9"/>
      <c r="Z38" s="9"/>
      <c r="AA38" s="9"/>
      <c r="AC38" s="9"/>
      <c r="AD38" s="9"/>
      <c r="AE38" s="9"/>
      <c r="AF38" s="9"/>
      <c r="AG38" s="9"/>
      <c r="AH38" s="9"/>
      <c r="AI38" s="9"/>
    </row>
    <row r="39" spans="1:35" ht="26.5" customHeight="1" x14ac:dyDescent="0.35">
      <c r="A39" s="9"/>
      <c r="B39" s="9"/>
      <c r="C39" s="131"/>
      <c r="D39" s="132"/>
      <c r="E39" s="132"/>
      <c r="F39" s="132"/>
      <c r="G39" s="132"/>
      <c r="H39" s="133"/>
      <c r="I39" s="37"/>
      <c r="J39" s="128"/>
      <c r="K39" s="128"/>
      <c r="L39" s="128"/>
      <c r="M39" s="129"/>
      <c r="N39" s="129"/>
      <c r="O39" s="129"/>
      <c r="P39" s="129"/>
      <c r="Q39" s="129"/>
      <c r="R39" s="129"/>
      <c r="S39" s="152"/>
      <c r="T39" s="154"/>
      <c r="U39" s="156"/>
      <c r="V39" s="156"/>
      <c r="W39" s="158"/>
      <c r="X39" s="39"/>
      <c r="Y39" s="9"/>
      <c r="Z39" s="9"/>
      <c r="AA39" s="9"/>
      <c r="AC39" s="9"/>
      <c r="AD39" s="9"/>
      <c r="AE39" s="9"/>
      <c r="AF39" s="9"/>
      <c r="AG39" s="9"/>
      <c r="AH39" s="9"/>
      <c r="AI39" s="9"/>
    </row>
    <row r="40" spans="1:35" ht="26.5" customHeight="1" x14ac:dyDescent="0.35">
      <c r="A40" s="9"/>
      <c r="B40" s="9"/>
      <c r="C40" s="131"/>
      <c r="D40" s="132"/>
      <c r="E40" s="132"/>
      <c r="F40" s="132"/>
      <c r="G40" s="132"/>
      <c r="H40" s="133"/>
      <c r="I40" s="38"/>
      <c r="J40" s="128"/>
      <c r="K40" s="128"/>
      <c r="L40" s="128"/>
      <c r="M40" s="130"/>
      <c r="N40" s="130"/>
      <c r="O40" s="130"/>
      <c r="P40" s="130"/>
      <c r="Q40" s="130"/>
      <c r="R40" s="130"/>
      <c r="S40" s="153"/>
      <c r="T40" s="155"/>
      <c r="U40" s="157"/>
      <c r="V40" s="157"/>
      <c r="W40" s="159"/>
      <c r="X40" s="39"/>
      <c r="Y40" s="9"/>
      <c r="Z40" s="9"/>
      <c r="AA40" s="9"/>
      <c r="AC40" s="9"/>
      <c r="AD40" s="9"/>
      <c r="AE40" s="9"/>
      <c r="AF40" s="9"/>
      <c r="AG40" s="9"/>
      <c r="AH40" s="9"/>
      <c r="AI40" s="9"/>
    </row>
    <row r="41" spans="1:35" ht="26.5" customHeight="1" x14ac:dyDescent="0.35">
      <c r="A41" s="9"/>
      <c r="B41" s="9"/>
      <c r="C41" s="131"/>
      <c r="D41" s="132"/>
      <c r="E41" s="132"/>
      <c r="F41" s="132"/>
      <c r="G41" s="132"/>
      <c r="H41" s="133"/>
      <c r="I41" s="38"/>
      <c r="J41" s="61" t="s">
        <v>212</v>
      </c>
      <c r="K41" s="147" t="s">
        <v>213</v>
      </c>
      <c r="L41" s="148"/>
      <c r="M41" s="149" t="s">
        <v>198</v>
      </c>
      <c r="N41" s="150"/>
      <c r="O41" s="150"/>
      <c r="P41" s="150"/>
      <c r="Q41" s="150"/>
      <c r="R41" s="150"/>
      <c r="S41" s="151"/>
      <c r="T41" s="139" t="s">
        <v>214</v>
      </c>
      <c r="U41" s="140"/>
      <c r="V41" s="140"/>
      <c r="W41" s="141"/>
      <c r="X41" s="39"/>
      <c r="Y41" s="9"/>
      <c r="Z41" s="9"/>
      <c r="AA41" s="9"/>
      <c r="AC41" s="9"/>
      <c r="AD41" s="9"/>
      <c r="AE41" s="9"/>
      <c r="AF41" s="9"/>
      <c r="AG41" s="9"/>
      <c r="AH41" s="9"/>
      <c r="AI41" s="9"/>
    </row>
    <row r="42" spans="1:35" ht="10" customHeight="1" x14ac:dyDescent="0.35">
      <c r="A42" s="9"/>
      <c r="B42" s="9"/>
      <c r="C42" s="134"/>
      <c r="D42" s="135"/>
      <c r="E42" s="135"/>
      <c r="F42" s="135"/>
      <c r="G42" s="135"/>
      <c r="H42" s="136"/>
      <c r="I42" s="38"/>
      <c r="J42" s="56"/>
      <c r="K42" s="56"/>
      <c r="L42" s="56"/>
      <c r="M42" s="56"/>
      <c r="N42" s="56"/>
      <c r="O42" s="56"/>
      <c r="P42" s="56"/>
      <c r="Q42" s="56"/>
      <c r="R42" s="56"/>
      <c r="S42" s="56"/>
      <c r="T42" s="56"/>
      <c r="U42" s="56"/>
      <c r="V42" s="56"/>
      <c r="W42" s="56"/>
      <c r="X42" s="39"/>
      <c r="Y42" s="9"/>
      <c r="Z42" s="9"/>
      <c r="AA42" s="9"/>
      <c r="AC42" s="9"/>
      <c r="AD42" s="9"/>
      <c r="AE42" s="9"/>
      <c r="AF42" s="9"/>
      <c r="AG42" s="9"/>
      <c r="AH42" s="9"/>
      <c r="AI42" s="9"/>
    </row>
    <row r="43" spans="1:35" ht="23" x14ac:dyDescent="0.5">
      <c r="A43" s="9"/>
      <c r="B43" s="9"/>
      <c r="C43" s="122" t="s">
        <v>270</v>
      </c>
      <c r="D43" s="123"/>
      <c r="E43" s="123"/>
      <c r="F43" s="123"/>
      <c r="G43" s="123"/>
      <c r="H43" s="127"/>
      <c r="I43" s="124" t="s">
        <v>272</v>
      </c>
      <c r="J43" s="125"/>
      <c r="K43" s="125"/>
      <c r="L43" s="125"/>
      <c r="M43" s="125"/>
      <c r="N43" s="125"/>
      <c r="O43" s="125"/>
      <c r="P43" s="125"/>
      <c r="Q43" s="125"/>
      <c r="R43" s="125"/>
      <c r="S43" s="125"/>
      <c r="T43" s="125"/>
      <c r="U43" s="125"/>
      <c r="V43" s="125"/>
      <c r="W43" s="125"/>
      <c r="X43" s="126"/>
      <c r="Y43" s="9"/>
      <c r="Z43" s="9"/>
      <c r="AA43" s="9"/>
      <c r="AC43" s="9"/>
      <c r="AD43" s="9"/>
      <c r="AE43" s="9"/>
      <c r="AF43" s="9"/>
      <c r="AG43" s="9"/>
      <c r="AH43" s="9"/>
      <c r="AI43" s="9"/>
    </row>
    <row r="44" spans="1:35" ht="10" customHeight="1" x14ac:dyDescent="0.5">
      <c r="A44" s="9"/>
      <c r="B44" s="9"/>
      <c r="C44" s="30"/>
      <c r="D44" s="41"/>
      <c r="E44" s="41"/>
      <c r="F44" s="47"/>
      <c r="G44" s="47"/>
      <c r="H44" s="72"/>
      <c r="I44" s="36"/>
      <c r="J44" s="9"/>
      <c r="K44" s="9"/>
      <c r="L44" s="9"/>
      <c r="M44" s="9"/>
      <c r="N44" s="9"/>
      <c r="O44" s="46"/>
      <c r="P44" s="46"/>
      <c r="Q44" s="44"/>
      <c r="R44" s="44"/>
      <c r="S44" s="44"/>
      <c r="T44" s="44"/>
      <c r="U44" s="44"/>
      <c r="V44" s="44"/>
      <c r="W44" s="44"/>
      <c r="X44" s="39"/>
      <c r="Y44" s="9"/>
      <c r="Z44" s="9"/>
      <c r="AA44" s="9"/>
      <c r="AD44" s="9"/>
      <c r="AE44" s="9"/>
      <c r="AF44" s="9"/>
      <c r="AG44" s="9"/>
      <c r="AH44" s="9"/>
      <c r="AI44" s="9"/>
    </row>
    <row r="45" spans="1:35" ht="26.5" customHeight="1" x14ac:dyDescent="0.35">
      <c r="A45" s="9"/>
      <c r="B45" s="9"/>
      <c r="C45" s="143"/>
      <c r="D45" s="144"/>
      <c r="E45" s="144"/>
      <c r="F45" s="144"/>
      <c r="G45" s="144"/>
      <c r="H45" s="145"/>
      <c r="I45" s="160" t="s">
        <v>271</v>
      </c>
      <c r="J45" s="100"/>
      <c r="K45" s="101"/>
      <c r="L45" s="101"/>
      <c r="M45" s="31"/>
      <c r="N45" s="31"/>
      <c r="O45" s="102"/>
      <c r="P45" s="102"/>
      <c r="Q45" s="103"/>
      <c r="R45" s="104"/>
      <c r="S45" s="104"/>
      <c r="T45" s="105"/>
      <c r="U45" s="105"/>
      <c r="V45" s="105"/>
      <c r="W45" s="106"/>
      <c r="X45" s="39"/>
      <c r="Y45" s="9"/>
      <c r="Z45" s="9"/>
      <c r="AA45" s="9"/>
      <c r="AC45" s="9"/>
      <c r="AD45" s="9"/>
      <c r="AE45" s="9"/>
      <c r="AF45" s="9"/>
      <c r="AG45" s="9"/>
      <c r="AH45" s="9"/>
      <c r="AI45" s="9"/>
    </row>
    <row r="46" spans="1:35" ht="26.5" customHeight="1" x14ac:dyDescent="0.35">
      <c r="A46" s="9"/>
      <c r="B46" s="9"/>
      <c r="C46" s="143"/>
      <c r="D46" s="144"/>
      <c r="E46" s="144"/>
      <c r="F46" s="144"/>
      <c r="G46" s="144"/>
      <c r="H46" s="145"/>
      <c r="I46" s="160"/>
      <c r="J46" s="107"/>
      <c r="K46" s="92"/>
      <c r="L46" s="92"/>
      <c r="M46" s="9"/>
      <c r="N46" s="9"/>
      <c r="O46" s="46"/>
      <c r="P46" s="46"/>
      <c r="Q46" s="96"/>
      <c r="R46" s="44"/>
      <c r="S46" s="44"/>
      <c r="T46" s="97"/>
      <c r="U46" s="97"/>
      <c r="V46" s="97"/>
      <c r="W46" s="108"/>
      <c r="X46" s="39"/>
      <c r="Y46" s="9"/>
      <c r="Z46" s="9"/>
      <c r="AA46" s="9"/>
      <c r="AC46" s="9"/>
      <c r="AD46" s="9"/>
      <c r="AE46" s="9"/>
      <c r="AF46" s="9"/>
      <c r="AG46" s="9"/>
      <c r="AH46" s="9"/>
      <c r="AI46" s="9"/>
    </row>
    <row r="47" spans="1:35" ht="26.5" customHeight="1" x14ac:dyDescent="0.35">
      <c r="A47" s="9"/>
      <c r="B47" s="9"/>
      <c r="C47" s="143"/>
      <c r="D47" s="144"/>
      <c r="E47" s="144"/>
      <c r="F47" s="144"/>
      <c r="G47" s="144"/>
      <c r="H47" s="145"/>
      <c r="I47" s="160"/>
      <c r="J47" s="107"/>
      <c r="K47" s="92"/>
      <c r="L47" s="92"/>
      <c r="M47" s="9"/>
      <c r="N47" s="9"/>
      <c r="O47" s="46"/>
      <c r="P47" s="46"/>
      <c r="Q47" s="52"/>
      <c r="R47" s="44"/>
      <c r="S47" s="44"/>
      <c r="T47" s="97"/>
      <c r="U47" s="97"/>
      <c r="V47" s="97"/>
      <c r="W47" s="108"/>
      <c r="X47" s="39"/>
      <c r="Y47" s="9"/>
      <c r="Z47" s="9"/>
      <c r="AA47" s="9"/>
      <c r="AC47" s="9"/>
      <c r="AD47" s="9"/>
      <c r="AE47" s="9"/>
      <c r="AF47" s="9"/>
      <c r="AG47" s="9"/>
      <c r="AH47" s="9"/>
      <c r="AI47" s="9"/>
    </row>
    <row r="48" spans="1:35" ht="26.5" customHeight="1" x14ac:dyDescent="0.35">
      <c r="A48" s="9"/>
      <c r="B48" s="9"/>
      <c r="C48" s="73"/>
      <c r="D48" s="74"/>
      <c r="E48" s="74"/>
      <c r="F48" s="74"/>
      <c r="G48" s="74"/>
      <c r="H48" s="75"/>
      <c r="I48" s="160"/>
      <c r="J48" s="107"/>
      <c r="K48" s="92"/>
      <c r="L48" s="92"/>
      <c r="M48" s="9"/>
      <c r="N48" s="9"/>
      <c r="O48" s="46"/>
      <c r="P48" s="46"/>
      <c r="Q48" s="52"/>
      <c r="R48" s="44"/>
      <c r="S48" s="44"/>
      <c r="T48" s="97"/>
      <c r="U48" s="97"/>
      <c r="V48" s="97"/>
      <c r="W48" s="108"/>
      <c r="X48" s="39"/>
      <c r="Y48" s="9"/>
      <c r="Z48" s="9"/>
      <c r="AA48" s="9"/>
      <c r="AC48" s="9"/>
      <c r="AD48" s="9"/>
      <c r="AE48" s="9"/>
      <c r="AF48" s="9"/>
      <c r="AG48" s="9"/>
      <c r="AH48" s="9"/>
      <c r="AI48" s="9"/>
    </row>
    <row r="49" spans="1:35" ht="26.5" customHeight="1" x14ac:dyDescent="0.35">
      <c r="A49" s="9"/>
      <c r="B49" s="9"/>
      <c r="C49" s="76"/>
      <c r="D49" s="74"/>
      <c r="E49" s="74"/>
      <c r="F49" s="74"/>
      <c r="G49" s="74"/>
      <c r="H49" s="75"/>
      <c r="I49" s="160"/>
      <c r="J49" s="107"/>
      <c r="K49" s="92"/>
      <c r="L49" s="92"/>
      <c r="M49" s="9"/>
      <c r="N49" s="9"/>
      <c r="O49" s="46"/>
      <c r="P49" s="46"/>
      <c r="Q49" s="52"/>
      <c r="R49" s="44"/>
      <c r="S49" s="44"/>
      <c r="T49" s="97"/>
      <c r="U49" s="97"/>
      <c r="V49" s="97"/>
      <c r="W49" s="108"/>
      <c r="X49" s="39"/>
      <c r="Y49" s="9"/>
      <c r="Z49" s="9"/>
      <c r="AA49" s="9"/>
      <c r="AC49" s="9"/>
      <c r="AD49" s="9"/>
      <c r="AE49" s="9"/>
      <c r="AF49" s="9"/>
      <c r="AG49" s="9"/>
      <c r="AH49" s="9"/>
      <c r="AI49" s="9"/>
    </row>
    <row r="50" spans="1:35" ht="26.5" customHeight="1" x14ac:dyDescent="0.35">
      <c r="A50" s="9"/>
      <c r="B50" s="9"/>
      <c r="C50" s="76"/>
      <c r="D50" s="74"/>
      <c r="E50" s="74"/>
      <c r="F50" s="74"/>
      <c r="G50" s="74"/>
      <c r="H50" s="75"/>
      <c r="I50" s="160"/>
      <c r="J50" s="107"/>
      <c r="K50" s="92"/>
      <c r="L50" s="92"/>
      <c r="M50" s="9"/>
      <c r="N50" s="9"/>
      <c r="O50" s="46"/>
      <c r="P50" s="46"/>
      <c r="Q50" s="52"/>
      <c r="R50" s="44"/>
      <c r="S50" s="44"/>
      <c r="T50" s="97"/>
      <c r="U50" s="97"/>
      <c r="V50" s="97"/>
      <c r="W50" s="108"/>
      <c r="X50" s="39"/>
      <c r="Y50" s="9"/>
      <c r="Z50" s="9"/>
      <c r="AA50" s="9"/>
      <c r="AC50" s="9"/>
      <c r="AD50" s="9"/>
      <c r="AE50" s="9"/>
      <c r="AF50" s="9"/>
      <c r="AG50" s="9"/>
      <c r="AH50" s="9"/>
      <c r="AI50" s="9"/>
    </row>
    <row r="51" spans="1:35" ht="26.5" customHeight="1" x14ac:dyDescent="0.35">
      <c r="A51" s="9"/>
      <c r="B51" s="9"/>
      <c r="C51" s="76"/>
      <c r="D51" s="74"/>
      <c r="E51" s="74"/>
      <c r="F51" s="74"/>
      <c r="G51" s="74"/>
      <c r="H51" s="75"/>
      <c r="I51" s="160"/>
      <c r="J51" s="107"/>
      <c r="K51" s="92"/>
      <c r="L51" s="92"/>
      <c r="M51" s="9"/>
      <c r="N51" s="9"/>
      <c r="O51" s="46"/>
      <c r="P51" s="46"/>
      <c r="Q51" s="52"/>
      <c r="R51" s="44"/>
      <c r="S51" s="44"/>
      <c r="T51" s="97"/>
      <c r="U51" s="97"/>
      <c r="V51" s="97"/>
      <c r="W51" s="108"/>
      <c r="X51" s="39"/>
      <c r="Y51" s="9"/>
      <c r="Z51" s="9"/>
      <c r="AA51" s="9"/>
      <c r="AC51" s="9"/>
      <c r="AD51" s="9"/>
      <c r="AE51" s="9"/>
      <c r="AF51" s="9"/>
      <c r="AG51" s="9"/>
      <c r="AH51" s="9"/>
      <c r="AI51" s="9"/>
    </row>
    <row r="52" spans="1:35" ht="26.5" customHeight="1" x14ac:dyDescent="0.35">
      <c r="A52" s="9"/>
      <c r="B52" s="9"/>
      <c r="C52" s="77"/>
      <c r="D52" s="78"/>
      <c r="E52" s="78"/>
      <c r="F52" s="78"/>
      <c r="G52" s="78"/>
      <c r="H52" s="79"/>
      <c r="I52" s="160"/>
      <c r="J52" s="107"/>
      <c r="K52" s="92"/>
      <c r="L52" s="92"/>
      <c r="M52" s="9"/>
      <c r="N52" s="9"/>
      <c r="O52" s="46"/>
      <c r="P52" s="46"/>
      <c r="Q52" s="98"/>
      <c r="R52" s="98"/>
      <c r="S52" s="98"/>
      <c r="T52" s="99"/>
      <c r="U52" s="99"/>
      <c r="V52" s="99"/>
      <c r="W52" s="109"/>
      <c r="X52" s="40"/>
      <c r="Y52" s="9"/>
      <c r="Z52" s="9"/>
      <c r="AA52" s="9"/>
      <c r="AC52" s="9"/>
      <c r="AD52" s="9"/>
      <c r="AE52" s="9"/>
      <c r="AF52" s="9"/>
      <c r="AG52" s="9"/>
      <c r="AH52" s="9"/>
      <c r="AI52" s="9"/>
    </row>
    <row r="53" spans="1:35" ht="26.5" customHeight="1" x14ac:dyDescent="0.5">
      <c r="A53" s="9"/>
      <c r="B53" s="9"/>
      <c r="C53" s="122" t="s">
        <v>273</v>
      </c>
      <c r="D53" s="123"/>
      <c r="E53" s="123"/>
      <c r="F53" s="123"/>
      <c r="G53" s="123"/>
      <c r="H53" s="127"/>
      <c r="I53" s="160"/>
      <c r="J53" s="107"/>
      <c r="K53" s="92"/>
      <c r="L53" s="92"/>
      <c r="M53" s="9"/>
      <c r="N53" s="9"/>
      <c r="O53" s="46"/>
      <c r="P53" s="46"/>
      <c r="Q53" s="44"/>
      <c r="R53" s="44"/>
      <c r="S53" s="44"/>
      <c r="T53" s="97"/>
      <c r="U53" s="97"/>
      <c r="V53" s="97"/>
      <c r="W53" s="108"/>
      <c r="X53" s="39"/>
      <c r="Y53" s="9"/>
      <c r="Z53" s="9"/>
      <c r="AA53" s="9"/>
      <c r="AD53" s="9"/>
      <c r="AE53" s="9"/>
      <c r="AF53" s="9"/>
      <c r="AG53" s="9"/>
      <c r="AH53" s="9"/>
      <c r="AI53" s="9"/>
    </row>
    <row r="54" spans="1:35" ht="26.5" customHeight="1" x14ac:dyDescent="0.35">
      <c r="A54" s="9"/>
      <c r="B54" s="9"/>
      <c r="C54" s="161">
        <f ca="1">DataCalc!C58</f>
        <v>1105.7607648559999</v>
      </c>
      <c r="D54" s="162"/>
      <c r="E54" s="162"/>
      <c r="F54" s="162"/>
      <c r="G54" s="162"/>
      <c r="H54" s="163"/>
      <c r="I54" s="160"/>
      <c r="J54" s="107"/>
      <c r="K54" s="92"/>
      <c r="L54" s="92"/>
      <c r="M54" s="9"/>
      <c r="N54" s="9"/>
      <c r="O54" s="46"/>
      <c r="P54" s="46"/>
      <c r="Q54" s="44"/>
      <c r="R54" s="44"/>
      <c r="S54" s="44"/>
      <c r="T54" s="97"/>
      <c r="U54" s="97"/>
      <c r="V54" s="97"/>
      <c r="W54" s="108"/>
      <c r="X54" s="39"/>
      <c r="Y54" s="9"/>
      <c r="Z54" s="9"/>
      <c r="AA54" s="9"/>
      <c r="AD54" s="9"/>
      <c r="AE54" s="9"/>
      <c r="AF54" s="9"/>
      <c r="AG54" s="9"/>
      <c r="AH54" s="9"/>
      <c r="AI54" s="9"/>
    </row>
    <row r="55" spans="1:35" ht="26.5" customHeight="1" x14ac:dyDescent="0.35">
      <c r="A55" s="9"/>
      <c r="B55" s="9"/>
      <c r="C55" s="161"/>
      <c r="D55" s="162"/>
      <c r="E55" s="162"/>
      <c r="F55" s="162"/>
      <c r="G55" s="162"/>
      <c r="H55" s="163"/>
      <c r="I55" s="160"/>
      <c r="J55" s="107"/>
      <c r="K55" s="92"/>
      <c r="L55" s="92"/>
      <c r="M55" s="9"/>
      <c r="N55" s="9"/>
      <c r="O55" s="46"/>
      <c r="P55" s="46"/>
      <c r="Q55" s="96"/>
      <c r="R55" s="44"/>
      <c r="S55" s="44"/>
      <c r="T55" s="97"/>
      <c r="U55" s="97"/>
      <c r="V55" s="97"/>
      <c r="W55" s="108"/>
      <c r="X55" s="39"/>
      <c r="Y55" s="9"/>
      <c r="Z55" s="9"/>
      <c r="AA55" s="9"/>
      <c r="AB55" s="9"/>
      <c r="AC55" s="9"/>
      <c r="AD55" s="9"/>
      <c r="AE55" s="9"/>
      <c r="AF55" s="9"/>
      <c r="AG55" s="9"/>
      <c r="AH55" s="9"/>
      <c r="AI55" s="9"/>
    </row>
    <row r="56" spans="1:35" ht="26.5" customHeight="1" x14ac:dyDescent="0.35">
      <c r="A56" s="9"/>
      <c r="B56" s="9"/>
      <c r="C56" s="73" t="s">
        <v>266</v>
      </c>
      <c r="D56" s="89"/>
      <c r="E56" s="89"/>
      <c r="F56" s="89"/>
      <c r="G56" s="89"/>
      <c r="H56" s="90"/>
      <c r="I56" s="160"/>
      <c r="J56" s="107"/>
      <c r="K56" s="92"/>
      <c r="L56" s="92"/>
      <c r="M56" s="9"/>
      <c r="N56" s="9"/>
      <c r="O56" s="46"/>
      <c r="P56" s="46"/>
      <c r="Q56" s="98"/>
      <c r="R56" s="98"/>
      <c r="S56" s="98"/>
      <c r="T56" s="99"/>
      <c r="U56" s="99"/>
      <c r="V56" s="99"/>
      <c r="W56" s="109"/>
      <c r="X56" s="40"/>
      <c r="Y56" s="9"/>
      <c r="Z56" s="9"/>
      <c r="AA56" s="9"/>
      <c r="AB56" s="9"/>
      <c r="AD56" s="9"/>
      <c r="AE56" s="9"/>
      <c r="AF56" s="9"/>
      <c r="AG56" s="9"/>
      <c r="AH56" s="9"/>
      <c r="AI56" s="9"/>
    </row>
    <row r="57" spans="1:35" ht="26.5" customHeight="1" x14ac:dyDescent="0.35">
      <c r="A57" s="9"/>
      <c r="B57" s="9"/>
      <c r="C57" s="88"/>
      <c r="D57" s="89"/>
      <c r="E57" s="89"/>
      <c r="F57" s="89"/>
      <c r="G57" s="89"/>
      <c r="H57" s="90"/>
      <c r="I57" s="32"/>
      <c r="J57" s="107"/>
      <c r="K57" s="92"/>
      <c r="L57" s="92"/>
      <c r="M57" s="9"/>
      <c r="N57" s="9"/>
      <c r="O57" s="46"/>
      <c r="P57" s="46"/>
      <c r="Q57" s="44"/>
      <c r="R57" s="44"/>
      <c r="S57" s="44"/>
      <c r="T57" s="97"/>
      <c r="U57" s="97"/>
      <c r="V57" s="97"/>
      <c r="W57" s="108"/>
      <c r="X57" s="39"/>
      <c r="Y57" s="9"/>
      <c r="Z57" s="9"/>
      <c r="AA57" s="9"/>
      <c r="AB57" s="9"/>
      <c r="AC57" s="9"/>
      <c r="AD57" s="9"/>
      <c r="AE57" s="9"/>
      <c r="AF57" s="9"/>
      <c r="AG57" s="9"/>
      <c r="AH57" s="9"/>
      <c r="AI57" s="9"/>
    </row>
    <row r="58" spans="1:35" ht="26.5" customHeight="1" x14ac:dyDescent="0.35">
      <c r="A58" s="9"/>
      <c r="B58" s="9"/>
      <c r="C58" s="88"/>
      <c r="D58" s="89"/>
      <c r="E58" s="89"/>
      <c r="F58" s="89"/>
      <c r="G58" s="89"/>
      <c r="H58" s="90"/>
      <c r="I58" s="32"/>
      <c r="J58" s="110"/>
      <c r="K58" s="111"/>
      <c r="L58" s="111"/>
      <c r="M58" s="35"/>
      <c r="N58" s="35"/>
      <c r="O58" s="53"/>
      <c r="P58" s="53"/>
      <c r="Q58" s="112"/>
      <c r="R58" s="112"/>
      <c r="S58" s="112"/>
      <c r="T58" s="113"/>
      <c r="U58" s="113"/>
      <c r="V58" s="113"/>
      <c r="W58" s="114"/>
      <c r="X58" s="39"/>
      <c r="Y58" s="9"/>
      <c r="Z58" s="9"/>
      <c r="AA58" s="9"/>
      <c r="AB58" s="9"/>
      <c r="AC58" s="9"/>
      <c r="AD58" s="9"/>
      <c r="AE58" s="9"/>
      <c r="AF58" s="9"/>
      <c r="AG58" s="9"/>
      <c r="AH58" s="9"/>
      <c r="AI58" s="9"/>
    </row>
    <row r="59" spans="1:35" ht="26.5" customHeight="1" x14ac:dyDescent="0.35">
      <c r="A59" s="9"/>
      <c r="B59" s="9"/>
      <c r="C59" s="73"/>
      <c r="D59" s="89"/>
      <c r="E59" s="89"/>
      <c r="F59" s="89"/>
      <c r="G59" s="89"/>
      <c r="H59" s="90"/>
      <c r="I59" s="32"/>
      <c r="J59" s="93" t="s">
        <v>210</v>
      </c>
      <c r="K59" s="93" t="s">
        <v>183</v>
      </c>
      <c r="L59" s="93" t="s">
        <v>184</v>
      </c>
      <c r="M59" s="94" t="s">
        <v>186</v>
      </c>
      <c r="N59" s="94" t="s">
        <v>187</v>
      </c>
      <c r="O59" s="94" t="s">
        <v>188</v>
      </c>
      <c r="P59" s="94" t="s">
        <v>185</v>
      </c>
      <c r="Q59" s="94" t="s">
        <v>189</v>
      </c>
      <c r="R59" s="94" t="s">
        <v>190</v>
      </c>
      <c r="S59" s="94" t="s">
        <v>191</v>
      </c>
      <c r="T59" s="95" t="s">
        <v>192</v>
      </c>
      <c r="U59" s="95" t="s">
        <v>193</v>
      </c>
      <c r="V59" s="95" t="s">
        <v>194</v>
      </c>
      <c r="W59" s="95" t="s">
        <v>195</v>
      </c>
      <c r="X59" s="39"/>
      <c r="Y59" s="9"/>
      <c r="Z59" s="9"/>
      <c r="AA59" s="9"/>
      <c r="AB59" s="9"/>
      <c r="AC59" s="9"/>
      <c r="AD59" s="9"/>
      <c r="AE59" s="9"/>
      <c r="AF59" s="9"/>
      <c r="AG59" s="9"/>
      <c r="AH59" s="9"/>
      <c r="AI59" s="9"/>
    </row>
    <row r="60" spans="1:35" ht="26.5" customHeight="1" x14ac:dyDescent="0.35">
      <c r="A60" s="9"/>
      <c r="B60" s="9"/>
      <c r="C60" s="88"/>
      <c r="D60" s="89"/>
      <c r="E60" s="89"/>
      <c r="F60" s="89"/>
      <c r="G60" s="89"/>
      <c r="H60" s="90"/>
      <c r="I60" s="32"/>
      <c r="J60" s="146"/>
      <c r="K60" s="146"/>
      <c r="L60" s="146"/>
      <c r="M60" s="59"/>
      <c r="N60" s="59"/>
      <c r="O60" s="59"/>
      <c r="P60" s="59"/>
      <c r="Q60" s="59"/>
      <c r="R60" s="59"/>
      <c r="S60" s="57"/>
      <c r="T60" s="63"/>
      <c r="U60" s="64"/>
      <c r="V60" s="64"/>
      <c r="W60" s="65"/>
      <c r="X60" s="39"/>
      <c r="Y60" s="9"/>
      <c r="Z60" s="9"/>
      <c r="AA60" s="9"/>
      <c r="AB60" s="9"/>
      <c r="AC60" s="9"/>
      <c r="AD60" s="9"/>
      <c r="AE60" s="9"/>
      <c r="AF60" s="9"/>
      <c r="AG60" s="9"/>
      <c r="AH60" s="9"/>
      <c r="AI60" s="9"/>
    </row>
    <row r="61" spans="1:35" ht="26.5" customHeight="1" x14ac:dyDescent="0.75">
      <c r="A61" s="9"/>
      <c r="B61" s="9"/>
      <c r="C61" s="32"/>
      <c r="D61" s="9"/>
      <c r="E61" s="9"/>
      <c r="F61" s="15"/>
      <c r="G61" s="15"/>
      <c r="H61" s="33"/>
      <c r="I61" s="32"/>
      <c r="J61" s="128" t="s">
        <v>211</v>
      </c>
      <c r="K61" s="128" t="s">
        <v>196</v>
      </c>
      <c r="L61" s="128" t="s">
        <v>197</v>
      </c>
      <c r="M61" s="129" t="s">
        <v>198</v>
      </c>
      <c r="N61" s="129" t="s">
        <v>199</v>
      </c>
      <c r="O61" s="129" t="s">
        <v>200</v>
      </c>
      <c r="P61" s="129" t="s">
        <v>201</v>
      </c>
      <c r="Q61" s="129" t="s">
        <v>202</v>
      </c>
      <c r="R61" s="129" t="s">
        <v>203</v>
      </c>
      <c r="S61" s="152" t="s">
        <v>204</v>
      </c>
      <c r="T61" s="154" t="s">
        <v>205</v>
      </c>
      <c r="U61" s="156" t="s">
        <v>196</v>
      </c>
      <c r="V61" s="156" t="s">
        <v>206</v>
      </c>
      <c r="W61" s="158" t="s">
        <v>207</v>
      </c>
      <c r="X61" s="39"/>
      <c r="Y61" s="9"/>
      <c r="Z61" s="9"/>
      <c r="AA61" s="9"/>
      <c r="AB61" s="9"/>
      <c r="AC61" s="9"/>
      <c r="AD61" s="9"/>
      <c r="AE61" s="9"/>
      <c r="AF61" s="9"/>
      <c r="AG61" s="9"/>
      <c r="AH61" s="9"/>
      <c r="AI61" s="9"/>
    </row>
    <row r="62" spans="1:35" ht="26.5" customHeight="1" x14ac:dyDescent="0.75">
      <c r="A62" s="9"/>
      <c r="B62" s="9"/>
      <c r="C62" s="32"/>
      <c r="D62" s="9"/>
      <c r="E62" s="9"/>
      <c r="F62" s="15"/>
      <c r="G62" s="15"/>
      <c r="H62" s="33"/>
      <c r="I62" s="32"/>
      <c r="J62" s="128"/>
      <c r="K62" s="128"/>
      <c r="L62" s="128"/>
      <c r="M62" s="129"/>
      <c r="N62" s="129"/>
      <c r="O62" s="129"/>
      <c r="P62" s="129"/>
      <c r="Q62" s="129"/>
      <c r="R62" s="129"/>
      <c r="S62" s="152"/>
      <c r="T62" s="154"/>
      <c r="U62" s="156"/>
      <c r="V62" s="156"/>
      <c r="W62" s="158"/>
      <c r="X62" s="49"/>
      <c r="Y62" s="9"/>
      <c r="Z62" s="9"/>
      <c r="AA62" s="9"/>
      <c r="AB62" s="9"/>
      <c r="AC62" s="9"/>
      <c r="AD62" s="9"/>
      <c r="AE62" s="9"/>
      <c r="AF62" s="9"/>
      <c r="AG62" s="9"/>
      <c r="AH62" s="9"/>
      <c r="AI62" s="9"/>
    </row>
    <row r="63" spans="1:35" ht="26.5" customHeight="1" x14ac:dyDescent="0.75">
      <c r="A63" s="9"/>
      <c r="B63" s="9"/>
      <c r="C63" s="32"/>
      <c r="D63" s="9"/>
      <c r="E63" s="9"/>
      <c r="F63" s="15"/>
      <c r="G63" s="15"/>
      <c r="H63" s="33"/>
      <c r="I63" s="32"/>
      <c r="J63" s="128"/>
      <c r="K63" s="128"/>
      <c r="L63" s="128"/>
      <c r="M63" s="129"/>
      <c r="N63" s="129"/>
      <c r="O63" s="129"/>
      <c r="P63" s="129"/>
      <c r="Q63" s="129"/>
      <c r="R63" s="129"/>
      <c r="S63" s="152"/>
      <c r="T63" s="154"/>
      <c r="U63" s="156"/>
      <c r="V63" s="156"/>
      <c r="W63" s="158"/>
      <c r="X63" s="49"/>
      <c r="Y63" s="9"/>
      <c r="Z63" s="9"/>
      <c r="AA63" s="9"/>
      <c r="AB63" s="9"/>
      <c r="AC63" s="9"/>
      <c r="AD63" s="9"/>
      <c r="AE63" s="9"/>
      <c r="AF63" s="9"/>
      <c r="AG63" s="9"/>
      <c r="AH63" s="9"/>
      <c r="AI63" s="9"/>
    </row>
    <row r="64" spans="1:35" ht="26.5" customHeight="1" x14ac:dyDescent="0.75">
      <c r="A64" s="9"/>
      <c r="B64" s="9"/>
      <c r="C64" s="32"/>
      <c r="D64" s="9"/>
      <c r="E64" s="9"/>
      <c r="F64" s="15"/>
      <c r="G64" s="15"/>
      <c r="H64" s="33"/>
      <c r="I64" s="32"/>
      <c r="J64" s="128"/>
      <c r="K64" s="128"/>
      <c r="L64" s="128"/>
      <c r="M64" s="129"/>
      <c r="N64" s="129"/>
      <c r="O64" s="129"/>
      <c r="P64" s="129"/>
      <c r="Q64" s="129"/>
      <c r="R64" s="129"/>
      <c r="S64" s="152"/>
      <c r="T64" s="154"/>
      <c r="U64" s="156"/>
      <c r="V64" s="156"/>
      <c r="W64" s="158"/>
      <c r="X64" s="39"/>
      <c r="Y64" s="9"/>
      <c r="Z64" s="9"/>
      <c r="AA64" s="9"/>
      <c r="AB64" s="9"/>
      <c r="AC64" s="9"/>
      <c r="AD64" s="9"/>
      <c r="AE64" s="9"/>
      <c r="AF64" s="9"/>
      <c r="AG64" s="9"/>
      <c r="AH64" s="9"/>
      <c r="AI64" s="9"/>
    </row>
    <row r="65" spans="1:35" ht="26.5" customHeight="1" x14ac:dyDescent="0.75">
      <c r="A65" s="9"/>
      <c r="B65" s="9"/>
      <c r="C65" s="32"/>
      <c r="D65" s="9"/>
      <c r="E65" s="9"/>
      <c r="F65" s="15"/>
      <c r="G65" s="15"/>
      <c r="H65" s="33"/>
      <c r="I65" s="32"/>
      <c r="J65" s="128"/>
      <c r="K65" s="128"/>
      <c r="L65" s="128"/>
      <c r="M65" s="130"/>
      <c r="N65" s="130"/>
      <c r="O65" s="130"/>
      <c r="P65" s="130"/>
      <c r="Q65" s="130"/>
      <c r="R65" s="130"/>
      <c r="S65" s="153"/>
      <c r="T65" s="155"/>
      <c r="U65" s="157"/>
      <c r="V65" s="157"/>
      <c r="W65" s="159"/>
      <c r="X65" s="39"/>
      <c r="Y65" s="9"/>
      <c r="Z65" s="9"/>
      <c r="AA65" s="9"/>
      <c r="AB65" s="9"/>
      <c r="AC65" s="9"/>
      <c r="AD65" s="9"/>
      <c r="AE65" s="9"/>
      <c r="AF65" s="9"/>
      <c r="AG65" s="9"/>
      <c r="AH65" s="9"/>
      <c r="AI65" s="9"/>
    </row>
    <row r="66" spans="1:35" ht="26.5" customHeight="1" x14ac:dyDescent="0.75">
      <c r="A66" s="9"/>
      <c r="B66" s="9"/>
      <c r="C66" s="32"/>
      <c r="D66" s="9"/>
      <c r="E66" s="9"/>
      <c r="F66" s="15"/>
      <c r="G66" s="15"/>
      <c r="H66" s="33"/>
      <c r="I66" s="32"/>
      <c r="J66" s="61" t="s">
        <v>212</v>
      </c>
      <c r="K66" s="147" t="s">
        <v>213</v>
      </c>
      <c r="L66" s="148"/>
      <c r="M66" s="149" t="s">
        <v>198</v>
      </c>
      <c r="N66" s="150"/>
      <c r="O66" s="150"/>
      <c r="P66" s="150"/>
      <c r="Q66" s="150"/>
      <c r="R66" s="150"/>
      <c r="S66" s="151"/>
      <c r="T66" s="139" t="s">
        <v>214</v>
      </c>
      <c r="U66" s="140"/>
      <c r="V66" s="140"/>
      <c r="W66" s="141"/>
      <c r="X66" s="39"/>
      <c r="Y66" s="9"/>
      <c r="Z66" s="9"/>
      <c r="AA66" s="9"/>
      <c r="AB66" s="9"/>
      <c r="AC66" s="9"/>
      <c r="AD66" s="9"/>
      <c r="AE66" s="9"/>
      <c r="AF66" s="9"/>
      <c r="AG66" s="9"/>
      <c r="AH66" s="9"/>
      <c r="AI66" s="9"/>
    </row>
    <row r="67" spans="1:35" ht="15" customHeight="1" x14ac:dyDescent="0.35">
      <c r="A67" s="9"/>
      <c r="B67" s="9"/>
      <c r="C67" s="86"/>
      <c r="D67" s="35"/>
      <c r="E67" s="137" t="s">
        <v>252</v>
      </c>
      <c r="F67" s="137"/>
      <c r="G67" s="137"/>
      <c r="H67" s="138"/>
      <c r="I67" s="34"/>
      <c r="J67" s="35"/>
      <c r="K67" s="45"/>
      <c r="L67" s="45"/>
      <c r="M67" s="45"/>
      <c r="N67" s="45"/>
      <c r="O67" s="53"/>
      <c r="P67" s="53"/>
      <c r="Q67" s="54"/>
      <c r="R67" s="54"/>
      <c r="S67" s="54"/>
      <c r="T67" s="54"/>
      <c r="U67" s="54"/>
      <c r="V67" s="54"/>
      <c r="W67" s="54"/>
      <c r="X67" s="55"/>
      <c r="Y67" s="9"/>
      <c r="Z67" s="9"/>
      <c r="AA67" s="9"/>
      <c r="AB67" s="9"/>
      <c r="AC67" s="9"/>
      <c r="AD67" s="9"/>
      <c r="AE67" s="9"/>
      <c r="AF67" s="9"/>
      <c r="AG67" s="9"/>
      <c r="AH67" s="9"/>
      <c r="AI67" s="9"/>
    </row>
    <row r="68" spans="1:35" ht="25.5" x14ac:dyDescent="0.75">
      <c r="A68" s="9"/>
      <c r="B68" s="9"/>
      <c r="C68" s="9"/>
      <c r="D68" s="9"/>
      <c r="E68" s="9"/>
      <c r="F68" s="15"/>
      <c r="G68" s="15"/>
      <c r="H68" s="15"/>
      <c r="I68" s="9"/>
      <c r="J68" s="9"/>
      <c r="K68" s="9"/>
      <c r="L68" s="9"/>
      <c r="M68" s="10"/>
      <c r="N68" s="15"/>
      <c r="O68" s="15"/>
      <c r="P68" s="10"/>
      <c r="Q68" s="9"/>
      <c r="R68" s="9"/>
      <c r="S68" s="9"/>
      <c r="T68" s="9"/>
      <c r="U68" s="9"/>
      <c r="V68" s="9"/>
      <c r="W68" s="9"/>
      <c r="X68" s="9"/>
      <c r="Y68" s="9"/>
      <c r="Z68" s="9"/>
      <c r="AA68" s="9"/>
      <c r="AB68" s="9"/>
      <c r="AC68" s="9"/>
      <c r="AD68" s="9"/>
      <c r="AE68" s="9"/>
      <c r="AF68" s="9"/>
      <c r="AG68" s="9"/>
      <c r="AH68" s="9"/>
      <c r="AI68" s="9"/>
    </row>
  </sheetData>
  <sheetProtection algorithmName="SHA-512" hashValue="Vg4rKjKSWIQwC1D91PA5BjgKkHJ9bGfwd0fJ620UuxHV7hh46mjZWP0SxUy5IaMOPgvo8X3/rEyaabyK4ysY6w==" saltValue="FoKtBIyX8njGa0PQURphGQ==" spinCount="100000" sheet="1" selectLockedCells="1"/>
  <mergeCells count="50">
    <mergeCell ref="T66:W66"/>
    <mergeCell ref="S61:S65"/>
    <mergeCell ref="T61:T65"/>
    <mergeCell ref="U61:U65"/>
    <mergeCell ref="V61:V65"/>
    <mergeCell ref="W61:W65"/>
    <mergeCell ref="C45:H47"/>
    <mergeCell ref="I45:I56"/>
    <mergeCell ref="K66:L66"/>
    <mergeCell ref="M66:S66"/>
    <mergeCell ref="N61:N65"/>
    <mergeCell ref="O61:O65"/>
    <mergeCell ref="P61:P65"/>
    <mergeCell ref="Q61:Q65"/>
    <mergeCell ref="R61:R65"/>
    <mergeCell ref="J60:L60"/>
    <mergeCell ref="J61:J65"/>
    <mergeCell ref="C53:H53"/>
    <mergeCell ref="C54:H55"/>
    <mergeCell ref="E67:H67"/>
    <mergeCell ref="T41:W41"/>
    <mergeCell ref="I23:I34"/>
    <mergeCell ref="C23:H25"/>
    <mergeCell ref="C33:H35"/>
    <mergeCell ref="J35:L35"/>
    <mergeCell ref="K41:L41"/>
    <mergeCell ref="M41:S41"/>
    <mergeCell ref="S36:S40"/>
    <mergeCell ref="T36:T40"/>
    <mergeCell ref="U36:U40"/>
    <mergeCell ref="V36:V40"/>
    <mergeCell ref="W36:W40"/>
    <mergeCell ref="K61:K65"/>
    <mergeCell ref="L61:L65"/>
    <mergeCell ref="M61:M65"/>
    <mergeCell ref="C21:H21"/>
    <mergeCell ref="I21:X21"/>
    <mergeCell ref="C43:H43"/>
    <mergeCell ref="I43:X43"/>
    <mergeCell ref="J36:J40"/>
    <mergeCell ref="K36:K40"/>
    <mergeCell ref="L36:L40"/>
    <mergeCell ref="M36:M40"/>
    <mergeCell ref="N36:N40"/>
    <mergeCell ref="O36:O40"/>
    <mergeCell ref="P36:P40"/>
    <mergeCell ref="Q36:Q40"/>
    <mergeCell ref="R36:R40"/>
    <mergeCell ref="C38:H42"/>
    <mergeCell ref="C28:H31"/>
  </mergeCells>
  <pageMargins left="0.7" right="0.7" top="0.75" bottom="0.75" header="0.3" footer="0.3"/>
  <pageSetup scale="2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Upload1111" altText="Click to 'Upload LCAbyg'">
                <anchor moveWithCells="1" sizeWithCells="1">
                  <from>
                    <xdr:col>2</xdr:col>
                    <xdr:colOff>69850</xdr:colOff>
                    <xdr:row>16</xdr:row>
                    <xdr:rowOff>241300</xdr:rowOff>
                  </from>
                  <to>
                    <xdr:col>8</xdr:col>
                    <xdr:colOff>266700</xdr:colOff>
                    <xdr:row>18</xdr:row>
                    <xdr:rowOff>146050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29A12-9251-47D3-9F0B-AE5E66E11F31}">
  <sheetPr codeName="Sheet3">
    <tabColor theme="0" tint="-0.499984740745262"/>
  </sheetPr>
  <dimension ref="A1:AM72"/>
  <sheetViews>
    <sheetView zoomScale="55" zoomScaleNormal="55" workbookViewId="0">
      <selection activeCell="AB75" sqref="AB75"/>
    </sheetView>
  </sheetViews>
  <sheetFormatPr defaultColWidth="8.7265625" defaultRowHeight="14.5" x14ac:dyDescent="0.35"/>
  <cols>
    <col min="1" max="15" width="8.7265625" style="1"/>
    <col min="16" max="16" width="11.81640625" style="1" customWidth="1"/>
    <col min="17" max="16384" width="8.7265625" style="1"/>
  </cols>
  <sheetData>
    <row r="1" spans="1:39" x14ac:dyDescent="0.3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row>
    <row r="2" spans="1:39" x14ac:dyDescent="0.35">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row>
    <row r="3" spans="1:39" x14ac:dyDescent="0.35">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39" x14ac:dyDescent="0.35">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row>
    <row r="5" spans="1:39" ht="23" x14ac:dyDescent="0.5">
      <c r="A5" s="3"/>
      <c r="B5" s="3"/>
      <c r="C5" s="2"/>
      <c r="D5" s="2"/>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row>
    <row r="6" spans="1:39" x14ac:dyDescent="0.3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row>
    <row r="7" spans="1:39" ht="23" x14ac:dyDescent="0.5">
      <c r="A7" s="3"/>
      <c r="B7" s="3"/>
      <c r="C7" s="3"/>
      <c r="D7" s="3"/>
      <c r="E7" s="3"/>
      <c r="F7" s="3"/>
      <c r="G7" s="3"/>
      <c r="H7" s="3"/>
      <c r="I7" s="3"/>
      <c r="J7" s="3"/>
      <c r="K7" s="3"/>
      <c r="L7" s="3"/>
      <c r="M7" s="2" t="s">
        <v>286</v>
      </c>
      <c r="N7" s="3"/>
      <c r="O7" s="3"/>
      <c r="P7" s="3"/>
      <c r="Q7" s="3"/>
      <c r="R7" s="3"/>
      <c r="S7" s="3"/>
      <c r="T7" s="3"/>
      <c r="U7" s="3"/>
      <c r="V7" s="3"/>
      <c r="W7" s="3"/>
      <c r="X7" s="3"/>
      <c r="Y7" s="3"/>
      <c r="Z7" s="3"/>
      <c r="AA7" s="3"/>
      <c r="AB7" s="3"/>
      <c r="AC7" s="3"/>
      <c r="AD7" s="3"/>
      <c r="AE7" s="3"/>
      <c r="AF7" s="3"/>
      <c r="AG7" s="3"/>
      <c r="AH7" s="3"/>
      <c r="AI7" s="3"/>
      <c r="AJ7" s="3"/>
      <c r="AK7" s="3"/>
      <c r="AL7" s="3"/>
      <c r="AM7" s="3"/>
    </row>
    <row r="8" spans="1:39" x14ac:dyDescent="0.35">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row>
    <row r="9" spans="1:39" x14ac:dyDescent="0.35">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row>
    <row r="10" spans="1:39" x14ac:dyDescent="0.35">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row>
    <row r="11" spans="1:39" ht="23" x14ac:dyDescent="0.5">
      <c r="A11" s="3"/>
      <c r="B11" s="3"/>
      <c r="C11" s="6"/>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row>
    <row r="12" spans="1:39" ht="23" x14ac:dyDescent="0.5">
      <c r="A12" s="3"/>
      <c r="B12" s="3"/>
      <c r="C12" s="6"/>
      <c r="D12" s="3"/>
      <c r="E12" s="3"/>
      <c r="F12" s="3"/>
      <c r="G12" s="3"/>
      <c r="H12" s="3"/>
      <c r="I12" s="3"/>
      <c r="J12" s="3"/>
      <c r="K12" s="3"/>
      <c r="L12" s="3"/>
      <c r="M12" s="6" t="s">
        <v>287</v>
      </c>
      <c r="N12" s="3"/>
      <c r="O12" s="3"/>
      <c r="P12" s="3"/>
      <c r="Q12" s="3"/>
      <c r="R12" s="3"/>
      <c r="S12" s="3"/>
      <c r="T12" s="3"/>
      <c r="U12" s="3"/>
      <c r="V12" s="3"/>
      <c r="W12" s="3"/>
      <c r="X12" s="3"/>
      <c r="Y12" s="3"/>
      <c r="Z12" s="3"/>
      <c r="AA12" s="3"/>
      <c r="AB12" s="3"/>
      <c r="AC12" s="3"/>
      <c r="AD12" s="3"/>
      <c r="AE12" s="3"/>
      <c r="AF12" s="3"/>
      <c r="AG12" s="3"/>
      <c r="AH12" s="3"/>
      <c r="AI12" s="3"/>
      <c r="AJ12" s="3"/>
      <c r="AK12" s="3"/>
      <c r="AL12" s="3"/>
      <c r="AM12" s="3"/>
    </row>
    <row r="13" spans="1:39" ht="23" x14ac:dyDescent="0.5">
      <c r="A13" s="3"/>
      <c r="B13" s="3"/>
      <c r="C13" s="6"/>
      <c r="D13" s="3"/>
      <c r="E13" s="3"/>
      <c r="F13" s="3"/>
      <c r="G13" s="3"/>
      <c r="H13" s="3"/>
      <c r="I13" s="3"/>
      <c r="J13" s="3"/>
      <c r="K13" s="3"/>
      <c r="L13" s="3"/>
      <c r="M13" s="6"/>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39" ht="23" x14ac:dyDescent="0.5">
      <c r="A14" s="3"/>
      <c r="B14" s="3"/>
      <c r="C14" s="6"/>
      <c r="D14" s="3"/>
      <c r="E14" s="3"/>
      <c r="F14" s="3"/>
      <c r="G14" s="3"/>
      <c r="H14" s="3"/>
      <c r="I14" s="3"/>
      <c r="J14" s="3"/>
      <c r="K14" s="3"/>
      <c r="L14" s="3"/>
      <c r="M14" s="6"/>
      <c r="N14" s="3"/>
      <c r="O14" s="3"/>
      <c r="P14" s="3"/>
      <c r="Q14" s="3"/>
      <c r="R14" s="3"/>
      <c r="S14" s="3"/>
      <c r="T14" s="3"/>
      <c r="U14" s="3"/>
      <c r="V14" s="3"/>
      <c r="W14" s="3"/>
      <c r="X14" s="3"/>
      <c r="Y14" s="3"/>
      <c r="Z14" s="3"/>
      <c r="AA14" s="3"/>
      <c r="AB14" s="3"/>
      <c r="AC14" s="3"/>
      <c r="AD14" s="3"/>
      <c r="AE14" s="3"/>
      <c r="AF14" s="3"/>
      <c r="AG14" s="3"/>
      <c r="AH14" s="3"/>
      <c r="AI14" s="3"/>
      <c r="AJ14" s="3"/>
      <c r="AK14" s="3"/>
      <c r="AL14" s="3"/>
      <c r="AM14" s="3"/>
    </row>
    <row r="15" spans="1:39" ht="23" x14ac:dyDescent="0.5">
      <c r="A15" s="3"/>
      <c r="B15" s="3"/>
      <c r="C15" s="6"/>
      <c r="D15" s="3"/>
      <c r="E15" s="3"/>
      <c r="F15" s="3"/>
      <c r="G15" s="3"/>
      <c r="H15" s="3"/>
      <c r="I15" s="3"/>
      <c r="J15" s="3"/>
      <c r="K15" s="3"/>
      <c r="L15" s="3"/>
      <c r="M15" s="6"/>
      <c r="N15" s="3"/>
      <c r="O15" s="3"/>
      <c r="P15" s="3"/>
      <c r="Q15" s="3"/>
      <c r="R15" s="3"/>
      <c r="S15" s="3"/>
      <c r="T15" s="3"/>
      <c r="U15" s="3"/>
      <c r="V15" s="3"/>
      <c r="W15" s="3"/>
      <c r="X15" s="3"/>
      <c r="Y15" s="3"/>
      <c r="Z15" s="3"/>
      <c r="AA15" s="3"/>
      <c r="AB15" s="3"/>
      <c r="AC15" s="3"/>
      <c r="AD15" s="3"/>
      <c r="AE15" s="3"/>
      <c r="AF15" s="3"/>
      <c r="AG15" s="3"/>
      <c r="AH15" s="3"/>
      <c r="AI15" s="3"/>
      <c r="AJ15" s="3"/>
      <c r="AK15" s="3"/>
      <c r="AL15" s="3"/>
      <c r="AM15" s="3"/>
    </row>
    <row r="16" spans="1:39" ht="23" x14ac:dyDescent="0.5">
      <c r="A16" s="3"/>
      <c r="B16" s="3"/>
      <c r="C16" s="6"/>
      <c r="D16" s="3"/>
      <c r="E16" s="3"/>
      <c r="F16" s="3"/>
      <c r="G16" s="3"/>
      <c r="H16" s="3"/>
      <c r="I16" s="3"/>
      <c r="J16" s="3"/>
      <c r="K16" s="3"/>
      <c r="L16" s="3"/>
      <c r="M16" s="6"/>
      <c r="N16" s="3"/>
      <c r="O16" s="3"/>
      <c r="P16" s="3"/>
      <c r="Q16" s="3"/>
      <c r="R16" s="3"/>
      <c r="S16" s="3"/>
      <c r="T16" s="3"/>
      <c r="U16" s="3"/>
      <c r="V16" s="3"/>
      <c r="W16" s="3"/>
      <c r="X16" s="3"/>
      <c r="Y16" s="3"/>
      <c r="Z16" s="3"/>
      <c r="AA16" s="3"/>
      <c r="AB16" s="3"/>
      <c r="AC16" s="3"/>
      <c r="AD16" s="3"/>
      <c r="AE16" s="3"/>
      <c r="AF16" s="3"/>
      <c r="AG16" s="3"/>
      <c r="AH16" s="3"/>
      <c r="AI16" s="3"/>
      <c r="AJ16" s="3"/>
      <c r="AK16" s="3"/>
      <c r="AL16" s="3"/>
      <c r="AM16" s="3"/>
    </row>
    <row r="17" spans="1:39" ht="23" x14ac:dyDescent="0.5">
      <c r="A17" s="3"/>
      <c r="B17" s="3"/>
      <c r="C17" s="6"/>
      <c r="D17" s="3"/>
      <c r="E17" s="3"/>
      <c r="F17" s="3"/>
      <c r="G17" s="3"/>
      <c r="H17" s="3"/>
      <c r="I17" s="3"/>
      <c r="J17" s="3"/>
      <c r="K17" s="3"/>
      <c r="L17" s="3"/>
      <c r="M17" s="6"/>
      <c r="N17" s="3"/>
      <c r="O17" s="3"/>
      <c r="P17" s="3"/>
      <c r="Q17" s="3"/>
      <c r="R17" s="3"/>
      <c r="S17" s="3"/>
      <c r="T17" s="3"/>
      <c r="U17" s="3"/>
      <c r="V17" s="3"/>
      <c r="W17" s="3"/>
      <c r="X17" s="3"/>
      <c r="Y17" s="3"/>
      <c r="Z17" s="3"/>
      <c r="AA17" s="3"/>
      <c r="AB17" s="3"/>
      <c r="AC17" s="3"/>
      <c r="AD17" s="3"/>
      <c r="AE17" s="3"/>
      <c r="AF17" s="3"/>
      <c r="AG17" s="3"/>
      <c r="AH17" s="3"/>
      <c r="AI17" s="3"/>
      <c r="AJ17" s="3"/>
      <c r="AK17" s="3"/>
      <c r="AL17" s="3"/>
      <c r="AM17" s="3"/>
    </row>
    <row r="18" spans="1:39" ht="23" x14ac:dyDescent="0.5">
      <c r="A18" s="3"/>
      <c r="B18" s="3"/>
      <c r="C18" s="6"/>
      <c r="D18" s="3"/>
      <c r="E18" s="3"/>
      <c r="F18" s="3"/>
      <c r="G18" s="3"/>
      <c r="H18" s="3"/>
      <c r="I18" s="3"/>
      <c r="J18" s="3"/>
      <c r="K18" s="3"/>
      <c r="L18" s="3"/>
      <c r="M18" s="6"/>
      <c r="N18" s="3"/>
      <c r="O18" s="3"/>
      <c r="P18" s="3"/>
      <c r="Q18" s="3"/>
      <c r="R18" s="3"/>
      <c r="S18" s="3"/>
      <c r="T18" s="3"/>
      <c r="U18" s="3"/>
      <c r="V18" s="3"/>
      <c r="W18" s="3"/>
      <c r="X18" s="3"/>
      <c r="Y18" s="3"/>
      <c r="Z18" s="3"/>
      <c r="AA18" s="3"/>
      <c r="AB18" s="3"/>
      <c r="AC18" s="3"/>
      <c r="AD18" s="3"/>
      <c r="AE18" s="3"/>
      <c r="AF18" s="3"/>
      <c r="AG18" s="3"/>
      <c r="AH18" s="3"/>
      <c r="AI18" s="3"/>
      <c r="AJ18" s="3"/>
      <c r="AK18" s="3"/>
      <c r="AL18" s="3"/>
      <c r="AM18" s="3"/>
    </row>
    <row r="19" spans="1:39" ht="23" x14ac:dyDescent="0.5">
      <c r="A19" s="3"/>
      <c r="B19" s="3"/>
      <c r="C19" s="6"/>
      <c r="D19" s="3"/>
      <c r="E19" s="3"/>
      <c r="F19" s="3"/>
      <c r="G19" s="3"/>
      <c r="H19" s="3"/>
      <c r="I19" s="3"/>
      <c r="J19" s="3"/>
      <c r="K19" s="3"/>
      <c r="L19" s="3"/>
      <c r="M19" s="6"/>
      <c r="N19" s="3"/>
      <c r="O19" s="3"/>
      <c r="P19" s="3"/>
      <c r="Q19" s="3"/>
      <c r="R19" s="3"/>
      <c r="S19" s="3"/>
      <c r="T19" s="3"/>
      <c r="U19" s="3"/>
      <c r="V19" s="3"/>
      <c r="W19" s="3"/>
      <c r="X19" s="3"/>
      <c r="Y19" s="3"/>
      <c r="Z19" s="3"/>
      <c r="AA19" s="3"/>
      <c r="AB19" s="3"/>
      <c r="AC19" s="3"/>
      <c r="AD19" s="3"/>
      <c r="AE19" s="3"/>
      <c r="AF19" s="3"/>
      <c r="AG19" s="3"/>
      <c r="AH19" s="3"/>
      <c r="AI19" s="3"/>
      <c r="AJ19" s="3"/>
      <c r="AK19" s="3"/>
      <c r="AL19" s="3"/>
      <c r="AM19" s="3"/>
    </row>
    <row r="20" spans="1:39" ht="23" x14ac:dyDescent="0.5">
      <c r="A20" s="3"/>
      <c r="B20" s="3"/>
      <c r="C20" s="6"/>
      <c r="D20" s="3"/>
      <c r="E20" s="3"/>
      <c r="F20" s="3"/>
      <c r="G20" s="3"/>
      <c r="H20" s="3"/>
      <c r="I20" s="3"/>
      <c r="J20" s="3"/>
      <c r="K20" s="3"/>
      <c r="L20" s="3"/>
      <c r="M20" s="6"/>
      <c r="N20" s="3"/>
      <c r="O20" s="3"/>
      <c r="P20" s="3"/>
      <c r="Q20" s="3"/>
      <c r="R20" s="3"/>
      <c r="S20" s="3"/>
      <c r="T20" s="3"/>
      <c r="U20" s="3"/>
      <c r="V20" s="3"/>
      <c r="W20" s="3"/>
      <c r="X20" s="3"/>
      <c r="Y20" s="3"/>
      <c r="Z20" s="3"/>
      <c r="AA20" s="3"/>
      <c r="AB20" s="3"/>
      <c r="AC20" s="3"/>
      <c r="AD20" s="3"/>
      <c r="AE20" s="3"/>
      <c r="AF20" s="3"/>
      <c r="AG20" s="3"/>
      <c r="AH20" s="3"/>
      <c r="AI20" s="3"/>
      <c r="AJ20" s="3"/>
      <c r="AK20" s="3"/>
      <c r="AL20" s="3"/>
      <c r="AM20" s="3"/>
    </row>
    <row r="21" spans="1:39" ht="23" x14ac:dyDescent="0.5">
      <c r="A21" s="3"/>
      <c r="B21" s="3"/>
      <c r="C21" s="6"/>
      <c r="D21" s="3"/>
      <c r="E21" s="3"/>
      <c r="F21" s="3"/>
      <c r="G21" s="3"/>
      <c r="H21" s="3"/>
      <c r="I21" s="3"/>
      <c r="J21" s="3"/>
      <c r="K21" s="3"/>
      <c r="L21" s="3"/>
      <c r="M21" s="6"/>
      <c r="N21" s="3"/>
      <c r="O21" s="3"/>
      <c r="P21" s="3"/>
      <c r="Q21" s="3"/>
      <c r="R21" s="3"/>
      <c r="S21" s="3"/>
      <c r="T21" s="3"/>
      <c r="U21" s="3"/>
      <c r="V21" s="3"/>
      <c r="W21" s="3"/>
      <c r="X21" s="3"/>
      <c r="Y21" s="3"/>
      <c r="Z21" s="3"/>
      <c r="AA21" s="3"/>
      <c r="AB21" s="3"/>
      <c r="AC21" s="3"/>
      <c r="AD21" s="3"/>
      <c r="AE21" s="3"/>
      <c r="AF21" s="3"/>
      <c r="AG21" s="3"/>
      <c r="AH21" s="3"/>
      <c r="AI21" s="3"/>
      <c r="AJ21" s="3"/>
      <c r="AK21" s="3"/>
      <c r="AL21" s="3"/>
      <c r="AM21" s="3"/>
    </row>
    <row r="22" spans="1:39" ht="23" x14ac:dyDescent="0.5">
      <c r="A22" s="3"/>
      <c r="B22" s="3"/>
      <c r="C22" s="6"/>
      <c r="D22" s="3"/>
      <c r="E22" s="3"/>
      <c r="F22" s="3"/>
      <c r="G22" s="3"/>
      <c r="H22" s="3"/>
      <c r="I22" s="3"/>
      <c r="J22" s="3"/>
      <c r="K22" s="3"/>
      <c r="L22" s="3"/>
      <c r="M22" s="6"/>
      <c r="N22" s="3"/>
      <c r="O22" s="3"/>
      <c r="P22" s="3"/>
      <c r="Q22" s="3"/>
      <c r="R22" s="3"/>
      <c r="S22" s="3"/>
      <c r="T22" s="3"/>
      <c r="U22" s="3"/>
      <c r="V22" s="3"/>
      <c r="W22" s="3"/>
      <c r="X22" s="3"/>
      <c r="Y22" s="3"/>
      <c r="Z22" s="3"/>
      <c r="AA22" s="3"/>
      <c r="AB22" s="3"/>
      <c r="AC22" s="3"/>
      <c r="AD22" s="3"/>
      <c r="AE22" s="3"/>
      <c r="AF22" s="3"/>
      <c r="AG22" s="3"/>
      <c r="AH22" s="3"/>
      <c r="AI22" s="3"/>
      <c r="AJ22" s="3"/>
      <c r="AK22" s="3"/>
      <c r="AL22" s="3"/>
      <c r="AM22" s="3"/>
    </row>
    <row r="23" spans="1:39" ht="23" x14ac:dyDescent="0.5">
      <c r="A23" s="3"/>
      <c r="B23" s="3"/>
      <c r="C23" s="6"/>
      <c r="D23" s="3"/>
      <c r="E23" s="3"/>
      <c r="F23" s="3"/>
      <c r="G23" s="3"/>
      <c r="H23" s="3"/>
      <c r="I23" s="3"/>
      <c r="J23" s="3"/>
      <c r="K23" s="3"/>
      <c r="L23" s="3"/>
      <c r="M23" s="6"/>
      <c r="N23" s="3"/>
      <c r="O23" s="3"/>
      <c r="P23" s="3"/>
      <c r="Q23" s="3"/>
      <c r="R23" s="3"/>
      <c r="S23" s="3"/>
      <c r="T23" s="3"/>
      <c r="U23" s="3"/>
      <c r="V23" s="3"/>
      <c r="W23" s="3"/>
      <c r="X23" s="3"/>
      <c r="Y23" s="3"/>
      <c r="Z23" s="3"/>
      <c r="AA23" s="3"/>
      <c r="AB23" s="3"/>
      <c r="AC23" s="3"/>
      <c r="AD23" s="3"/>
      <c r="AE23" s="3"/>
      <c r="AF23" s="3"/>
      <c r="AG23" s="3"/>
      <c r="AH23" s="3"/>
      <c r="AI23" s="3"/>
      <c r="AJ23" s="3"/>
      <c r="AK23" s="3"/>
      <c r="AL23" s="3"/>
      <c r="AM23" s="3"/>
    </row>
    <row r="24" spans="1:39" ht="23" x14ac:dyDescent="0.5">
      <c r="A24" s="3"/>
      <c r="B24" s="3"/>
      <c r="C24" s="6"/>
      <c r="D24" s="3"/>
      <c r="E24" s="3"/>
      <c r="F24" s="3"/>
      <c r="G24" s="3"/>
      <c r="H24" s="3"/>
      <c r="I24" s="3"/>
      <c r="J24" s="3"/>
      <c r="K24" s="3"/>
      <c r="L24" s="3"/>
      <c r="M24" s="6"/>
      <c r="N24" s="3"/>
      <c r="O24" s="3"/>
      <c r="P24" s="3"/>
      <c r="Q24" s="3"/>
      <c r="R24" s="3"/>
      <c r="S24" s="3"/>
      <c r="T24" s="3"/>
      <c r="U24" s="3"/>
      <c r="V24" s="3"/>
      <c r="W24" s="3"/>
      <c r="X24" s="3"/>
      <c r="Y24" s="3"/>
      <c r="Z24" s="3"/>
      <c r="AA24" s="3"/>
      <c r="AB24" s="3"/>
      <c r="AC24" s="3"/>
      <c r="AD24" s="3"/>
      <c r="AE24" s="3"/>
      <c r="AF24" s="3"/>
      <c r="AG24" s="3"/>
      <c r="AH24" s="3"/>
      <c r="AI24" s="3"/>
      <c r="AJ24" s="3"/>
      <c r="AK24" s="3"/>
      <c r="AL24" s="3"/>
      <c r="AM24" s="3"/>
    </row>
    <row r="25" spans="1:39" ht="23" x14ac:dyDescent="0.5">
      <c r="A25" s="3"/>
      <c r="B25" s="3"/>
      <c r="C25" s="6"/>
      <c r="D25" s="3"/>
      <c r="E25" s="3"/>
      <c r="F25" s="3"/>
      <c r="G25" s="3"/>
      <c r="H25" s="3"/>
      <c r="I25" s="3"/>
      <c r="J25" s="3"/>
      <c r="K25" s="3"/>
      <c r="L25" s="3"/>
      <c r="M25" s="6"/>
      <c r="N25" s="3"/>
      <c r="O25" s="3"/>
      <c r="P25" s="3"/>
      <c r="Q25" s="3"/>
      <c r="R25" s="3"/>
      <c r="S25" s="3"/>
      <c r="T25" s="3"/>
      <c r="U25" s="3"/>
      <c r="V25" s="3"/>
      <c r="W25" s="3"/>
      <c r="X25" s="3"/>
      <c r="Y25" s="3"/>
      <c r="Z25" s="3"/>
      <c r="AA25" s="3"/>
      <c r="AB25" s="3"/>
      <c r="AC25" s="3"/>
      <c r="AD25" s="3"/>
      <c r="AE25" s="3"/>
      <c r="AF25" s="3"/>
      <c r="AG25" s="3"/>
      <c r="AH25" s="3"/>
      <c r="AI25" s="3"/>
      <c r="AJ25" s="3"/>
      <c r="AK25" s="3"/>
      <c r="AL25" s="3"/>
      <c r="AM25" s="3"/>
    </row>
    <row r="26" spans="1:39" ht="23" x14ac:dyDescent="0.5">
      <c r="A26" s="3"/>
      <c r="B26" s="3"/>
      <c r="C26" s="6"/>
      <c r="D26" s="3"/>
      <c r="E26" s="3"/>
      <c r="F26" s="3"/>
      <c r="G26" s="3"/>
      <c r="H26" s="3"/>
      <c r="I26" s="3"/>
      <c r="J26" s="3"/>
      <c r="K26" s="3"/>
      <c r="L26" s="3"/>
      <c r="M26" s="6"/>
      <c r="N26" s="3"/>
      <c r="O26" s="3"/>
      <c r="P26" s="3"/>
      <c r="Q26" s="3"/>
      <c r="R26" s="3"/>
      <c r="S26" s="3"/>
      <c r="T26" s="3"/>
      <c r="U26" s="3"/>
      <c r="V26" s="3"/>
      <c r="W26" s="3"/>
      <c r="X26" s="3"/>
      <c r="Y26" s="3"/>
      <c r="Z26" s="3"/>
      <c r="AA26" s="3"/>
      <c r="AB26" s="3"/>
      <c r="AC26" s="3"/>
      <c r="AD26" s="3"/>
      <c r="AE26" s="3"/>
      <c r="AF26" s="3"/>
      <c r="AG26" s="3"/>
      <c r="AH26" s="3"/>
      <c r="AI26" s="3"/>
      <c r="AJ26" s="3"/>
      <c r="AK26" s="3"/>
      <c r="AL26" s="3"/>
      <c r="AM26" s="3"/>
    </row>
    <row r="27" spans="1:39" ht="23" x14ac:dyDescent="0.5">
      <c r="A27" s="3"/>
      <c r="B27" s="3"/>
      <c r="C27" s="6"/>
      <c r="D27" s="3"/>
      <c r="E27" s="3"/>
      <c r="F27" s="3"/>
      <c r="G27" s="3"/>
      <c r="H27" s="3"/>
      <c r="I27" s="3"/>
      <c r="J27" s="3"/>
      <c r="K27" s="3"/>
      <c r="L27" s="3"/>
      <c r="M27" s="6"/>
      <c r="N27" s="3"/>
      <c r="O27" s="3"/>
      <c r="P27" s="3"/>
      <c r="Q27" s="3"/>
      <c r="R27" s="3"/>
      <c r="S27" s="3"/>
      <c r="T27" s="3"/>
      <c r="U27" s="3"/>
      <c r="V27" s="3"/>
      <c r="W27" s="3"/>
      <c r="X27" s="3"/>
      <c r="Y27" s="3"/>
      <c r="Z27" s="3"/>
      <c r="AA27" s="3"/>
      <c r="AB27" s="3"/>
      <c r="AC27" s="3"/>
      <c r="AD27" s="3"/>
      <c r="AE27" s="3"/>
      <c r="AF27" s="3"/>
      <c r="AG27" s="3"/>
      <c r="AH27" s="3"/>
      <c r="AI27" s="3"/>
      <c r="AJ27" s="3"/>
      <c r="AK27" s="3"/>
      <c r="AL27" s="3"/>
      <c r="AM27" s="3"/>
    </row>
    <row r="28" spans="1:39" ht="23" x14ac:dyDescent="0.5">
      <c r="A28" s="3"/>
      <c r="B28" s="3"/>
      <c r="C28" s="6"/>
      <c r="D28" s="3"/>
      <c r="E28" s="3"/>
      <c r="F28" s="3"/>
      <c r="G28" s="3"/>
      <c r="H28" s="3"/>
      <c r="I28" s="3"/>
      <c r="J28" s="3"/>
      <c r="K28" s="3"/>
      <c r="L28" s="3"/>
      <c r="M28" s="6"/>
      <c r="N28" s="3"/>
      <c r="O28" s="3"/>
      <c r="P28" s="3"/>
      <c r="Q28" s="3"/>
      <c r="R28" s="3"/>
      <c r="S28" s="3"/>
      <c r="T28" s="3"/>
      <c r="U28" s="3"/>
      <c r="V28" s="3"/>
      <c r="W28" s="3"/>
      <c r="X28" s="3"/>
      <c r="Y28" s="3"/>
      <c r="Z28" s="3"/>
      <c r="AA28" s="3"/>
      <c r="AB28" s="3"/>
      <c r="AC28" s="3"/>
      <c r="AD28" s="3"/>
      <c r="AE28" s="3"/>
      <c r="AF28" s="3"/>
      <c r="AG28" s="3"/>
      <c r="AH28" s="3"/>
      <c r="AI28" s="3"/>
      <c r="AJ28" s="3"/>
      <c r="AK28" s="3"/>
      <c r="AL28" s="3"/>
      <c r="AM28" s="3"/>
    </row>
    <row r="29" spans="1:39" ht="23" x14ac:dyDescent="0.5">
      <c r="A29" s="3"/>
      <c r="B29" s="3"/>
      <c r="C29" s="6"/>
      <c r="D29" s="3"/>
      <c r="E29" s="3"/>
      <c r="F29" s="3"/>
      <c r="G29" s="3"/>
      <c r="H29" s="3"/>
      <c r="I29" s="3"/>
      <c r="J29" s="3"/>
      <c r="K29" s="3"/>
      <c r="L29" s="3"/>
      <c r="M29" s="6"/>
      <c r="N29" s="3"/>
      <c r="O29" s="3"/>
      <c r="P29" s="3"/>
      <c r="Q29" s="3"/>
      <c r="R29" s="3"/>
      <c r="S29" s="3"/>
      <c r="T29" s="3"/>
      <c r="U29" s="3"/>
      <c r="V29" s="3"/>
      <c r="W29" s="3"/>
      <c r="X29" s="3"/>
      <c r="Y29" s="3"/>
      <c r="Z29" s="3"/>
      <c r="AA29" s="3"/>
      <c r="AB29" s="3"/>
      <c r="AC29" s="3"/>
      <c r="AD29" s="3"/>
      <c r="AE29" s="3"/>
      <c r="AF29" s="3"/>
      <c r="AG29" s="3"/>
      <c r="AH29" s="3"/>
      <c r="AI29" s="3"/>
      <c r="AJ29" s="3"/>
      <c r="AK29" s="3"/>
      <c r="AL29" s="3"/>
      <c r="AM29" s="3"/>
    </row>
    <row r="30" spans="1:39" ht="23" x14ac:dyDescent="0.5">
      <c r="A30" s="3"/>
      <c r="B30" s="3"/>
      <c r="C30" s="6"/>
      <c r="D30" s="3"/>
      <c r="E30" s="3"/>
      <c r="F30" s="3"/>
      <c r="G30" s="3"/>
      <c r="H30" s="3"/>
      <c r="I30" s="3"/>
      <c r="J30" s="3"/>
      <c r="K30" s="3"/>
      <c r="L30" s="3"/>
      <c r="M30" s="6"/>
      <c r="N30" s="3"/>
      <c r="O30" s="3"/>
      <c r="P30" s="3"/>
      <c r="Q30" s="3"/>
      <c r="R30" s="3"/>
      <c r="S30" s="3"/>
      <c r="T30" s="3"/>
      <c r="U30" s="3"/>
      <c r="V30" s="3"/>
      <c r="W30" s="3"/>
      <c r="X30" s="3"/>
      <c r="Y30" s="3"/>
      <c r="Z30" s="3"/>
      <c r="AA30" s="3"/>
      <c r="AB30" s="3"/>
      <c r="AC30" s="3"/>
      <c r="AD30" s="3"/>
      <c r="AE30" s="3"/>
      <c r="AF30" s="3"/>
      <c r="AG30" s="3"/>
      <c r="AH30" s="3"/>
      <c r="AI30" s="3"/>
      <c r="AJ30" s="3"/>
      <c r="AK30" s="3"/>
      <c r="AL30" s="3"/>
      <c r="AM30" s="3"/>
    </row>
    <row r="31" spans="1:39" ht="23" x14ac:dyDescent="0.5">
      <c r="A31" s="3"/>
      <c r="B31" s="3"/>
      <c r="C31" s="6"/>
      <c r="D31" s="3"/>
      <c r="E31" s="3"/>
      <c r="F31" s="3"/>
      <c r="G31" s="3"/>
      <c r="H31" s="3"/>
      <c r="I31" s="3"/>
      <c r="J31" s="3"/>
      <c r="K31" s="3"/>
      <c r="L31" s="3"/>
      <c r="M31" s="6"/>
      <c r="N31" s="3"/>
      <c r="O31" s="3"/>
      <c r="P31" s="3"/>
      <c r="Q31" s="3"/>
      <c r="R31" s="3"/>
      <c r="S31" s="3"/>
      <c r="T31" s="3"/>
      <c r="U31" s="3"/>
      <c r="V31" s="3"/>
      <c r="W31" s="3"/>
      <c r="X31" s="3"/>
      <c r="Y31" s="3"/>
      <c r="Z31" s="3"/>
      <c r="AA31" s="3"/>
      <c r="AB31" s="3"/>
      <c r="AC31" s="3"/>
      <c r="AD31" s="3"/>
      <c r="AE31" s="3"/>
      <c r="AF31" s="3"/>
      <c r="AG31" s="3"/>
      <c r="AH31" s="3"/>
      <c r="AI31" s="3"/>
      <c r="AJ31" s="3"/>
      <c r="AK31" s="3"/>
      <c r="AL31" s="3"/>
      <c r="AM31" s="3"/>
    </row>
    <row r="32" spans="1:39" ht="23" x14ac:dyDescent="0.5">
      <c r="A32" s="3"/>
      <c r="B32" s="3"/>
      <c r="C32" s="6"/>
      <c r="D32" s="3"/>
      <c r="E32" s="3"/>
      <c r="F32" s="3"/>
      <c r="G32" s="3"/>
      <c r="H32" s="3"/>
      <c r="I32" s="3"/>
      <c r="J32" s="3"/>
      <c r="K32" s="3"/>
      <c r="L32" s="3"/>
      <c r="M32" s="6"/>
      <c r="N32" s="3"/>
      <c r="O32" s="3"/>
      <c r="P32" s="3"/>
      <c r="Q32" s="3"/>
      <c r="R32" s="3"/>
      <c r="S32" s="3"/>
      <c r="T32" s="3"/>
      <c r="U32" s="3"/>
      <c r="V32" s="3"/>
      <c r="W32" s="3"/>
      <c r="X32" s="3"/>
      <c r="Y32" s="3"/>
      <c r="Z32" s="3"/>
      <c r="AA32" s="3"/>
      <c r="AB32" s="3"/>
      <c r="AC32" s="3"/>
      <c r="AD32" s="3"/>
      <c r="AE32" s="3"/>
      <c r="AF32" s="3"/>
      <c r="AG32" s="3"/>
      <c r="AH32" s="3"/>
      <c r="AI32" s="3"/>
      <c r="AJ32" s="3"/>
      <c r="AK32" s="3"/>
      <c r="AL32" s="3"/>
      <c r="AM32" s="3"/>
    </row>
    <row r="33" spans="1:39" ht="23" x14ac:dyDescent="0.5">
      <c r="A33" s="3"/>
      <c r="B33" s="3"/>
      <c r="C33" s="6"/>
      <c r="D33" s="3"/>
      <c r="E33" s="3"/>
      <c r="F33" s="3"/>
      <c r="G33" s="3"/>
      <c r="H33" s="3"/>
      <c r="I33" s="3"/>
      <c r="J33" s="3"/>
      <c r="K33" s="3"/>
      <c r="L33" s="3"/>
      <c r="M33" s="6"/>
      <c r="N33" s="3"/>
      <c r="O33" s="3"/>
      <c r="P33" s="3"/>
      <c r="Q33" s="3"/>
      <c r="R33" s="3"/>
      <c r="S33" s="3"/>
      <c r="T33" s="3"/>
      <c r="U33" s="3"/>
      <c r="V33" s="3"/>
      <c r="W33" s="3"/>
      <c r="X33" s="3"/>
      <c r="Y33" s="3"/>
      <c r="Z33" s="3"/>
      <c r="AA33" s="3"/>
      <c r="AB33" s="3"/>
      <c r="AC33" s="3"/>
      <c r="AD33" s="3"/>
      <c r="AE33" s="3"/>
      <c r="AF33" s="3"/>
      <c r="AG33" s="3"/>
      <c r="AH33" s="3"/>
      <c r="AI33" s="3"/>
      <c r="AJ33" s="3"/>
      <c r="AK33" s="3"/>
      <c r="AL33" s="3"/>
      <c r="AM33" s="3"/>
    </row>
    <row r="34" spans="1:39" ht="23" x14ac:dyDescent="0.5">
      <c r="A34" s="3"/>
      <c r="B34" s="3"/>
      <c r="C34" s="6"/>
      <c r="D34" s="3"/>
      <c r="E34" s="3"/>
      <c r="F34" s="3"/>
      <c r="G34" s="3"/>
      <c r="H34" s="3"/>
      <c r="I34" s="3"/>
      <c r="J34" s="3"/>
      <c r="K34" s="3"/>
      <c r="L34" s="3"/>
      <c r="M34" s="6"/>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ht="23" x14ac:dyDescent="0.5">
      <c r="A35" s="3"/>
      <c r="B35" s="3"/>
      <c r="C35" s="6"/>
      <c r="D35" s="3"/>
      <c r="E35" s="3"/>
      <c r="F35" s="3"/>
      <c r="G35" s="3"/>
      <c r="H35" s="3"/>
      <c r="I35" s="3"/>
      <c r="J35" s="3"/>
      <c r="K35" s="3"/>
      <c r="L35" s="3"/>
      <c r="M35" s="6"/>
      <c r="N35" s="3"/>
      <c r="O35" s="3"/>
      <c r="P35" s="3"/>
      <c r="Q35" s="3"/>
      <c r="R35" s="3"/>
      <c r="S35" s="3"/>
      <c r="T35" s="3"/>
      <c r="U35" s="3"/>
      <c r="V35" s="3"/>
      <c r="W35" s="3"/>
      <c r="X35" s="3"/>
      <c r="Y35" s="3"/>
      <c r="Z35" s="3"/>
      <c r="AA35" s="3"/>
      <c r="AB35" s="3"/>
      <c r="AC35" s="3"/>
      <c r="AD35" s="3"/>
      <c r="AE35" s="3"/>
      <c r="AF35" s="3"/>
      <c r="AG35" s="3"/>
      <c r="AH35" s="3"/>
      <c r="AI35" s="3"/>
      <c r="AJ35" s="3"/>
      <c r="AK35" s="3"/>
      <c r="AL35" s="3"/>
      <c r="AM35" s="3"/>
    </row>
    <row r="36" spans="1:39" ht="23" x14ac:dyDescent="0.5">
      <c r="A36" s="3"/>
      <c r="B36" s="3"/>
      <c r="C36" s="6"/>
      <c r="D36" s="3"/>
      <c r="E36" s="3"/>
      <c r="F36" s="3"/>
      <c r="G36" s="3"/>
      <c r="H36" s="3"/>
      <c r="I36" s="3"/>
      <c r="J36" s="3"/>
      <c r="K36" s="3"/>
      <c r="L36" s="3"/>
      <c r="M36" s="6"/>
      <c r="N36" s="3"/>
      <c r="O36" s="3"/>
      <c r="P36" s="3"/>
      <c r="Q36" s="3"/>
      <c r="R36" s="3"/>
      <c r="S36" s="3"/>
      <c r="T36" s="3"/>
      <c r="U36" s="3"/>
      <c r="V36" s="3"/>
      <c r="W36" s="3"/>
      <c r="X36" s="3"/>
      <c r="Y36" s="3"/>
      <c r="Z36" s="3"/>
      <c r="AA36" s="3"/>
      <c r="AB36" s="3"/>
      <c r="AC36" s="3"/>
      <c r="AD36" s="3"/>
      <c r="AE36" s="3"/>
      <c r="AF36" s="3"/>
      <c r="AG36" s="3"/>
      <c r="AH36" s="3"/>
      <c r="AI36" s="3"/>
      <c r="AJ36" s="3"/>
      <c r="AK36" s="3"/>
      <c r="AL36" s="3"/>
      <c r="AM36" s="3"/>
    </row>
    <row r="37" spans="1:39" ht="23" x14ac:dyDescent="0.5">
      <c r="A37" s="3"/>
      <c r="B37" s="3"/>
      <c r="C37" s="6"/>
      <c r="D37" s="3"/>
      <c r="E37" s="3"/>
      <c r="F37" s="3"/>
      <c r="G37" s="3"/>
      <c r="H37" s="3"/>
      <c r="I37" s="3"/>
      <c r="J37" s="3"/>
      <c r="K37" s="3"/>
      <c r="L37" s="3"/>
      <c r="M37" s="6"/>
      <c r="N37" s="3"/>
      <c r="O37" s="3"/>
      <c r="P37" s="3"/>
      <c r="Q37" s="3"/>
      <c r="R37" s="3"/>
      <c r="S37" s="3"/>
      <c r="T37" s="3"/>
      <c r="U37" s="3"/>
      <c r="V37" s="3"/>
      <c r="W37" s="3"/>
      <c r="X37" s="3"/>
      <c r="Y37" s="3"/>
      <c r="Z37" s="3"/>
      <c r="AA37" s="3"/>
      <c r="AB37" s="3"/>
      <c r="AC37" s="3"/>
      <c r="AD37" s="3"/>
      <c r="AE37" s="3"/>
      <c r="AF37" s="3"/>
      <c r="AG37" s="3"/>
      <c r="AH37" s="3"/>
      <c r="AI37" s="3"/>
      <c r="AJ37" s="3"/>
      <c r="AK37" s="3"/>
      <c r="AL37" s="3"/>
      <c r="AM37" s="3"/>
    </row>
    <row r="38" spans="1:39" ht="23" x14ac:dyDescent="0.5">
      <c r="A38" s="3"/>
      <c r="B38" s="3"/>
      <c r="C38" s="2"/>
      <c r="D38" s="3"/>
      <c r="E38" s="3"/>
      <c r="F38" s="3"/>
      <c r="G38" s="3"/>
      <c r="H38" s="3"/>
      <c r="I38" s="3"/>
      <c r="J38" s="3"/>
      <c r="K38" s="3"/>
      <c r="L38" s="3"/>
      <c r="M38" s="2"/>
      <c r="N38" s="3"/>
      <c r="O38" s="3"/>
      <c r="P38" s="3"/>
      <c r="Q38" s="3"/>
      <c r="R38" s="3"/>
      <c r="S38" s="3"/>
      <c r="T38" s="3"/>
      <c r="U38" s="3"/>
      <c r="V38" s="3"/>
      <c r="W38" s="3"/>
      <c r="X38" s="3"/>
      <c r="Y38" s="3"/>
      <c r="Z38" s="3"/>
      <c r="AA38" s="3"/>
      <c r="AB38" s="3"/>
      <c r="AC38" s="3"/>
      <c r="AD38" s="3"/>
      <c r="AE38" s="3"/>
      <c r="AF38" s="3"/>
      <c r="AG38" s="3"/>
      <c r="AH38" s="3"/>
      <c r="AI38" s="3"/>
      <c r="AJ38" s="3"/>
      <c r="AK38" s="3"/>
      <c r="AL38" s="3"/>
      <c r="AM38" s="3"/>
    </row>
    <row r="39" spans="1:39" ht="23" x14ac:dyDescent="0.5">
      <c r="A39" s="3"/>
      <c r="B39" s="3"/>
      <c r="C39" s="2"/>
      <c r="D39" s="3"/>
      <c r="E39" s="3"/>
      <c r="F39" s="3"/>
      <c r="G39" s="3"/>
      <c r="H39" s="3"/>
      <c r="I39" s="3"/>
      <c r="J39" s="3"/>
      <c r="K39" s="3"/>
      <c r="L39" s="3"/>
      <c r="M39" s="2"/>
      <c r="N39" s="3"/>
      <c r="O39" s="3"/>
      <c r="P39" s="3"/>
      <c r="Q39" s="3"/>
      <c r="R39" s="3"/>
      <c r="S39" s="3"/>
      <c r="T39" s="3"/>
      <c r="U39" s="3"/>
      <c r="V39" s="3"/>
      <c r="W39" s="3"/>
      <c r="X39" s="3"/>
      <c r="Y39" s="3"/>
      <c r="Z39" s="3"/>
      <c r="AA39" s="3"/>
      <c r="AB39" s="3"/>
      <c r="AC39" s="3"/>
      <c r="AD39" s="3"/>
      <c r="AE39" s="3"/>
      <c r="AF39" s="3"/>
      <c r="AG39" s="3"/>
      <c r="AH39" s="3"/>
      <c r="AI39" s="3"/>
      <c r="AJ39" s="3"/>
      <c r="AK39" s="3"/>
      <c r="AL39" s="3"/>
      <c r="AM39" s="3"/>
    </row>
    <row r="40" spans="1:39" ht="23" x14ac:dyDescent="0.5">
      <c r="A40" s="3"/>
      <c r="B40" s="3"/>
      <c r="C40" s="2"/>
      <c r="D40" s="3"/>
      <c r="E40" s="3"/>
      <c r="F40" s="3"/>
      <c r="G40" s="3"/>
      <c r="H40" s="3"/>
      <c r="I40" s="3"/>
      <c r="J40" s="3"/>
      <c r="K40" s="3"/>
      <c r="L40" s="3"/>
      <c r="M40" s="2"/>
      <c r="N40" s="3"/>
      <c r="O40" s="3"/>
      <c r="P40" s="3"/>
      <c r="Q40" s="3"/>
      <c r="R40" s="3"/>
      <c r="S40" s="3"/>
      <c r="T40" s="3"/>
      <c r="U40" s="3"/>
      <c r="V40" s="3"/>
      <c r="W40" s="3"/>
      <c r="X40" s="3"/>
      <c r="Y40" s="3"/>
      <c r="Z40" s="3"/>
      <c r="AA40" s="3"/>
      <c r="AB40" s="3"/>
      <c r="AC40" s="3"/>
      <c r="AD40" s="3"/>
      <c r="AE40" s="3"/>
      <c r="AF40" s="3"/>
      <c r="AG40" s="3"/>
      <c r="AH40" s="3"/>
      <c r="AI40" s="3"/>
      <c r="AJ40" s="3"/>
      <c r="AK40" s="3"/>
      <c r="AL40" s="3"/>
      <c r="AM40" s="3"/>
    </row>
    <row r="41" spans="1:39" ht="23" x14ac:dyDescent="0.5">
      <c r="A41" s="3"/>
      <c r="B41" s="3"/>
      <c r="C41" s="2"/>
      <c r="D41" s="3"/>
      <c r="E41" s="3"/>
      <c r="F41" s="3"/>
      <c r="G41" s="3"/>
      <c r="H41" s="3"/>
      <c r="I41" s="3"/>
      <c r="J41" s="3"/>
      <c r="K41" s="3"/>
      <c r="L41" s="3"/>
      <c r="M41" s="2"/>
      <c r="N41" s="3"/>
      <c r="O41" s="3"/>
      <c r="P41" s="3"/>
      <c r="Q41" s="3"/>
      <c r="R41" s="3"/>
      <c r="S41" s="3"/>
      <c r="T41" s="3"/>
      <c r="U41" s="3"/>
      <c r="V41" s="3"/>
      <c r="W41" s="3"/>
      <c r="X41" s="3"/>
      <c r="Y41" s="3"/>
      <c r="Z41" s="3"/>
      <c r="AA41" s="3"/>
      <c r="AB41" s="3"/>
      <c r="AC41" s="3"/>
      <c r="AD41" s="3"/>
      <c r="AE41" s="3"/>
      <c r="AF41" s="3"/>
      <c r="AG41" s="3"/>
      <c r="AH41" s="3"/>
      <c r="AI41" s="3"/>
      <c r="AJ41" s="3"/>
      <c r="AK41" s="3"/>
      <c r="AL41" s="3"/>
      <c r="AM41" s="3"/>
    </row>
    <row r="42" spans="1:39" ht="23" x14ac:dyDescent="0.5">
      <c r="A42" s="3"/>
      <c r="B42" s="3"/>
      <c r="C42" s="2"/>
      <c r="D42" s="3"/>
      <c r="E42" s="3"/>
      <c r="F42" s="3"/>
      <c r="G42" s="3"/>
      <c r="H42" s="3"/>
      <c r="I42" s="3"/>
      <c r="J42" s="3"/>
      <c r="K42" s="3"/>
      <c r="L42" s="3"/>
      <c r="M42" s="2"/>
      <c r="N42" s="3"/>
      <c r="O42" s="3"/>
      <c r="P42" s="3"/>
      <c r="Q42" s="3"/>
      <c r="R42" s="3"/>
      <c r="S42" s="3"/>
      <c r="T42" s="3"/>
      <c r="U42" s="3"/>
      <c r="V42" s="3"/>
      <c r="W42" s="3"/>
      <c r="X42" s="3"/>
      <c r="Y42" s="3"/>
      <c r="Z42" s="3"/>
      <c r="AA42" s="3"/>
      <c r="AC42" s="3"/>
      <c r="AD42" s="3"/>
      <c r="AE42" s="3"/>
      <c r="AF42" s="3"/>
      <c r="AG42" s="3"/>
      <c r="AH42" s="3"/>
      <c r="AI42" s="3"/>
      <c r="AJ42" s="3"/>
      <c r="AK42" s="3"/>
      <c r="AL42" s="3"/>
      <c r="AM42" s="3"/>
    </row>
    <row r="43" spans="1:39" ht="23" x14ac:dyDescent="0.5">
      <c r="A43" s="3"/>
      <c r="B43" s="3"/>
      <c r="C43" s="2"/>
      <c r="D43" s="3"/>
      <c r="E43" s="3"/>
      <c r="F43" s="3"/>
      <c r="G43" s="3"/>
      <c r="H43" s="3"/>
      <c r="I43" s="3"/>
      <c r="J43" s="3"/>
      <c r="K43" s="3"/>
      <c r="L43" s="3"/>
      <c r="M43" s="2"/>
      <c r="N43" s="3"/>
      <c r="O43" s="3"/>
      <c r="P43" s="3"/>
      <c r="Q43" s="3"/>
      <c r="R43" s="3"/>
      <c r="S43" s="3"/>
      <c r="T43" s="3"/>
      <c r="U43" s="3"/>
      <c r="V43" s="3"/>
      <c r="W43" s="3"/>
      <c r="X43" s="3"/>
      <c r="Y43" s="3"/>
      <c r="Z43" s="3"/>
      <c r="AA43" s="3"/>
      <c r="AB43" s="3"/>
      <c r="AC43" s="3"/>
      <c r="AD43" s="3"/>
      <c r="AE43" s="3"/>
      <c r="AF43" s="3"/>
      <c r="AG43" s="3"/>
      <c r="AH43" s="3"/>
      <c r="AI43" s="3"/>
      <c r="AJ43" s="3"/>
      <c r="AK43" s="3"/>
      <c r="AL43" s="3"/>
      <c r="AM43" s="3"/>
    </row>
    <row r="44" spans="1:39" ht="23" x14ac:dyDescent="0.5">
      <c r="A44" s="3"/>
      <c r="B44" s="3"/>
      <c r="C44" s="2"/>
      <c r="D44" s="3"/>
      <c r="E44" s="3"/>
      <c r="F44" s="3"/>
      <c r="G44" s="3"/>
      <c r="H44" s="3"/>
      <c r="I44" s="3"/>
      <c r="J44" s="3"/>
      <c r="K44" s="3"/>
      <c r="L44" s="3"/>
      <c r="M44" s="2"/>
      <c r="N44" s="3"/>
      <c r="O44" s="3"/>
      <c r="P44" s="3"/>
      <c r="Q44" s="3"/>
      <c r="R44" s="3"/>
      <c r="S44" s="3"/>
      <c r="T44" s="3"/>
      <c r="U44" s="3"/>
      <c r="V44" s="3"/>
      <c r="W44" s="3"/>
      <c r="X44" s="3"/>
      <c r="Y44" s="3"/>
      <c r="Z44" s="3"/>
      <c r="AA44" s="3"/>
      <c r="AB44" s="3"/>
      <c r="AC44" s="3"/>
      <c r="AD44" s="3"/>
      <c r="AE44" s="3"/>
      <c r="AF44" s="3"/>
      <c r="AG44" s="3"/>
      <c r="AH44" s="3"/>
      <c r="AI44" s="3"/>
      <c r="AJ44" s="3"/>
      <c r="AK44" s="3"/>
      <c r="AL44" s="3"/>
      <c r="AM44" s="3"/>
    </row>
    <row r="45" spans="1:39" ht="23" x14ac:dyDescent="0.5">
      <c r="A45" s="3"/>
      <c r="B45" s="3"/>
      <c r="C45" s="6"/>
      <c r="D45" s="3"/>
      <c r="E45" s="3"/>
      <c r="F45" s="3"/>
      <c r="G45" s="3"/>
      <c r="H45" s="3"/>
      <c r="I45" s="3"/>
      <c r="J45" s="3"/>
      <c r="K45" s="3"/>
      <c r="L45" s="3"/>
      <c r="M45" s="6" t="s">
        <v>288</v>
      </c>
      <c r="N45" s="3"/>
      <c r="O45" s="3"/>
      <c r="P45" s="3"/>
      <c r="Q45" s="3"/>
      <c r="R45" s="3"/>
      <c r="S45" s="3"/>
      <c r="T45" s="3"/>
      <c r="U45" s="3"/>
      <c r="V45" s="3"/>
      <c r="W45" s="3"/>
      <c r="X45" s="3"/>
      <c r="Y45" s="3"/>
      <c r="Z45" s="3"/>
      <c r="AA45" s="3"/>
      <c r="AB45" s="3"/>
      <c r="AC45" s="3"/>
      <c r="AD45" s="3"/>
      <c r="AE45" s="3"/>
      <c r="AF45" s="3"/>
      <c r="AG45" s="3"/>
      <c r="AH45" s="3"/>
      <c r="AJ45" s="3"/>
      <c r="AK45" s="3"/>
      <c r="AL45" s="3"/>
      <c r="AM45" s="3"/>
    </row>
    <row r="46" spans="1:39" ht="23" x14ac:dyDescent="0.5">
      <c r="A46" s="3"/>
      <c r="B46" s="3"/>
      <c r="C46" s="2"/>
      <c r="D46" s="3"/>
      <c r="E46" s="3"/>
      <c r="F46" s="3"/>
      <c r="G46" s="3"/>
      <c r="H46" s="3"/>
      <c r="I46" s="3"/>
      <c r="J46" s="3"/>
      <c r="K46" s="3"/>
      <c r="L46" s="3"/>
      <c r="M46" s="2"/>
      <c r="N46" s="3"/>
      <c r="O46" s="3"/>
      <c r="P46" s="3"/>
      <c r="Q46" s="3"/>
      <c r="R46" s="3"/>
      <c r="S46" s="3"/>
      <c r="T46" s="3"/>
      <c r="U46" s="3"/>
      <c r="V46" s="3"/>
      <c r="W46" s="3"/>
      <c r="X46" s="3"/>
      <c r="Y46" s="3"/>
      <c r="Z46" s="3"/>
      <c r="AA46" s="3"/>
      <c r="AB46" s="3"/>
      <c r="AC46" s="3"/>
      <c r="AD46" s="3"/>
      <c r="AE46" s="3"/>
      <c r="AF46" s="3"/>
      <c r="AG46" s="3"/>
      <c r="AH46" s="3"/>
      <c r="AI46" s="3"/>
      <c r="AJ46" s="3"/>
      <c r="AK46" s="3"/>
      <c r="AL46" s="3"/>
      <c r="AM46" s="3"/>
    </row>
    <row r="47" spans="1:39" ht="23" x14ac:dyDescent="0.5">
      <c r="A47" s="3"/>
      <c r="B47" s="3"/>
      <c r="C47" s="2"/>
      <c r="D47" s="3"/>
      <c r="E47" s="3"/>
      <c r="F47" s="3"/>
      <c r="G47" s="3"/>
      <c r="H47" s="3"/>
      <c r="I47" s="3"/>
      <c r="J47" s="3"/>
      <c r="K47" s="3"/>
      <c r="L47" s="3"/>
      <c r="M47" s="2"/>
      <c r="N47" s="3"/>
      <c r="O47" s="3"/>
      <c r="P47" s="3"/>
      <c r="Q47" s="3"/>
      <c r="R47" s="3"/>
      <c r="S47" s="3"/>
      <c r="T47" s="3"/>
      <c r="U47" s="3"/>
      <c r="V47" s="3"/>
      <c r="W47" s="3"/>
      <c r="X47" s="3"/>
      <c r="Y47" s="3"/>
      <c r="Z47" s="3"/>
      <c r="AA47" s="3"/>
      <c r="AB47" s="3"/>
      <c r="AC47" s="3"/>
      <c r="AD47" s="3"/>
      <c r="AE47" s="3"/>
      <c r="AF47" s="3"/>
      <c r="AG47" s="3"/>
      <c r="AH47" s="3"/>
      <c r="AI47" s="3"/>
      <c r="AJ47" s="3"/>
      <c r="AK47" s="3"/>
      <c r="AL47" s="3"/>
      <c r="AM47" s="3"/>
    </row>
    <row r="48" spans="1:39" ht="23" x14ac:dyDescent="0.5">
      <c r="A48" s="3"/>
      <c r="B48" s="3"/>
      <c r="C48" s="2"/>
      <c r="D48" s="3"/>
      <c r="E48" s="3"/>
      <c r="F48" s="3"/>
      <c r="G48" s="3"/>
      <c r="H48" s="3"/>
      <c r="I48" s="3"/>
      <c r="J48" s="3"/>
      <c r="K48" s="3"/>
      <c r="L48" s="3"/>
      <c r="M48" s="2"/>
      <c r="N48" s="3"/>
      <c r="O48" s="3"/>
      <c r="P48" s="3"/>
      <c r="Q48" s="3"/>
      <c r="R48" s="3"/>
      <c r="S48" s="3"/>
      <c r="T48" s="3"/>
      <c r="U48" s="3"/>
      <c r="V48" s="3"/>
      <c r="W48" s="3"/>
      <c r="X48" s="3"/>
      <c r="Y48" s="3"/>
      <c r="Z48" s="3"/>
      <c r="AA48" s="3"/>
      <c r="AB48" s="3"/>
      <c r="AC48" s="3"/>
      <c r="AD48" s="3"/>
      <c r="AE48" s="3"/>
      <c r="AF48" s="3"/>
      <c r="AG48" s="3"/>
      <c r="AH48" s="3"/>
      <c r="AI48" s="3"/>
      <c r="AJ48" s="3"/>
      <c r="AK48" s="3"/>
      <c r="AL48" s="3"/>
      <c r="AM48" s="3"/>
    </row>
    <row r="49" spans="1:39" ht="23" x14ac:dyDescent="0.5">
      <c r="A49" s="3"/>
      <c r="B49" s="3"/>
      <c r="C49" s="2"/>
      <c r="D49" s="3"/>
      <c r="E49" s="3"/>
      <c r="F49" s="3"/>
      <c r="G49" s="3"/>
      <c r="H49" s="3"/>
      <c r="I49" s="3"/>
      <c r="J49" s="3"/>
      <c r="K49" s="3"/>
      <c r="L49" s="3"/>
      <c r="M49" s="2"/>
      <c r="N49" s="3"/>
      <c r="O49" s="3"/>
      <c r="P49" s="3"/>
      <c r="Q49" s="3"/>
      <c r="R49" s="3"/>
      <c r="S49" s="3"/>
      <c r="T49" s="3"/>
      <c r="U49" s="3"/>
      <c r="V49" s="3"/>
      <c r="W49" s="3"/>
      <c r="X49" s="3"/>
      <c r="Y49" s="3"/>
      <c r="Z49" s="3"/>
      <c r="AA49" s="3"/>
      <c r="AB49" s="3"/>
      <c r="AC49" s="3"/>
      <c r="AD49" s="3"/>
      <c r="AE49" s="3"/>
      <c r="AF49" s="3"/>
      <c r="AG49" s="3"/>
      <c r="AH49" s="3"/>
      <c r="AI49" s="3"/>
      <c r="AJ49" s="3"/>
      <c r="AK49" s="3"/>
      <c r="AL49" s="3"/>
      <c r="AM49" s="3"/>
    </row>
    <row r="50" spans="1:39" ht="23" x14ac:dyDescent="0.5">
      <c r="A50" s="3"/>
      <c r="B50" s="3"/>
      <c r="C50" s="2"/>
      <c r="D50" s="3"/>
      <c r="E50" s="3"/>
      <c r="F50" s="3"/>
      <c r="G50" s="3"/>
      <c r="H50" s="3"/>
      <c r="I50" s="3"/>
      <c r="J50" s="3"/>
      <c r="K50" s="3"/>
      <c r="L50" s="3"/>
      <c r="M50" s="2"/>
      <c r="N50" s="3"/>
      <c r="O50" s="3"/>
      <c r="P50" s="3"/>
      <c r="Q50" s="3"/>
      <c r="R50" s="3"/>
      <c r="S50" s="3"/>
      <c r="T50" s="3"/>
      <c r="U50" s="3"/>
      <c r="V50" s="3"/>
      <c r="W50" s="3"/>
      <c r="X50" s="3"/>
      <c r="Y50" s="3"/>
      <c r="Z50" s="3"/>
      <c r="AA50" s="3"/>
      <c r="AB50" s="3"/>
      <c r="AC50" s="3"/>
      <c r="AD50" s="3"/>
      <c r="AE50" s="3"/>
      <c r="AF50" s="3"/>
      <c r="AG50" s="3"/>
      <c r="AH50" s="3"/>
      <c r="AI50" s="3"/>
      <c r="AJ50" s="3"/>
      <c r="AK50" s="3"/>
      <c r="AL50" s="3"/>
      <c r="AM50" s="3"/>
    </row>
    <row r="51" spans="1:39" ht="23" x14ac:dyDescent="0.5">
      <c r="A51" s="3"/>
      <c r="B51" s="3"/>
      <c r="C51" s="2"/>
      <c r="D51" s="3"/>
      <c r="E51" s="3"/>
      <c r="F51" s="3"/>
      <c r="G51" s="3"/>
      <c r="H51" s="3"/>
      <c r="I51" s="3"/>
      <c r="J51" s="3"/>
      <c r="K51" s="3"/>
      <c r="L51" s="3"/>
      <c r="M51" s="2"/>
      <c r="N51" s="3"/>
      <c r="O51" s="3"/>
      <c r="P51" s="3"/>
      <c r="Q51" s="3"/>
      <c r="R51" s="3"/>
      <c r="S51" s="3"/>
      <c r="T51" s="3"/>
      <c r="U51" s="3"/>
      <c r="V51" s="3"/>
      <c r="W51" s="3"/>
      <c r="X51" s="3"/>
      <c r="Y51" s="3"/>
      <c r="Z51" s="3"/>
      <c r="AA51" s="3"/>
      <c r="AB51" s="3"/>
      <c r="AC51" s="3"/>
      <c r="AD51" s="3"/>
      <c r="AE51" s="3"/>
      <c r="AF51" s="3"/>
      <c r="AG51" s="3"/>
      <c r="AH51" s="3"/>
      <c r="AI51" s="3"/>
      <c r="AJ51" s="3"/>
      <c r="AK51" s="3"/>
      <c r="AL51" s="3"/>
      <c r="AM51" s="3"/>
    </row>
    <row r="52" spans="1:39" ht="23" x14ac:dyDescent="0.5">
      <c r="A52" s="3"/>
      <c r="B52" s="3"/>
      <c r="C52" s="2"/>
      <c r="D52" s="3"/>
      <c r="E52" s="3"/>
      <c r="F52" s="3"/>
      <c r="G52" s="3"/>
      <c r="H52" s="3"/>
      <c r="I52" s="3"/>
      <c r="J52" s="3"/>
      <c r="K52" s="3"/>
      <c r="L52" s="3"/>
      <c r="M52" s="2"/>
      <c r="N52" s="3"/>
      <c r="O52" s="3"/>
      <c r="P52" s="3"/>
      <c r="Q52" s="3"/>
      <c r="R52" s="3"/>
      <c r="S52" s="3"/>
      <c r="T52" s="3"/>
      <c r="U52" s="3"/>
      <c r="V52" s="3"/>
      <c r="W52" s="3"/>
      <c r="X52" s="3"/>
      <c r="Y52" s="3"/>
      <c r="Z52" s="3"/>
      <c r="AA52" s="3"/>
      <c r="AB52" s="3"/>
      <c r="AC52" s="3"/>
      <c r="AD52" s="3"/>
      <c r="AE52" s="3"/>
      <c r="AF52" s="3"/>
      <c r="AG52" s="3"/>
      <c r="AH52" s="3"/>
      <c r="AI52" s="3"/>
      <c r="AJ52" s="3"/>
      <c r="AK52" s="3"/>
      <c r="AL52" s="3"/>
      <c r="AM52" s="3"/>
    </row>
    <row r="53" spans="1:39" ht="23" x14ac:dyDescent="0.5">
      <c r="A53" s="3"/>
      <c r="B53" s="3"/>
      <c r="C53" s="6"/>
      <c r="D53" s="3"/>
      <c r="E53" s="3"/>
      <c r="F53" s="3"/>
      <c r="G53" s="3"/>
      <c r="H53" s="3"/>
      <c r="I53" s="3"/>
      <c r="J53" s="3"/>
      <c r="K53" s="3"/>
      <c r="L53" s="3"/>
      <c r="M53" s="6" t="s">
        <v>289</v>
      </c>
      <c r="N53" s="3"/>
      <c r="O53" s="3"/>
      <c r="P53" s="3"/>
      <c r="Q53" s="3"/>
      <c r="R53" s="3"/>
      <c r="S53" s="3"/>
      <c r="T53" s="3"/>
      <c r="U53" s="3"/>
      <c r="V53" s="3"/>
      <c r="W53" s="3"/>
      <c r="X53" s="3"/>
      <c r="Y53" s="3"/>
      <c r="Z53" s="3"/>
      <c r="AA53" s="3"/>
      <c r="AB53" s="3"/>
      <c r="AC53" s="3"/>
      <c r="AD53" s="3"/>
      <c r="AE53" s="3"/>
      <c r="AF53" s="3"/>
      <c r="AG53" s="3"/>
      <c r="AH53" s="3"/>
      <c r="AJ53" s="3"/>
      <c r="AK53" s="3"/>
      <c r="AL53" s="3"/>
      <c r="AM53" s="3"/>
    </row>
    <row r="54" spans="1:39" ht="23" x14ac:dyDescent="0.5">
      <c r="A54" s="3"/>
      <c r="B54" s="3"/>
      <c r="C54" s="2"/>
      <c r="D54" s="3"/>
      <c r="E54" s="3"/>
      <c r="F54" s="3"/>
      <c r="G54" s="3"/>
      <c r="H54" s="3"/>
      <c r="I54" s="3"/>
      <c r="J54" s="3"/>
      <c r="K54" s="3"/>
      <c r="L54" s="3"/>
      <c r="M54" s="2"/>
      <c r="N54" s="3"/>
      <c r="O54" s="3"/>
      <c r="P54" s="3"/>
      <c r="Q54" s="3"/>
      <c r="R54" s="3"/>
      <c r="S54" s="3"/>
      <c r="T54" s="3"/>
      <c r="U54" s="3"/>
      <c r="V54" s="3"/>
      <c r="W54" s="3"/>
      <c r="X54" s="3"/>
      <c r="Y54" s="3"/>
      <c r="Z54" s="3"/>
      <c r="AA54" s="3"/>
      <c r="AB54" s="3"/>
      <c r="AC54" s="3"/>
      <c r="AD54" s="3"/>
      <c r="AE54" s="3"/>
      <c r="AF54" s="3"/>
      <c r="AG54" s="3"/>
      <c r="AH54" s="3"/>
      <c r="AI54" s="3"/>
      <c r="AJ54" s="3"/>
      <c r="AK54" s="3"/>
      <c r="AL54" s="3"/>
      <c r="AM54" s="3"/>
    </row>
    <row r="55" spans="1:39" ht="23" x14ac:dyDescent="0.5">
      <c r="A55" s="3"/>
      <c r="B55" s="3"/>
      <c r="C55" s="2"/>
      <c r="D55" s="3"/>
      <c r="E55" s="3"/>
      <c r="F55" s="3"/>
      <c r="G55" s="3"/>
      <c r="H55" s="3"/>
      <c r="I55" s="3"/>
      <c r="J55" s="3"/>
      <c r="K55" s="3"/>
      <c r="L55" s="3"/>
      <c r="M55" s="2"/>
      <c r="N55" s="3"/>
      <c r="O55" s="3"/>
      <c r="P55" s="3"/>
      <c r="Q55" s="3"/>
      <c r="R55" s="3"/>
      <c r="S55" s="3"/>
      <c r="T55" s="3"/>
      <c r="U55" s="3"/>
      <c r="V55" s="3"/>
      <c r="W55" s="3"/>
      <c r="X55" s="3"/>
      <c r="Y55" s="3"/>
      <c r="Z55" s="3"/>
      <c r="AA55" s="3"/>
      <c r="AB55" s="3"/>
      <c r="AC55" s="3"/>
      <c r="AD55" s="3"/>
      <c r="AE55" s="3"/>
      <c r="AF55" s="3"/>
      <c r="AG55" s="3"/>
      <c r="AH55" s="3"/>
      <c r="AI55" s="3"/>
      <c r="AJ55" s="3"/>
      <c r="AK55" s="3"/>
      <c r="AL55" s="3"/>
      <c r="AM55" s="3"/>
    </row>
    <row r="56" spans="1:39" ht="23" x14ac:dyDescent="0.5">
      <c r="A56" s="3"/>
      <c r="B56" s="3"/>
      <c r="C56" s="2"/>
      <c r="D56" s="3"/>
      <c r="E56" s="3"/>
      <c r="F56" s="3"/>
      <c r="G56" s="3"/>
      <c r="H56" s="3"/>
      <c r="I56" s="3"/>
      <c r="J56" s="3"/>
      <c r="K56" s="3"/>
      <c r="L56" s="3"/>
      <c r="M56" s="2"/>
      <c r="N56" s="3"/>
      <c r="O56" s="3"/>
      <c r="P56" s="3"/>
      <c r="Q56" s="3"/>
      <c r="R56" s="3"/>
      <c r="S56" s="3"/>
      <c r="T56" s="3"/>
      <c r="U56" s="3"/>
      <c r="V56" s="3"/>
      <c r="W56" s="3"/>
      <c r="X56" s="3"/>
      <c r="Y56" s="3"/>
      <c r="Z56" s="3"/>
      <c r="AA56" s="3"/>
      <c r="AB56" s="3"/>
      <c r="AC56" s="3"/>
      <c r="AD56" s="3"/>
      <c r="AE56" s="3"/>
      <c r="AF56" s="3"/>
      <c r="AG56" s="3"/>
      <c r="AH56" s="3"/>
      <c r="AI56" s="3"/>
      <c r="AJ56" s="3"/>
      <c r="AK56" s="3"/>
      <c r="AL56" s="3"/>
      <c r="AM56" s="3"/>
    </row>
    <row r="57" spans="1:39" ht="23" x14ac:dyDescent="0.5">
      <c r="A57" s="3"/>
      <c r="B57" s="3"/>
      <c r="C57" s="6"/>
      <c r="D57" s="3"/>
      <c r="E57" s="3"/>
      <c r="F57" s="3"/>
      <c r="G57" s="3"/>
      <c r="H57" s="3"/>
      <c r="I57" s="3"/>
      <c r="J57" s="3"/>
      <c r="K57" s="3"/>
      <c r="L57" s="3"/>
      <c r="M57" s="6" t="s">
        <v>290</v>
      </c>
      <c r="N57" s="3"/>
      <c r="O57" s="3"/>
      <c r="P57" s="3"/>
      <c r="Q57" s="3"/>
      <c r="R57" s="3"/>
      <c r="S57" s="3"/>
      <c r="T57" s="3"/>
      <c r="U57" s="3"/>
      <c r="V57" s="3"/>
      <c r="W57" s="3"/>
      <c r="X57" s="3"/>
      <c r="Y57" s="3"/>
      <c r="Z57" s="3"/>
      <c r="AA57" s="3"/>
      <c r="AB57" s="3"/>
      <c r="AC57" s="3"/>
      <c r="AD57" s="3"/>
      <c r="AE57" s="3"/>
      <c r="AF57" s="3"/>
      <c r="AG57" s="3"/>
      <c r="AH57" s="3"/>
      <c r="AJ57" s="3"/>
      <c r="AK57" s="3"/>
      <c r="AL57" s="3"/>
      <c r="AM57" s="3"/>
    </row>
    <row r="58" spans="1:39" ht="23" x14ac:dyDescent="0.5">
      <c r="A58" s="3"/>
      <c r="B58" s="3"/>
      <c r="C58" s="6"/>
      <c r="D58" s="3"/>
      <c r="E58" s="3"/>
      <c r="F58" s="3"/>
      <c r="G58" s="3"/>
      <c r="H58" s="3"/>
      <c r="I58" s="3"/>
      <c r="J58" s="3"/>
      <c r="K58" s="3"/>
      <c r="L58" s="3"/>
      <c r="M58" s="6"/>
      <c r="N58" s="3"/>
      <c r="O58" s="3"/>
      <c r="P58" s="3"/>
      <c r="Q58" s="3"/>
      <c r="R58" s="3"/>
      <c r="S58" s="3"/>
      <c r="T58" s="3"/>
      <c r="U58" s="3"/>
      <c r="V58" s="3"/>
      <c r="W58" s="3"/>
      <c r="X58" s="3"/>
      <c r="Y58" s="3"/>
      <c r="Z58" s="3"/>
      <c r="AA58" s="3"/>
      <c r="AB58" s="3"/>
      <c r="AC58" s="3"/>
      <c r="AD58" s="3"/>
      <c r="AE58" s="3"/>
      <c r="AF58" s="3"/>
      <c r="AG58" s="3"/>
      <c r="AH58" s="3"/>
      <c r="AJ58" s="3"/>
      <c r="AK58" s="3"/>
      <c r="AL58" s="3"/>
      <c r="AM58" s="3"/>
    </row>
    <row r="59" spans="1:39" ht="23" x14ac:dyDescent="0.5">
      <c r="A59" s="3"/>
      <c r="B59" s="3"/>
      <c r="C59" s="6"/>
      <c r="D59" s="3"/>
      <c r="E59" s="3"/>
      <c r="F59" s="3"/>
      <c r="G59" s="3"/>
      <c r="H59" s="3"/>
      <c r="I59" s="3"/>
      <c r="J59" s="3"/>
      <c r="K59" s="3"/>
      <c r="L59" s="3"/>
      <c r="M59" s="6"/>
      <c r="N59" s="3"/>
      <c r="O59" s="3"/>
      <c r="P59" s="3"/>
      <c r="Q59" s="3"/>
      <c r="R59" s="3"/>
      <c r="S59" s="3"/>
      <c r="T59" s="3"/>
      <c r="U59" s="3"/>
      <c r="V59" s="3"/>
      <c r="W59" s="3"/>
      <c r="X59" s="3"/>
      <c r="Y59" s="3"/>
      <c r="Z59" s="3"/>
      <c r="AA59" s="3"/>
      <c r="AB59" s="3"/>
      <c r="AC59" s="3"/>
      <c r="AD59" s="3"/>
      <c r="AE59" s="3"/>
      <c r="AF59" s="3"/>
      <c r="AG59" s="3"/>
      <c r="AH59" s="3"/>
      <c r="AJ59" s="3"/>
      <c r="AK59" s="3"/>
      <c r="AL59" s="3"/>
      <c r="AM59" s="3"/>
    </row>
    <row r="60" spans="1:39" ht="23" x14ac:dyDescent="0.5">
      <c r="A60" s="3"/>
      <c r="B60" s="3"/>
      <c r="C60" s="2"/>
      <c r="D60" s="3"/>
      <c r="E60" s="3"/>
      <c r="F60" s="3"/>
      <c r="G60" s="3"/>
      <c r="H60" s="3"/>
      <c r="I60" s="3"/>
      <c r="J60" s="3"/>
      <c r="K60" s="3"/>
      <c r="L60" s="3"/>
      <c r="M60" s="2"/>
      <c r="N60" s="3"/>
      <c r="O60" s="3"/>
      <c r="P60" s="3"/>
      <c r="Q60" s="3"/>
      <c r="R60" s="3"/>
      <c r="S60" s="3"/>
      <c r="T60" s="3"/>
      <c r="U60" s="3"/>
      <c r="V60" s="3"/>
      <c r="W60" s="3"/>
      <c r="X60" s="3"/>
      <c r="Y60" s="3"/>
      <c r="Z60" s="3"/>
      <c r="AA60" s="3"/>
      <c r="AB60" s="3"/>
      <c r="AC60" s="3"/>
      <c r="AD60" s="3"/>
      <c r="AE60" s="3"/>
      <c r="AF60" s="3"/>
      <c r="AG60" s="3"/>
      <c r="AH60" s="3"/>
      <c r="AI60" s="3"/>
      <c r="AJ60" s="3"/>
      <c r="AK60" s="3"/>
      <c r="AL60" s="3"/>
      <c r="AM60" s="3"/>
    </row>
    <row r="61" spans="1:39" ht="23" x14ac:dyDescent="0.5">
      <c r="A61" s="3"/>
      <c r="B61" s="3"/>
      <c r="C61" s="2"/>
      <c r="D61" s="3"/>
      <c r="E61" s="3"/>
      <c r="F61" s="3"/>
      <c r="G61" s="3"/>
      <c r="H61" s="3"/>
      <c r="I61" s="3"/>
      <c r="J61" s="3"/>
      <c r="K61" s="3"/>
      <c r="L61" s="3"/>
      <c r="M61" s="2"/>
      <c r="N61" s="3"/>
      <c r="O61" s="3"/>
      <c r="P61" s="3"/>
      <c r="Q61" s="3"/>
      <c r="R61" s="3"/>
      <c r="S61" s="3"/>
      <c r="T61" s="3"/>
      <c r="U61" s="3"/>
      <c r="V61" s="3"/>
      <c r="W61" s="3"/>
      <c r="X61" s="3"/>
      <c r="Y61" s="3"/>
      <c r="Z61" s="3"/>
      <c r="AA61" s="3"/>
      <c r="AB61" s="3"/>
      <c r="AC61" s="3"/>
      <c r="AD61" s="3"/>
      <c r="AE61" s="3"/>
      <c r="AF61" s="3"/>
      <c r="AG61" s="3"/>
      <c r="AH61" s="3"/>
      <c r="AI61" s="3"/>
      <c r="AJ61" s="3"/>
      <c r="AK61" s="3"/>
      <c r="AL61" s="3"/>
      <c r="AM61" s="3"/>
    </row>
    <row r="62" spans="1:39" ht="23" x14ac:dyDescent="0.5">
      <c r="A62" s="3"/>
      <c r="B62" s="3"/>
      <c r="C62" s="2"/>
      <c r="D62" s="3"/>
      <c r="E62" s="3"/>
      <c r="F62" s="3"/>
      <c r="G62" s="3"/>
      <c r="H62" s="3"/>
      <c r="I62" s="3"/>
      <c r="J62" s="3"/>
      <c r="K62" s="3"/>
      <c r="L62" s="3"/>
      <c r="M62" s="2"/>
      <c r="N62" s="3"/>
      <c r="O62" s="3"/>
      <c r="P62" s="3"/>
      <c r="Q62" s="3"/>
      <c r="R62" s="3"/>
      <c r="S62" s="3"/>
      <c r="T62" s="3"/>
      <c r="U62" s="3"/>
      <c r="V62" s="3"/>
      <c r="W62" s="3"/>
      <c r="X62" s="3"/>
      <c r="Y62" s="3"/>
      <c r="Z62" s="3"/>
      <c r="AA62" s="3"/>
      <c r="AB62" s="3"/>
      <c r="AC62" s="3"/>
      <c r="AD62" s="3"/>
      <c r="AE62" s="3"/>
      <c r="AF62" s="3"/>
      <c r="AG62" s="3"/>
      <c r="AH62" s="3"/>
      <c r="AI62" s="3"/>
      <c r="AJ62" s="3"/>
      <c r="AK62" s="3"/>
      <c r="AL62" s="3"/>
      <c r="AM62" s="3"/>
    </row>
    <row r="63" spans="1:39" x14ac:dyDescent="0.35">
      <c r="A63" s="3"/>
      <c r="B63" s="3"/>
      <c r="C63" s="3"/>
      <c r="D63" s="3"/>
      <c r="E63" s="3"/>
      <c r="F63" s="3"/>
      <c r="G63" s="3"/>
      <c r="H63" s="3"/>
      <c r="I63" s="3"/>
      <c r="J63" s="3"/>
      <c r="K63" s="3"/>
      <c r="L63" s="3"/>
      <c r="M63" s="8"/>
      <c r="N63" s="8"/>
      <c r="O63" s="8"/>
      <c r="P63" s="8"/>
      <c r="Q63" s="8"/>
      <c r="R63" s="8"/>
      <c r="S63" s="8"/>
      <c r="T63" s="8"/>
      <c r="U63" s="8"/>
      <c r="V63" s="8"/>
      <c r="W63" s="8"/>
      <c r="X63" s="8"/>
      <c r="Y63" s="8"/>
      <c r="Z63" s="8"/>
      <c r="AA63" s="3"/>
      <c r="AB63" s="3"/>
      <c r="AC63" s="3"/>
      <c r="AD63" s="3"/>
      <c r="AE63" s="3"/>
      <c r="AF63" s="3"/>
      <c r="AG63" s="3"/>
      <c r="AH63" s="3"/>
      <c r="AI63" s="3"/>
      <c r="AJ63" s="3"/>
      <c r="AK63" s="3"/>
      <c r="AL63" s="3"/>
      <c r="AM63" s="3"/>
    </row>
    <row r="64" spans="1:39" x14ac:dyDescent="0.3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row>
    <row r="65" spans="1:39" x14ac:dyDescent="0.3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row>
    <row r="66" spans="1:39" x14ac:dyDescent="0.35">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row>
    <row r="67" spans="1:39" x14ac:dyDescent="0.3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row>
    <row r="68" spans="1:39" x14ac:dyDescent="0.3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row>
    <row r="69" spans="1:39" x14ac:dyDescent="0.3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row>
    <row r="70" spans="1:39" x14ac:dyDescent="0.3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row>
    <row r="71" spans="1:39" x14ac:dyDescent="0.3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row>
    <row r="72" spans="1:39" ht="13.5" customHeight="1" x14ac:dyDescent="0.3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row>
  </sheetData>
  <sheetProtection selectLockedCells="1"/>
  <pageMargins left="0.7" right="0.7" top="0.75" bottom="0.75" header="0.3" footer="0.3"/>
  <pageSetup scale="2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93DBC-0D50-45EC-AEF2-D360F58E22BA}">
  <sheetPr>
    <outlinePr summaryBelow="0"/>
  </sheetPr>
  <dimension ref="A1:B19"/>
  <sheetViews>
    <sheetView workbookViewId="0">
      <selection activeCell="E9" sqref="E9"/>
    </sheetView>
  </sheetViews>
  <sheetFormatPr defaultRowHeight="14.5" x14ac:dyDescent="0.35"/>
  <cols>
    <col min="1" max="7" width="20.7265625" customWidth="1"/>
  </cols>
  <sheetData>
    <row r="1" spans="1:2" x14ac:dyDescent="0.35">
      <c r="A1" s="19" t="s">
        <v>179</v>
      </c>
      <c r="B1" s="17" t="s">
        <v>291</v>
      </c>
    </row>
    <row r="2" spans="1:2" x14ac:dyDescent="0.35">
      <c r="A2" s="19" t="s">
        <v>125</v>
      </c>
      <c r="B2" s="17"/>
    </row>
    <row r="3" spans="1:2" x14ac:dyDescent="0.35">
      <c r="A3" s="19" t="s">
        <v>126</v>
      </c>
      <c r="B3" s="17"/>
    </row>
    <row r="4" spans="1:2" x14ac:dyDescent="0.35">
      <c r="A4" s="19" t="s">
        <v>127</v>
      </c>
      <c r="B4" s="17" t="s">
        <v>128</v>
      </c>
    </row>
    <row r="6" spans="1:2" x14ac:dyDescent="0.35">
      <c r="A6" s="19" t="s">
        <v>129</v>
      </c>
      <c r="B6" s="20">
        <v>880</v>
      </c>
    </row>
    <row r="7" spans="1:2" x14ac:dyDescent="0.35">
      <c r="A7" s="19" t="s">
        <v>130</v>
      </c>
      <c r="B7" s="20">
        <v>903</v>
      </c>
    </row>
    <row r="8" spans="1:2" x14ac:dyDescent="0.35">
      <c r="A8" s="19" t="s">
        <v>131</v>
      </c>
      <c r="B8" s="20">
        <v>0</v>
      </c>
    </row>
    <row r="9" spans="1:2" x14ac:dyDescent="0.35">
      <c r="A9" s="19" t="s">
        <v>132</v>
      </c>
      <c r="B9" s="20">
        <v>0</v>
      </c>
    </row>
    <row r="10" spans="1:2" x14ac:dyDescent="0.35">
      <c r="A10" s="19" t="s">
        <v>133</v>
      </c>
      <c r="B10" s="20">
        <v>903</v>
      </c>
    </row>
    <row r="11" spans="1:2" x14ac:dyDescent="0.35">
      <c r="A11" s="19" t="s">
        <v>134</v>
      </c>
      <c r="B11" s="21">
        <v>2022</v>
      </c>
    </row>
    <row r="12" spans="1:2" x14ac:dyDescent="0.35">
      <c r="A12" s="19" t="s">
        <v>135</v>
      </c>
      <c r="B12" s="21">
        <v>50</v>
      </c>
    </row>
    <row r="13" spans="1:2" x14ac:dyDescent="0.35">
      <c r="A13" s="19" t="s">
        <v>136</v>
      </c>
      <c r="B13" s="17" t="s">
        <v>137</v>
      </c>
    </row>
    <row r="15" spans="1:2" x14ac:dyDescent="0.35">
      <c r="A15" s="19" t="s">
        <v>42</v>
      </c>
      <c r="B15" s="20">
        <v>2.2000000000000002</v>
      </c>
    </row>
    <row r="16" spans="1:2" x14ac:dyDescent="0.35">
      <c r="A16" s="19" t="s">
        <v>44</v>
      </c>
      <c r="B16" s="20">
        <v>31.3</v>
      </c>
    </row>
    <row r="17" spans="1:2" x14ac:dyDescent="0.35">
      <c r="A17" s="19" t="s">
        <v>138</v>
      </c>
      <c r="B17" s="20">
        <v>0</v>
      </c>
    </row>
    <row r="18" spans="1:2" x14ac:dyDescent="0.35">
      <c r="A18" s="19" t="s">
        <v>139</v>
      </c>
      <c r="B18" s="17" t="s">
        <v>140</v>
      </c>
    </row>
    <row r="19" spans="1:2" ht="29" x14ac:dyDescent="0.35">
      <c r="A19" s="19" t="s">
        <v>141</v>
      </c>
      <c r="B19" s="17" t="s">
        <v>142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11B55-5A2D-41C4-B335-7EAA88A0C357}">
  <sheetPr>
    <outlinePr summaryBelow="0"/>
  </sheetPr>
  <dimension ref="A1:H328"/>
  <sheetViews>
    <sheetView topLeftCell="A185" workbookViewId="0">
      <selection activeCell="B9" sqref="B9"/>
    </sheetView>
  </sheetViews>
  <sheetFormatPr defaultRowHeight="14.5" outlineLevelRow="5" x14ac:dyDescent="0.35"/>
  <cols>
    <col min="1" max="1" width="20.7265625" customWidth="1"/>
    <col min="2" max="2" width="40.7265625" customWidth="1"/>
    <col min="3" max="8" width="15.7265625" customWidth="1"/>
  </cols>
  <sheetData>
    <row r="1" spans="1:8" x14ac:dyDescent="0.35">
      <c r="A1" s="16" t="s">
        <v>6</v>
      </c>
      <c r="B1" s="16" t="s">
        <v>7</v>
      </c>
      <c r="C1" s="16" t="s">
        <v>222</v>
      </c>
      <c r="E1" s="16" t="s">
        <v>223</v>
      </c>
      <c r="G1" s="16" t="s">
        <v>224</v>
      </c>
    </row>
    <row r="2" spans="1:8" ht="19" customHeight="1" x14ac:dyDescent="0.35">
      <c r="A2" s="17" t="s">
        <v>39</v>
      </c>
      <c r="B2" s="17" t="s">
        <v>49</v>
      </c>
      <c r="G2" s="20">
        <v>1105760.764856</v>
      </c>
      <c r="H2" s="84" t="s">
        <v>225</v>
      </c>
    </row>
    <row r="3" spans="1:8" ht="19" customHeight="1" outlineLevel="1" x14ac:dyDescent="0.35">
      <c r="A3" s="17" t="s">
        <v>50</v>
      </c>
      <c r="B3" s="17" t="s">
        <v>51</v>
      </c>
      <c r="G3" s="20">
        <v>62.5</v>
      </c>
      <c r="H3" s="84" t="s">
        <v>225</v>
      </c>
    </row>
    <row r="4" spans="1:8" ht="19" customHeight="1" outlineLevel="2" x14ac:dyDescent="0.35">
      <c r="A4" s="17" t="s">
        <v>52</v>
      </c>
      <c r="B4" s="17" t="s">
        <v>53</v>
      </c>
      <c r="G4" s="20">
        <v>62.5</v>
      </c>
      <c r="H4" s="84" t="s">
        <v>225</v>
      </c>
    </row>
    <row r="5" spans="1:8" ht="19" customHeight="1" outlineLevel="3" x14ac:dyDescent="0.35">
      <c r="A5" s="17" t="s">
        <v>49</v>
      </c>
      <c r="B5" s="17" t="s">
        <v>51</v>
      </c>
      <c r="G5" s="20">
        <v>62.5</v>
      </c>
      <c r="H5" s="84" t="s">
        <v>225</v>
      </c>
    </row>
    <row r="6" spans="1:8" ht="19" customHeight="1" outlineLevel="4" x14ac:dyDescent="0.35">
      <c r="A6" s="17" t="s">
        <v>54</v>
      </c>
      <c r="B6" s="17" t="s">
        <v>292</v>
      </c>
      <c r="C6" s="20">
        <v>125</v>
      </c>
      <c r="D6" s="84" t="s">
        <v>226</v>
      </c>
      <c r="G6" s="20">
        <v>62.5</v>
      </c>
      <c r="H6" s="84" t="s">
        <v>225</v>
      </c>
    </row>
    <row r="7" spans="1:8" ht="19" customHeight="1" outlineLevel="5" x14ac:dyDescent="0.35">
      <c r="A7" s="17" t="s">
        <v>55</v>
      </c>
      <c r="B7" s="17" t="s">
        <v>293</v>
      </c>
      <c r="C7" s="20">
        <v>0.5</v>
      </c>
      <c r="D7" s="84" t="s">
        <v>227</v>
      </c>
      <c r="E7" s="20">
        <v>62.5</v>
      </c>
      <c r="F7" s="84" t="s">
        <v>225</v>
      </c>
      <c r="G7" s="20">
        <v>62.5</v>
      </c>
      <c r="H7" s="84" t="s">
        <v>225</v>
      </c>
    </row>
    <row r="8" spans="1:8" ht="19" customHeight="1" outlineLevel="1" x14ac:dyDescent="0.35">
      <c r="A8" s="17" t="s">
        <v>50</v>
      </c>
      <c r="B8" s="17" t="s">
        <v>56</v>
      </c>
      <c r="G8" s="20">
        <v>16287.972876</v>
      </c>
      <c r="H8" s="84" t="s">
        <v>225</v>
      </c>
    </row>
    <row r="9" spans="1:8" ht="19" customHeight="1" outlineLevel="2" x14ac:dyDescent="0.35">
      <c r="A9" s="17" t="s">
        <v>52</v>
      </c>
      <c r="B9" s="17" t="s">
        <v>57</v>
      </c>
      <c r="G9" s="20">
        <v>13531.392</v>
      </c>
      <c r="H9" s="84" t="s">
        <v>225</v>
      </c>
    </row>
    <row r="10" spans="1:8" ht="19" customHeight="1" outlineLevel="3" x14ac:dyDescent="0.35">
      <c r="A10" s="17" t="s">
        <v>49</v>
      </c>
      <c r="B10" s="17" t="s">
        <v>294</v>
      </c>
      <c r="G10" s="20">
        <v>13531.392</v>
      </c>
      <c r="H10" s="84" t="s">
        <v>225</v>
      </c>
    </row>
    <row r="11" spans="1:8" ht="19" customHeight="1" outlineLevel="4" x14ac:dyDescent="0.35">
      <c r="A11" s="17" t="s">
        <v>54</v>
      </c>
      <c r="B11" s="17" t="s">
        <v>294</v>
      </c>
      <c r="C11" s="20">
        <v>71</v>
      </c>
      <c r="D11" s="84" t="s">
        <v>228</v>
      </c>
      <c r="G11" s="20">
        <v>12601.08</v>
      </c>
      <c r="H11" s="84" t="s">
        <v>225</v>
      </c>
    </row>
    <row r="12" spans="1:8" ht="19" customHeight="1" outlineLevel="5" x14ac:dyDescent="0.35">
      <c r="A12" s="17" t="s">
        <v>55</v>
      </c>
      <c r="B12" s="17" t="s">
        <v>295</v>
      </c>
      <c r="C12" s="20">
        <v>159</v>
      </c>
      <c r="D12" s="84" t="s">
        <v>229</v>
      </c>
      <c r="E12" s="20">
        <v>11289</v>
      </c>
      <c r="F12" s="84" t="s">
        <v>225</v>
      </c>
      <c r="G12" s="20">
        <v>11289</v>
      </c>
      <c r="H12" s="84" t="s">
        <v>225</v>
      </c>
    </row>
    <row r="13" spans="1:8" ht="19" customHeight="1" outlineLevel="5" x14ac:dyDescent="0.35">
      <c r="A13" s="17" t="s">
        <v>55</v>
      </c>
      <c r="B13" s="17" t="s">
        <v>296</v>
      </c>
      <c r="C13" s="20">
        <v>2.5000000000000001E-2</v>
      </c>
      <c r="D13" s="84" t="s">
        <v>230</v>
      </c>
      <c r="E13" s="20">
        <v>1.7750000000000001</v>
      </c>
      <c r="F13" s="84" t="s">
        <v>231</v>
      </c>
      <c r="G13" s="20">
        <v>1312.0800000000002</v>
      </c>
      <c r="H13" s="84" t="s">
        <v>225</v>
      </c>
    </row>
    <row r="14" spans="1:8" ht="19" customHeight="1" outlineLevel="4" x14ac:dyDescent="0.35">
      <c r="A14" s="17" t="s">
        <v>54</v>
      </c>
      <c r="B14" s="17" t="s">
        <v>297</v>
      </c>
      <c r="C14" s="20">
        <v>18</v>
      </c>
      <c r="D14" s="84" t="s">
        <v>228</v>
      </c>
      <c r="G14" s="20">
        <v>930.31200000000013</v>
      </c>
      <c r="H14" s="84" t="s">
        <v>225</v>
      </c>
    </row>
    <row r="15" spans="1:8" ht="19" customHeight="1" outlineLevel="5" x14ac:dyDescent="0.35">
      <c r="A15" s="17" t="s">
        <v>55</v>
      </c>
      <c r="B15" s="17" t="s">
        <v>298</v>
      </c>
      <c r="C15" s="20">
        <v>0.22</v>
      </c>
      <c r="D15" s="84" t="s">
        <v>230</v>
      </c>
      <c r="E15" s="20">
        <v>3.96</v>
      </c>
      <c r="F15" s="84" t="s">
        <v>231</v>
      </c>
      <c r="G15" s="20">
        <v>89.891999999999996</v>
      </c>
      <c r="H15" s="84" t="s">
        <v>225</v>
      </c>
    </row>
    <row r="16" spans="1:8" ht="19" customHeight="1" outlineLevel="5" x14ac:dyDescent="0.35">
      <c r="A16" s="17" t="s">
        <v>55</v>
      </c>
      <c r="B16" s="17" t="s">
        <v>299</v>
      </c>
      <c r="C16" s="20">
        <v>18</v>
      </c>
      <c r="D16" s="84" t="s">
        <v>229</v>
      </c>
      <c r="E16" s="20">
        <v>324</v>
      </c>
      <c r="F16" s="84" t="s">
        <v>225</v>
      </c>
      <c r="G16" s="20">
        <v>324</v>
      </c>
      <c r="H16" s="84" t="s">
        <v>225</v>
      </c>
    </row>
    <row r="17" spans="1:8" ht="19" customHeight="1" outlineLevel="5" x14ac:dyDescent="0.35">
      <c r="A17" s="17" t="s">
        <v>55</v>
      </c>
      <c r="B17" s="17" t="s">
        <v>300</v>
      </c>
      <c r="C17" s="20">
        <v>1</v>
      </c>
      <c r="D17" s="84" t="s">
        <v>232</v>
      </c>
      <c r="E17" s="20">
        <v>18</v>
      </c>
      <c r="F17" s="84" t="s">
        <v>228</v>
      </c>
      <c r="G17" s="20">
        <v>93.78</v>
      </c>
      <c r="H17" s="84" t="s">
        <v>225</v>
      </c>
    </row>
    <row r="18" spans="1:8" ht="19" customHeight="1" outlineLevel="5" x14ac:dyDescent="0.35">
      <c r="A18" s="17" t="s">
        <v>55</v>
      </c>
      <c r="B18" s="17" t="s">
        <v>92</v>
      </c>
      <c r="C18" s="20">
        <v>1</v>
      </c>
      <c r="D18" s="84" t="s">
        <v>232</v>
      </c>
      <c r="E18" s="20">
        <v>18</v>
      </c>
      <c r="F18" s="84" t="s">
        <v>228</v>
      </c>
      <c r="G18" s="20">
        <v>90</v>
      </c>
      <c r="H18" s="84" t="s">
        <v>225</v>
      </c>
    </row>
    <row r="19" spans="1:8" ht="19" customHeight="1" outlineLevel="5" x14ac:dyDescent="0.35">
      <c r="A19" s="17" t="s">
        <v>55</v>
      </c>
      <c r="B19" s="17" t="s">
        <v>296</v>
      </c>
      <c r="C19" s="20">
        <v>2.5000000000000001E-2</v>
      </c>
      <c r="D19" s="84" t="s">
        <v>230</v>
      </c>
      <c r="E19" s="20">
        <v>0.45</v>
      </c>
      <c r="F19" s="84" t="s">
        <v>231</v>
      </c>
      <c r="G19" s="20">
        <v>332.64000000000004</v>
      </c>
      <c r="H19" s="84" t="s">
        <v>225</v>
      </c>
    </row>
    <row r="20" spans="1:8" ht="19" customHeight="1" outlineLevel="2" x14ac:dyDescent="0.35">
      <c r="A20" s="17" t="s">
        <v>52</v>
      </c>
      <c r="B20" s="17" t="s">
        <v>301</v>
      </c>
      <c r="G20" s="20">
        <v>2756.5808760000004</v>
      </c>
      <c r="H20" s="84" t="s">
        <v>225</v>
      </c>
    </row>
    <row r="21" spans="1:8" ht="19" customHeight="1" outlineLevel="3" x14ac:dyDescent="0.35">
      <c r="A21" s="17" t="s">
        <v>49</v>
      </c>
      <c r="B21" s="17" t="s">
        <v>302</v>
      </c>
      <c r="G21" s="20">
        <v>2756.5808760000004</v>
      </c>
      <c r="H21" s="84" t="s">
        <v>225</v>
      </c>
    </row>
    <row r="22" spans="1:8" ht="19" customHeight="1" outlineLevel="4" x14ac:dyDescent="0.35">
      <c r="A22" s="17" t="s">
        <v>54</v>
      </c>
      <c r="B22" s="17" t="s">
        <v>303</v>
      </c>
      <c r="C22" s="20">
        <v>80.334000000000003</v>
      </c>
      <c r="D22" s="84" t="s">
        <v>226</v>
      </c>
      <c r="G22" s="20">
        <v>2756.5808760000004</v>
      </c>
      <c r="H22" s="84" t="s">
        <v>225</v>
      </c>
    </row>
    <row r="23" spans="1:8" ht="19" customHeight="1" outlineLevel="5" x14ac:dyDescent="0.35">
      <c r="A23" s="17" t="s">
        <v>55</v>
      </c>
      <c r="B23" s="17" t="s">
        <v>304</v>
      </c>
      <c r="C23" s="20">
        <v>3.33</v>
      </c>
      <c r="D23" s="84" t="s">
        <v>305</v>
      </c>
      <c r="E23" s="20">
        <v>267.51222000000001</v>
      </c>
      <c r="F23" s="84" t="s">
        <v>228</v>
      </c>
      <c r="G23" s="20">
        <v>2675.1222000000002</v>
      </c>
      <c r="H23" s="84" t="s">
        <v>225</v>
      </c>
    </row>
    <row r="24" spans="1:8" ht="19" customHeight="1" outlineLevel="5" x14ac:dyDescent="0.35">
      <c r="A24" s="17" t="s">
        <v>55</v>
      </c>
      <c r="B24" s="17" t="s">
        <v>306</v>
      </c>
      <c r="C24" s="20">
        <v>1.014</v>
      </c>
      <c r="D24" s="84" t="s">
        <v>227</v>
      </c>
      <c r="E24" s="20">
        <v>81.458676000000011</v>
      </c>
      <c r="F24" s="84" t="s">
        <v>225</v>
      </c>
      <c r="G24" s="20">
        <v>81.458676000000011</v>
      </c>
      <c r="H24" s="84" t="s">
        <v>225</v>
      </c>
    </row>
    <row r="25" spans="1:8" ht="19" customHeight="1" outlineLevel="1" x14ac:dyDescent="0.35">
      <c r="A25" s="17" t="s">
        <v>50</v>
      </c>
      <c r="B25" s="17" t="s">
        <v>60</v>
      </c>
      <c r="G25" s="20">
        <v>281639.49</v>
      </c>
      <c r="H25" s="84" t="s">
        <v>225</v>
      </c>
    </row>
    <row r="26" spans="1:8" ht="19" customHeight="1" outlineLevel="2" x14ac:dyDescent="0.35">
      <c r="A26" s="17" t="s">
        <v>52</v>
      </c>
      <c r="B26" s="17" t="s">
        <v>61</v>
      </c>
      <c r="G26" s="20">
        <v>281639.49</v>
      </c>
      <c r="H26" s="84" t="s">
        <v>225</v>
      </c>
    </row>
    <row r="27" spans="1:8" ht="19" customHeight="1" outlineLevel="3" x14ac:dyDescent="0.35">
      <c r="A27" s="17" t="s">
        <v>49</v>
      </c>
      <c r="B27" s="17" t="s">
        <v>307</v>
      </c>
      <c r="G27" s="20">
        <v>90760.790000000008</v>
      </c>
      <c r="H27" s="84" t="s">
        <v>225</v>
      </c>
    </row>
    <row r="28" spans="1:8" ht="19" customHeight="1" outlineLevel="4" x14ac:dyDescent="0.35">
      <c r="A28" s="17" t="s">
        <v>54</v>
      </c>
      <c r="B28" s="17" t="s">
        <v>308</v>
      </c>
      <c r="C28" s="20">
        <v>42</v>
      </c>
      <c r="D28" s="84" t="s">
        <v>228</v>
      </c>
      <c r="G28" s="20">
        <v>11154.99</v>
      </c>
      <c r="H28" s="84" t="s">
        <v>225</v>
      </c>
    </row>
    <row r="29" spans="1:8" ht="19" customHeight="1" outlineLevel="5" x14ac:dyDescent="0.35">
      <c r="A29" s="17" t="s">
        <v>55</v>
      </c>
      <c r="B29" s="17" t="s">
        <v>63</v>
      </c>
      <c r="C29" s="20">
        <v>240</v>
      </c>
      <c r="D29" s="84" t="s">
        <v>229</v>
      </c>
      <c r="E29" s="20">
        <v>10080</v>
      </c>
      <c r="F29" s="84" t="s">
        <v>225</v>
      </c>
      <c r="G29" s="20">
        <v>10080</v>
      </c>
      <c r="H29" s="84" t="s">
        <v>225</v>
      </c>
    </row>
    <row r="30" spans="1:8" ht="19" customHeight="1" outlineLevel="5" x14ac:dyDescent="0.35">
      <c r="A30" s="17" t="s">
        <v>55</v>
      </c>
      <c r="B30" s="17" t="s">
        <v>309</v>
      </c>
      <c r="C30" s="20">
        <v>0.05</v>
      </c>
      <c r="D30" s="84" t="s">
        <v>230</v>
      </c>
      <c r="E30" s="20">
        <v>2.1</v>
      </c>
      <c r="F30" s="84" t="s">
        <v>231</v>
      </c>
      <c r="G30" s="20">
        <v>54.39</v>
      </c>
      <c r="H30" s="84" t="s">
        <v>225</v>
      </c>
    </row>
    <row r="31" spans="1:8" ht="19" customHeight="1" outlineLevel="5" x14ac:dyDescent="0.35">
      <c r="A31" s="17" t="s">
        <v>55</v>
      </c>
      <c r="B31" s="17" t="s">
        <v>65</v>
      </c>
      <c r="C31" s="20">
        <v>1</v>
      </c>
      <c r="D31" s="84" t="s">
        <v>232</v>
      </c>
      <c r="E31" s="20">
        <v>42</v>
      </c>
      <c r="F31" s="84" t="s">
        <v>228</v>
      </c>
      <c r="G31" s="20">
        <v>840</v>
      </c>
      <c r="H31" s="84" t="s">
        <v>225</v>
      </c>
    </row>
    <row r="32" spans="1:8" ht="19" customHeight="1" outlineLevel="5" x14ac:dyDescent="0.35">
      <c r="A32" s="17" t="s">
        <v>55</v>
      </c>
      <c r="B32" s="17" t="s">
        <v>66</v>
      </c>
      <c r="C32" s="20">
        <v>3.1</v>
      </c>
      <c r="D32" s="84" t="s">
        <v>229</v>
      </c>
      <c r="E32" s="20">
        <v>130.20000000000002</v>
      </c>
      <c r="F32" s="84" t="s">
        <v>225</v>
      </c>
      <c r="G32" s="20">
        <v>130.20000000000002</v>
      </c>
      <c r="H32" s="84" t="s">
        <v>225</v>
      </c>
    </row>
    <row r="33" spans="1:8" ht="19" customHeight="1" outlineLevel="5" x14ac:dyDescent="0.35">
      <c r="A33" s="17" t="s">
        <v>55</v>
      </c>
      <c r="B33" s="17" t="s">
        <v>67</v>
      </c>
      <c r="C33" s="20">
        <v>1.2</v>
      </c>
      <c r="D33" s="84" t="s">
        <v>229</v>
      </c>
      <c r="E33" s="20">
        <v>50.4</v>
      </c>
      <c r="F33" s="84" t="s">
        <v>225</v>
      </c>
      <c r="G33" s="20">
        <v>50.4</v>
      </c>
      <c r="H33" s="84" t="s">
        <v>225</v>
      </c>
    </row>
    <row r="34" spans="1:8" ht="19" customHeight="1" outlineLevel="4" x14ac:dyDescent="0.35">
      <c r="A34" s="17" t="s">
        <v>54</v>
      </c>
      <c r="B34" s="17" t="s">
        <v>310</v>
      </c>
      <c r="C34" s="20">
        <v>425</v>
      </c>
      <c r="D34" s="84" t="s">
        <v>228</v>
      </c>
      <c r="G34" s="20">
        <v>72773.600000000006</v>
      </c>
      <c r="H34" s="84" t="s">
        <v>225</v>
      </c>
    </row>
    <row r="35" spans="1:8" ht="19" customHeight="1" outlineLevel="5" x14ac:dyDescent="0.35">
      <c r="A35" s="17" t="s">
        <v>55</v>
      </c>
      <c r="B35" s="17" t="s">
        <v>63</v>
      </c>
      <c r="C35" s="20">
        <v>168</v>
      </c>
      <c r="D35" s="84" t="s">
        <v>229</v>
      </c>
      <c r="E35" s="20">
        <v>71400</v>
      </c>
      <c r="F35" s="84" t="s">
        <v>225</v>
      </c>
      <c r="G35" s="20">
        <v>71400</v>
      </c>
      <c r="H35" s="84" t="s">
        <v>225</v>
      </c>
    </row>
    <row r="36" spans="1:8" ht="19" customHeight="1" outlineLevel="5" x14ac:dyDescent="0.35">
      <c r="A36" s="17" t="s">
        <v>55</v>
      </c>
      <c r="B36" s="17" t="s">
        <v>309</v>
      </c>
      <c r="C36" s="20">
        <v>0.08</v>
      </c>
      <c r="D36" s="84" t="s">
        <v>230</v>
      </c>
      <c r="E36" s="20">
        <v>34</v>
      </c>
      <c r="F36" s="84" t="s">
        <v>231</v>
      </c>
      <c r="G36" s="20">
        <v>880.59999999999991</v>
      </c>
      <c r="H36" s="84" t="s">
        <v>225</v>
      </c>
    </row>
    <row r="37" spans="1:8" ht="19" customHeight="1" outlineLevel="5" x14ac:dyDescent="0.35">
      <c r="A37" s="17" t="s">
        <v>55</v>
      </c>
      <c r="B37" s="17" t="s">
        <v>311</v>
      </c>
      <c r="C37" s="20">
        <v>8.0000000000000002E-3</v>
      </c>
      <c r="D37" s="84" t="s">
        <v>230</v>
      </c>
      <c r="E37" s="20">
        <v>3.4</v>
      </c>
      <c r="F37" s="84" t="s">
        <v>231</v>
      </c>
      <c r="G37" s="20">
        <v>493</v>
      </c>
      <c r="H37" s="84" t="s">
        <v>225</v>
      </c>
    </row>
    <row r="38" spans="1:8" ht="19" customHeight="1" outlineLevel="4" x14ac:dyDescent="0.35">
      <c r="A38" s="17" t="s">
        <v>54</v>
      </c>
      <c r="B38" s="17" t="s">
        <v>312</v>
      </c>
      <c r="C38" s="20">
        <v>590</v>
      </c>
      <c r="D38" s="84" t="s">
        <v>228</v>
      </c>
      <c r="G38" s="20">
        <v>6832.2</v>
      </c>
      <c r="H38" s="84" t="s">
        <v>225</v>
      </c>
    </row>
    <row r="39" spans="1:8" ht="19" customHeight="1" outlineLevel="5" x14ac:dyDescent="0.35">
      <c r="A39" s="17" t="s">
        <v>55</v>
      </c>
      <c r="B39" s="17" t="s">
        <v>313</v>
      </c>
      <c r="C39" s="20">
        <v>1</v>
      </c>
      <c r="D39" s="84" t="s">
        <v>232</v>
      </c>
      <c r="E39" s="20">
        <v>590</v>
      </c>
      <c r="F39" s="84" t="s">
        <v>228</v>
      </c>
      <c r="G39" s="20">
        <v>47.2</v>
      </c>
      <c r="H39" s="84" t="s">
        <v>225</v>
      </c>
    </row>
    <row r="40" spans="1:8" ht="19" customHeight="1" outlineLevel="5" x14ac:dyDescent="0.35">
      <c r="A40" s="17" t="s">
        <v>55</v>
      </c>
      <c r="B40" s="17" t="s">
        <v>314</v>
      </c>
      <c r="C40" s="20">
        <v>1</v>
      </c>
      <c r="D40" s="84" t="s">
        <v>232</v>
      </c>
      <c r="E40" s="20">
        <v>590</v>
      </c>
      <c r="F40" s="84" t="s">
        <v>228</v>
      </c>
      <c r="G40" s="20">
        <v>6785</v>
      </c>
      <c r="H40" s="84" t="s">
        <v>225</v>
      </c>
    </row>
    <row r="41" spans="1:8" ht="19" customHeight="1" outlineLevel="3" x14ac:dyDescent="0.35">
      <c r="A41" s="17" t="s">
        <v>49</v>
      </c>
      <c r="B41" s="17" t="s">
        <v>315</v>
      </c>
      <c r="G41" s="20">
        <v>182638</v>
      </c>
      <c r="H41" s="84" t="s">
        <v>225</v>
      </c>
    </row>
    <row r="42" spans="1:8" ht="19" customHeight="1" outlineLevel="4" x14ac:dyDescent="0.35">
      <c r="A42" s="17" t="s">
        <v>54</v>
      </c>
      <c r="B42" s="17" t="s">
        <v>316</v>
      </c>
      <c r="C42" s="20">
        <v>530</v>
      </c>
      <c r="D42" s="84" t="s">
        <v>228</v>
      </c>
      <c r="G42" s="20">
        <v>182638</v>
      </c>
      <c r="H42" s="84" t="s">
        <v>225</v>
      </c>
    </row>
    <row r="43" spans="1:8" ht="19" customHeight="1" outlineLevel="5" x14ac:dyDescent="0.35">
      <c r="A43" s="17" t="s">
        <v>55</v>
      </c>
      <c r="B43" s="17" t="s">
        <v>317</v>
      </c>
      <c r="C43" s="20">
        <v>1</v>
      </c>
      <c r="D43" s="84" t="s">
        <v>232</v>
      </c>
      <c r="E43" s="20">
        <v>530</v>
      </c>
      <c r="F43" s="84" t="s">
        <v>228</v>
      </c>
      <c r="G43" s="20">
        <v>182638</v>
      </c>
      <c r="H43" s="84" t="s">
        <v>225</v>
      </c>
    </row>
    <row r="44" spans="1:8" ht="19" customHeight="1" outlineLevel="3" x14ac:dyDescent="0.35">
      <c r="A44" s="17" t="s">
        <v>49</v>
      </c>
      <c r="B44" s="17" t="s">
        <v>318</v>
      </c>
      <c r="G44" s="20">
        <v>8240.6999999999989</v>
      </c>
      <c r="H44" s="84" t="s">
        <v>225</v>
      </c>
    </row>
    <row r="45" spans="1:8" ht="19" customHeight="1" outlineLevel="4" x14ac:dyDescent="0.35">
      <c r="A45" s="17" t="s">
        <v>54</v>
      </c>
      <c r="B45" s="17" t="s">
        <v>319</v>
      </c>
      <c r="C45" s="20">
        <v>148</v>
      </c>
      <c r="D45" s="84" t="s">
        <v>228</v>
      </c>
      <c r="G45" s="20">
        <v>4967.0649999999996</v>
      </c>
      <c r="H45" s="84" t="s">
        <v>225</v>
      </c>
    </row>
    <row r="46" spans="1:8" ht="19" customHeight="1" outlineLevel="5" x14ac:dyDescent="0.35">
      <c r="A46" s="17" t="s">
        <v>55</v>
      </c>
      <c r="B46" s="17" t="s">
        <v>74</v>
      </c>
      <c r="C46" s="20">
        <v>3</v>
      </c>
      <c r="D46" s="84" t="s">
        <v>232</v>
      </c>
      <c r="E46" s="20">
        <v>444</v>
      </c>
      <c r="F46" s="84" t="s">
        <v>228</v>
      </c>
      <c r="G46" s="20">
        <v>4440</v>
      </c>
      <c r="H46" s="84" t="s">
        <v>225</v>
      </c>
    </row>
    <row r="47" spans="1:8" ht="19" customHeight="1" outlineLevel="5" x14ac:dyDescent="0.35">
      <c r="A47" s="17" t="s">
        <v>55</v>
      </c>
      <c r="B47" s="17" t="s">
        <v>68</v>
      </c>
      <c r="C47" s="20">
        <v>4.4999999999999998E-2</v>
      </c>
      <c r="D47" s="84" t="s">
        <v>230</v>
      </c>
      <c r="E47" s="20">
        <v>6.66</v>
      </c>
      <c r="F47" s="84" t="s">
        <v>231</v>
      </c>
      <c r="G47" s="20">
        <v>174.82500000000002</v>
      </c>
      <c r="H47" s="84" t="s">
        <v>225</v>
      </c>
    </row>
    <row r="48" spans="1:8" ht="19" customHeight="1" outlineLevel="5" x14ac:dyDescent="0.35">
      <c r="A48" s="17" t="s">
        <v>55</v>
      </c>
      <c r="B48" s="17" t="s">
        <v>320</v>
      </c>
      <c r="C48" s="20">
        <v>0.38</v>
      </c>
      <c r="D48" s="84" t="s">
        <v>229</v>
      </c>
      <c r="E48" s="20">
        <v>56.24</v>
      </c>
      <c r="F48" s="84" t="s">
        <v>225</v>
      </c>
      <c r="G48" s="20">
        <v>56.24</v>
      </c>
      <c r="H48" s="84" t="s">
        <v>225</v>
      </c>
    </row>
    <row r="49" spans="1:8" ht="19" customHeight="1" outlineLevel="5" x14ac:dyDescent="0.35">
      <c r="A49" s="17" t="s">
        <v>55</v>
      </c>
      <c r="B49" s="17" t="s">
        <v>299</v>
      </c>
      <c r="C49" s="20">
        <v>2</v>
      </c>
      <c r="D49" s="84" t="s">
        <v>229</v>
      </c>
      <c r="E49" s="20">
        <v>296</v>
      </c>
      <c r="F49" s="84" t="s">
        <v>225</v>
      </c>
      <c r="G49" s="20">
        <v>296</v>
      </c>
      <c r="H49" s="84" t="s">
        <v>225</v>
      </c>
    </row>
    <row r="50" spans="1:8" ht="19" customHeight="1" outlineLevel="4" x14ac:dyDescent="0.35">
      <c r="A50" s="17" t="s">
        <v>54</v>
      </c>
      <c r="B50" s="17" t="s">
        <v>321</v>
      </c>
      <c r="C50" s="20">
        <v>78</v>
      </c>
      <c r="D50" s="84" t="s">
        <v>228</v>
      </c>
      <c r="G50" s="20">
        <v>2656.7774999999997</v>
      </c>
      <c r="H50" s="84" t="s">
        <v>225</v>
      </c>
    </row>
    <row r="51" spans="1:8" ht="19" customHeight="1" outlineLevel="5" x14ac:dyDescent="0.35">
      <c r="A51" s="17" t="s">
        <v>55</v>
      </c>
      <c r="B51" s="17" t="s">
        <v>74</v>
      </c>
      <c r="C51" s="20">
        <v>3</v>
      </c>
      <c r="D51" s="84" t="s">
        <v>232</v>
      </c>
      <c r="E51" s="20">
        <v>234</v>
      </c>
      <c r="F51" s="84" t="s">
        <v>228</v>
      </c>
      <c r="G51" s="20">
        <v>2340</v>
      </c>
      <c r="H51" s="84" t="s">
        <v>225</v>
      </c>
    </row>
    <row r="52" spans="1:8" ht="19" customHeight="1" outlineLevel="5" x14ac:dyDescent="0.35">
      <c r="A52" s="17" t="s">
        <v>55</v>
      </c>
      <c r="B52" s="17" t="s">
        <v>68</v>
      </c>
      <c r="C52" s="20">
        <v>4.4999999999999998E-2</v>
      </c>
      <c r="D52" s="84" t="s">
        <v>230</v>
      </c>
      <c r="E52" s="20">
        <v>3.51</v>
      </c>
      <c r="F52" s="84" t="s">
        <v>231</v>
      </c>
      <c r="G52" s="20">
        <v>92.137499999999989</v>
      </c>
      <c r="H52" s="84" t="s">
        <v>225</v>
      </c>
    </row>
    <row r="53" spans="1:8" ht="19" customHeight="1" outlineLevel="5" x14ac:dyDescent="0.35">
      <c r="A53" s="17" t="s">
        <v>55</v>
      </c>
      <c r="B53" s="17" t="s">
        <v>320</v>
      </c>
      <c r="C53" s="20">
        <v>0.38</v>
      </c>
      <c r="D53" s="84" t="s">
        <v>229</v>
      </c>
      <c r="E53" s="20">
        <v>29.64</v>
      </c>
      <c r="F53" s="84" t="s">
        <v>225</v>
      </c>
      <c r="G53" s="20">
        <v>29.64</v>
      </c>
      <c r="H53" s="84" t="s">
        <v>225</v>
      </c>
    </row>
    <row r="54" spans="1:8" ht="19" customHeight="1" outlineLevel="5" x14ac:dyDescent="0.35">
      <c r="A54" s="17" t="s">
        <v>55</v>
      </c>
      <c r="B54" s="17" t="s">
        <v>299</v>
      </c>
      <c r="C54" s="20">
        <v>2.5</v>
      </c>
      <c r="D54" s="84" t="s">
        <v>229</v>
      </c>
      <c r="E54" s="20">
        <v>195</v>
      </c>
      <c r="F54" s="84" t="s">
        <v>225</v>
      </c>
      <c r="G54" s="20">
        <v>195</v>
      </c>
      <c r="H54" s="84" t="s">
        <v>225</v>
      </c>
    </row>
    <row r="55" spans="1:8" ht="19" customHeight="1" outlineLevel="4" x14ac:dyDescent="0.35">
      <c r="A55" s="17" t="s">
        <v>54</v>
      </c>
      <c r="B55" s="17" t="s">
        <v>322</v>
      </c>
      <c r="C55" s="20">
        <v>35</v>
      </c>
      <c r="D55" s="84" t="s">
        <v>228</v>
      </c>
      <c r="G55" s="20">
        <v>385</v>
      </c>
      <c r="H55" s="84" t="s">
        <v>225</v>
      </c>
    </row>
    <row r="56" spans="1:8" ht="19" customHeight="1" outlineLevel="5" x14ac:dyDescent="0.35">
      <c r="A56" s="17" t="s">
        <v>55</v>
      </c>
      <c r="B56" s="17" t="s">
        <v>299</v>
      </c>
      <c r="C56" s="20">
        <v>2</v>
      </c>
      <c r="D56" s="84" t="s">
        <v>229</v>
      </c>
      <c r="E56" s="20">
        <v>70</v>
      </c>
      <c r="F56" s="84" t="s">
        <v>225</v>
      </c>
      <c r="G56" s="20">
        <v>70</v>
      </c>
      <c r="H56" s="84" t="s">
        <v>225</v>
      </c>
    </row>
    <row r="57" spans="1:8" ht="19" customHeight="1" outlineLevel="5" x14ac:dyDescent="0.35">
      <c r="A57" s="17" t="s">
        <v>55</v>
      </c>
      <c r="B57" s="17" t="s">
        <v>70</v>
      </c>
      <c r="C57" s="20">
        <v>2.5000000000000001E-2</v>
      </c>
      <c r="D57" s="84" t="s">
        <v>230</v>
      </c>
      <c r="E57" s="20">
        <v>0.875</v>
      </c>
      <c r="F57" s="84" t="s">
        <v>231</v>
      </c>
      <c r="G57" s="20">
        <v>315</v>
      </c>
      <c r="H57" s="84" t="s">
        <v>225</v>
      </c>
    </row>
    <row r="58" spans="1:8" ht="19" customHeight="1" outlineLevel="4" x14ac:dyDescent="0.35">
      <c r="A58" s="17" t="s">
        <v>54</v>
      </c>
      <c r="B58" s="17" t="s">
        <v>323</v>
      </c>
      <c r="C58" s="20">
        <v>14</v>
      </c>
      <c r="D58" s="84" t="s">
        <v>228</v>
      </c>
      <c r="G58" s="20">
        <v>231.85749999999999</v>
      </c>
      <c r="H58" s="84" t="s">
        <v>225</v>
      </c>
    </row>
    <row r="59" spans="1:8" ht="19" customHeight="1" outlineLevel="5" x14ac:dyDescent="0.35">
      <c r="A59" s="17" t="s">
        <v>55</v>
      </c>
      <c r="B59" s="17" t="s">
        <v>74</v>
      </c>
      <c r="C59" s="20">
        <v>1.5</v>
      </c>
      <c r="D59" s="84" t="s">
        <v>232</v>
      </c>
      <c r="E59" s="20">
        <v>21</v>
      </c>
      <c r="F59" s="84" t="s">
        <v>228</v>
      </c>
      <c r="G59" s="20">
        <v>210</v>
      </c>
      <c r="H59" s="84" t="s">
        <v>225</v>
      </c>
    </row>
    <row r="60" spans="1:8" ht="19" customHeight="1" outlineLevel="5" x14ac:dyDescent="0.35">
      <c r="A60" s="17" t="s">
        <v>55</v>
      </c>
      <c r="B60" s="17" t="s">
        <v>68</v>
      </c>
      <c r="C60" s="20">
        <v>4.4999999999999998E-2</v>
      </c>
      <c r="D60" s="84" t="s">
        <v>230</v>
      </c>
      <c r="E60" s="20">
        <v>0.63</v>
      </c>
      <c r="F60" s="84" t="s">
        <v>231</v>
      </c>
      <c r="G60" s="20">
        <v>16.537500000000001</v>
      </c>
      <c r="H60" s="84" t="s">
        <v>225</v>
      </c>
    </row>
    <row r="61" spans="1:8" ht="19" customHeight="1" outlineLevel="5" x14ac:dyDescent="0.35">
      <c r="A61" s="17" t="s">
        <v>55</v>
      </c>
      <c r="B61" s="17" t="s">
        <v>320</v>
      </c>
      <c r="C61" s="20">
        <v>0.38</v>
      </c>
      <c r="D61" s="84" t="s">
        <v>229</v>
      </c>
      <c r="E61" s="20">
        <v>5.32</v>
      </c>
      <c r="F61" s="84" t="s">
        <v>225</v>
      </c>
      <c r="G61" s="20">
        <v>5.32</v>
      </c>
      <c r="H61" s="84" t="s">
        <v>225</v>
      </c>
    </row>
    <row r="62" spans="1:8" ht="19" customHeight="1" outlineLevel="1" x14ac:dyDescent="0.35">
      <c r="A62" s="17" t="s">
        <v>50</v>
      </c>
      <c r="B62" s="17" t="s">
        <v>75</v>
      </c>
      <c r="G62" s="20">
        <v>2935</v>
      </c>
      <c r="H62" s="84" t="s">
        <v>225</v>
      </c>
    </row>
    <row r="63" spans="1:8" ht="19" customHeight="1" outlineLevel="2" x14ac:dyDescent="0.35">
      <c r="A63" s="17" t="s">
        <v>52</v>
      </c>
      <c r="B63" s="17" t="s">
        <v>76</v>
      </c>
      <c r="G63" s="20">
        <v>2935</v>
      </c>
      <c r="H63" s="84" t="s">
        <v>225</v>
      </c>
    </row>
    <row r="64" spans="1:8" ht="19" customHeight="1" outlineLevel="3" x14ac:dyDescent="0.35">
      <c r="A64" s="17" t="s">
        <v>49</v>
      </c>
      <c r="B64" s="17" t="s">
        <v>77</v>
      </c>
      <c r="G64" s="20">
        <v>2935</v>
      </c>
      <c r="H64" s="84" t="s">
        <v>225</v>
      </c>
    </row>
    <row r="65" spans="1:8" ht="19" customHeight="1" outlineLevel="4" x14ac:dyDescent="0.35">
      <c r="A65" s="17" t="s">
        <v>54</v>
      </c>
      <c r="B65" s="17" t="s">
        <v>77</v>
      </c>
      <c r="C65" s="20">
        <v>1</v>
      </c>
      <c r="D65" s="84" t="s">
        <v>233</v>
      </c>
      <c r="G65" s="20">
        <v>2935</v>
      </c>
      <c r="H65" s="84" t="s">
        <v>225</v>
      </c>
    </row>
    <row r="66" spans="1:8" ht="19" customHeight="1" outlineLevel="5" x14ac:dyDescent="0.35">
      <c r="A66" s="17" t="s">
        <v>55</v>
      </c>
      <c r="B66" s="17" t="s">
        <v>78</v>
      </c>
      <c r="C66" s="20">
        <v>1</v>
      </c>
      <c r="D66" s="84" t="s">
        <v>234</v>
      </c>
      <c r="E66" s="20">
        <v>1</v>
      </c>
      <c r="F66" s="84" t="s">
        <v>233</v>
      </c>
      <c r="G66" s="20">
        <v>1603</v>
      </c>
      <c r="H66" s="84" t="s">
        <v>225</v>
      </c>
    </row>
    <row r="67" spans="1:8" ht="19" customHeight="1" outlineLevel="5" x14ac:dyDescent="0.35">
      <c r="A67" s="17" t="s">
        <v>55</v>
      </c>
      <c r="B67" s="17" t="s">
        <v>79</v>
      </c>
      <c r="C67" s="20">
        <v>4</v>
      </c>
      <c r="D67" s="84" t="s">
        <v>234</v>
      </c>
      <c r="E67" s="20">
        <v>4</v>
      </c>
      <c r="F67" s="84" t="s">
        <v>233</v>
      </c>
      <c r="G67" s="20">
        <v>1332</v>
      </c>
      <c r="H67" s="84" t="s">
        <v>225</v>
      </c>
    </row>
    <row r="68" spans="1:8" ht="19" customHeight="1" outlineLevel="1" x14ac:dyDescent="0.35">
      <c r="A68" s="17" t="s">
        <v>50</v>
      </c>
      <c r="B68" s="17" t="s">
        <v>80</v>
      </c>
      <c r="G68" s="20">
        <v>192640.22500000001</v>
      </c>
      <c r="H68" s="84" t="s">
        <v>225</v>
      </c>
    </row>
    <row r="69" spans="1:8" ht="19" customHeight="1" outlineLevel="2" x14ac:dyDescent="0.35">
      <c r="A69" s="17" t="s">
        <v>52</v>
      </c>
      <c r="B69" s="17" t="s">
        <v>81</v>
      </c>
      <c r="G69" s="20">
        <v>144369.20000000001</v>
      </c>
      <c r="H69" s="84" t="s">
        <v>225</v>
      </c>
    </row>
    <row r="70" spans="1:8" ht="19" customHeight="1" outlineLevel="3" x14ac:dyDescent="0.35">
      <c r="A70" s="17" t="s">
        <v>49</v>
      </c>
      <c r="B70" s="17" t="s">
        <v>80</v>
      </c>
      <c r="G70" s="20">
        <v>144369.20000000001</v>
      </c>
      <c r="H70" s="84" t="s">
        <v>225</v>
      </c>
    </row>
    <row r="71" spans="1:8" ht="19" customHeight="1" outlineLevel="4" x14ac:dyDescent="0.35">
      <c r="A71" s="17" t="s">
        <v>54</v>
      </c>
      <c r="B71" s="17" t="s">
        <v>324</v>
      </c>
      <c r="C71" s="20">
        <v>20</v>
      </c>
      <c r="D71" s="84" t="s">
        <v>228</v>
      </c>
      <c r="G71" s="20">
        <v>4820</v>
      </c>
      <c r="H71" s="84" t="s">
        <v>225</v>
      </c>
    </row>
    <row r="72" spans="1:8" ht="19" customHeight="1" outlineLevel="5" x14ac:dyDescent="0.35">
      <c r="A72" s="17" t="s">
        <v>55</v>
      </c>
      <c r="B72" s="17" t="s">
        <v>62</v>
      </c>
      <c r="C72" s="20">
        <v>15.5</v>
      </c>
      <c r="D72" s="84" t="s">
        <v>229</v>
      </c>
      <c r="E72" s="20">
        <v>310</v>
      </c>
      <c r="F72" s="84" t="s">
        <v>225</v>
      </c>
      <c r="G72" s="20">
        <v>310</v>
      </c>
      <c r="H72" s="84" t="s">
        <v>225</v>
      </c>
    </row>
    <row r="73" spans="1:8" ht="19" customHeight="1" outlineLevel="5" x14ac:dyDescent="0.35">
      <c r="A73" s="17" t="s">
        <v>55</v>
      </c>
      <c r="B73" s="17" t="s">
        <v>83</v>
      </c>
      <c r="C73" s="20">
        <v>0.1</v>
      </c>
      <c r="D73" s="84" t="s">
        <v>230</v>
      </c>
      <c r="E73" s="20">
        <v>2</v>
      </c>
      <c r="F73" s="84" t="s">
        <v>231</v>
      </c>
      <c r="G73" s="20">
        <v>4510</v>
      </c>
      <c r="H73" s="84" t="s">
        <v>225</v>
      </c>
    </row>
    <row r="74" spans="1:8" ht="19" customHeight="1" outlineLevel="4" x14ac:dyDescent="0.35">
      <c r="A74" s="17" t="s">
        <v>54</v>
      </c>
      <c r="B74" s="17" t="s">
        <v>325</v>
      </c>
      <c r="C74" s="20">
        <v>0.72</v>
      </c>
      <c r="D74" s="84" t="s">
        <v>228</v>
      </c>
      <c r="G74" s="20">
        <v>1681.1999999999998</v>
      </c>
      <c r="H74" s="84" t="s">
        <v>225</v>
      </c>
    </row>
    <row r="75" spans="1:8" ht="19" customHeight="1" outlineLevel="5" x14ac:dyDescent="0.35">
      <c r="A75" s="17" t="s">
        <v>55</v>
      </c>
      <c r="B75" s="17" t="s">
        <v>62</v>
      </c>
      <c r="C75" s="20">
        <v>80</v>
      </c>
      <c r="D75" s="84" t="s">
        <v>229</v>
      </c>
      <c r="E75" s="20">
        <v>57.599999999999994</v>
      </c>
      <c r="F75" s="84" t="s">
        <v>225</v>
      </c>
      <c r="G75" s="20">
        <v>57.599999999999994</v>
      </c>
      <c r="H75" s="84" t="s">
        <v>225</v>
      </c>
    </row>
    <row r="76" spans="1:8" ht="19" customHeight="1" outlineLevel="5" x14ac:dyDescent="0.35">
      <c r="A76" s="17" t="s">
        <v>55</v>
      </c>
      <c r="B76" s="17" t="s">
        <v>83</v>
      </c>
      <c r="C76" s="20">
        <v>1</v>
      </c>
      <c r="D76" s="84" t="s">
        <v>230</v>
      </c>
      <c r="E76" s="20">
        <v>0.72</v>
      </c>
      <c r="F76" s="84" t="s">
        <v>231</v>
      </c>
      <c r="G76" s="20">
        <v>1623.6</v>
      </c>
      <c r="H76" s="84" t="s">
        <v>225</v>
      </c>
    </row>
    <row r="77" spans="1:8" ht="19" customHeight="1" outlineLevel="4" x14ac:dyDescent="0.35">
      <c r="A77" s="17" t="s">
        <v>54</v>
      </c>
      <c r="B77" s="17" t="s">
        <v>326</v>
      </c>
      <c r="C77" s="20">
        <v>96</v>
      </c>
      <c r="D77" s="84" t="s">
        <v>228</v>
      </c>
      <c r="G77" s="20">
        <v>89568.000000000015</v>
      </c>
      <c r="H77" s="84" t="s">
        <v>225</v>
      </c>
    </row>
    <row r="78" spans="1:8" ht="19" customHeight="1" outlineLevel="5" x14ac:dyDescent="0.35">
      <c r="A78" s="17" t="s">
        <v>55</v>
      </c>
      <c r="B78" s="17" t="s">
        <v>62</v>
      </c>
      <c r="C78" s="20">
        <v>31</v>
      </c>
      <c r="D78" s="84" t="s">
        <v>229</v>
      </c>
      <c r="E78" s="20">
        <v>2976</v>
      </c>
      <c r="F78" s="84" t="s">
        <v>225</v>
      </c>
      <c r="G78" s="20">
        <v>2976</v>
      </c>
      <c r="H78" s="84" t="s">
        <v>225</v>
      </c>
    </row>
    <row r="79" spans="1:8" ht="19" customHeight="1" outlineLevel="5" x14ac:dyDescent="0.35">
      <c r="A79" s="17" t="s">
        <v>55</v>
      </c>
      <c r="B79" s="17" t="s">
        <v>83</v>
      </c>
      <c r="C79" s="20">
        <v>0.4</v>
      </c>
      <c r="D79" s="84" t="s">
        <v>230</v>
      </c>
      <c r="E79" s="20">
        <v>38.400000000000006</v>
      </c>
      <c r="F79" s="84" t="s">
        <v>231</v>
      </c>
      <c r="G79" s="20">
        <v>86592.000000000015</v>
      </c>
      <c r="H79" s="84" t="s">
        <v>225</v>
      </c>
    </row>
    <row r="80" spans="1:8" ht="19" customHeight="1" outlineLevel="4" x14ac:dyDescent="0.35">
      <c r="A80" s="17" t="s">
        <v>54</v>
      </c>
      <c r="B80" s="17" t="s">
        <v>327</v>
      </c>
      <c r="C80" s="20">
        <v>11.5</v>
      </c>
      <c r="D80" s="84" t="s">
        <v>228</v>
      </c>
      <c r="G80" s="20">
        <v>13414.75</v>
      </c>
      <c r="H80" s="84" t="s">
        <v>225</v>
      </c>
    </row>
    <row r="81" spans="1:8" ht="19" customHeight="1" outlineLevel="5" x14ac:dyDescent="0.35">
      <c r="A81" s="17" t="s">
        <v>55</v>
      </c>
      <c r="B81" s="17" t="s">
        <v>62</v>
      </c>
      <c r="C81" s="20">
        <v>39</v>
      </c>
      <c r="D81" s="84" t="s">
        <v>229</v>
      </c>
      <c r="E81" s="20">
        <v>448.5</v>
      </c>
      <c r="F81" s="84" t="s">
        <v>225</v>
      </c>
      <c r="G81" s="20">
        <v>448.5</v>
      </c>
      <c r="H81" s="84" t="s">
        <v>225</v>
      </c>
    </row>
    <row r="82" spans="1:8" ht="19" customHeight="1" outlineLevel="5" x14ac:dyDescent="0.35">
      <c r="A82" s="17" t="s">
        <v>55</v>
      </c>
      <c r="B82" s="17" t="s">
        <v>83</v>
      </c>
      <c r="C82" s="20">
        <v>0.5</v>
      </c>
      <c r="D82" s="84" t="s">
        <v>230</v>
      </c>
      <c r="E82" s="20">
        <v>5.75</v>
      </c>
      <c r="F82" s="84" t="s">
        <v>231</v>
      </c>
      <c r="G82" s="20">
        <v>12966.25</v>
      </c>
      <c r="H82" s="84" t="s">
        <v>225</v>
      </c>
    </row>
    <row r="83" spans="1:8" ht="19" customHeight="1" outlineLevel="4" x14ac:dyDescent="0.35">
      <c r="A83" s="17" t="s">
        <v>54</v>
      </c>
      <c r="B83" s="17" t="s">
        <v>328</v>
      </c>
      <c r="C83" s="20">
        <v>11.5</v>
      </c>
      <c r="D83" s="84" t="s">
        <v>228</v>
      </c>
      <c r="G83" s="20">
        <v>16099.999999999998</v>
      </c>
      <c r="H83" s="84" t="s">
        <v>225</v>
      </c>
    </row>
    <row r="84" spans="1:8" ht="19" customHeight="1" outlineLevel="5" x14ac:dyDescent="0.35">
      <c r="A84" s="17" t="s">
        <v>55</v>
      </c>
      <c r="B84" s="17" t="s">
        <v>62</v>
      </c>
      <c r="C84" s="20">
        <v>47</v>
      </c>
      <c r="D84" s="84" t="s">
        <v>229</v>
      </c>
      <c r="E84" s="20">
        <v>540.5</v>
      </c>
      <c r="F84" s="84" t="s">
        <v>225</v>
      </c>
      <c r="G84" s="20">
        <v>540.5</v>
      </c>
      <c r="H84" s="84" t="s">
        <v>225</v>
      </c>
    </row>
    <row r="85" spans="1:8" ht="19" customHeight="1" outlineLevel="5" x14ac:dyDescent="0.35">
      <c r="A85" s="17" t="s">
        <v>55</v>
      </c>
      <c r="B85" s="17" t="s">
        <v>83</v>
      </c>
      <c r="C85" s="20">
        <v>0.6</v>
      </c>
      <c r="D85" s="84" t="s">
        <v>230</v>
      </c>
      <c r="E85" s="20">
        <v>6.8999999999999995</v>
      </c>
      <c r="F85" s="84" t="s">
        <v>231</v>
      </c>
      <c r="G85" s="20">
        <v>15559.499999999998</v>
      </c>
      <c r="H85" s="84" t="s">
        <v>225</v>
      </c>
    </row>
    <row r="86" spans="1:8" ht="19" customHeight="1" outlineLevel="4" x14ac:dyDescent="0.35">
      <c r="A86" s="17" t="s">
        <v>54</v>
      </c>
      <c r="B86" s="17" t="s">
        <v>329</v>
      </c>
      <c r="C86" s="20">
        <v>11.5</v>
      </c>
      <c r="D86" s="84" t="s">
        <v>228</v>
      </c>
      <c r="G86" s="20">
        <v>18785.249999999996</v>
      </c>
      <c r="H86" s="84" t="s">
        <v>225</v>
      </c>
    </row>
    <row r="87" spans="1:8" ht="19" customHeight="1" outlineLevel="5" x14ac:dyDescent="0.35">
      <c r="A87" s="17" t="s">
        <v>55</v>
      </c>
      <c r="B87" s="17" t="s">
        <v>62</v>
      </c>
      <c r="C87" s="20">
        <v>55</v>
      </c>
      <c r="D87" s="84" t="s">
        <v>229</v>
      </c>
      <c r="E87" s="20">
        <v>632.5</v>
      </c>
      <c r="F87" s="84" t="s">
        <v>225</v>
      </c>
      <c r="G87" s="20">
        <v>632.5</v>
      </c>
      <c r="H87" s="84" t="s">
        <v>225</v>
      </c>
    </row>
    <row r="88" spans="1:8" ht="19" customHeight="1" outlineLevel="5" x14ac:dyDescent="0.35">
      <c r="A88" s="17" t="s">
        <v>55</v>
      </c>
      <c r="B88" s="17" t="s">
        <v>83</v>
      </c>
      <c r="C88" s="20">
        <v>0.7</v>
      </c>
      <c r="D88" s="84" t="s">
        <v>230</v>
      </c>
      <c r="E88" s="20">
        <v>8.0499999999999989</v>
      </c>
      <c r="F88" s="84" t="s">
        <v>231</v>
      </c>
      <c r="G88" s="20">
        <v>18152.749999999996</v>
      </c>
      <c r="H88" s="84" t="s">
        <v>225</v>
      </c>
    </row>
    <row r="89" spans="1:8" ht="19" customHeight="1" outlineLevel="2" x14ac:dyDescent="0.35">
      <c r="A89" s="17" t="s">
        <v>52</v>
      </c>
      <c r="B89" s="17" t="s">
        <v>82</v>
      </c>
      <c r="G89" s="20">
        <v>48271.024999999994</v>
      </c>
      <c r="H89" s="84" t="s">
        <v>225</v>
      </c>
    </row>
    <row r="90" spans="1:8" ht="19" customHeight="1" outlineLevel="3" x14ac:dyDescent="0.35">
      <c r="A90" s="17" t="s">
        <v>49</v>
      </c>
      <c r="B90" s="17" t="s">
        <v>330</v>
      </c>
      <c r="G90" s="20">
        <v>44940.574999999997</v>
      </c>
      <c r="H90" s="84" t="s">
        <v>225</v>
      </c>
    </row>
    <row r="91" spans="1:8" ht="19" customHeight="1" outlineLevel="4" x14ac:dyDescent="0.35">
      <c r="A91" s="17" t="s">
        <v>54</v>
      </c>
      <c r="B91" s="17" t="s">
        <v>331</v>
      </c>
      <c r="C91" s="20">
        <v>14.7</v>
      </c>
      <c r="D91" s="84" t="s">
        <v>228</v>
      </c>
      <c r="G91" s="20">
        <v>5104.5749999999989</v>
      </c>
      <c r="H91" s="84" t="s">
        <v>225</v>
      </c>
    </row>
    <row r="92" spans="1:8" ht="19" customHeight="1" outlineLevel="5" x14ac:dyDescent="0.35">
      <c r="A92" s="17" t="s">
        <v>55</v>
      </c>
      <c r="B92" s="17" t="s">
        <v>62</v>
      </c>
      <c r="C92" s="20">
        <v>9</v>
      </c>
      <c r="D92" s="84" t="s">
        <v>229</v>
      </c>
      <c r="E92" s="20">
        <v>132.29999999999998</v>
      </c>
      <c r="F92" s="84" t="s">
        <v>225</v>
      </c>
      <c r="G92" s="20">
        <v>132.29999999999998</v>
      </c>
      <c r="H92" s="84" t="s">
        <v>225</v>
      </c>
    </row>
    <row r="93" spans="1:8" ht="19" customHeight="1" outlineLevel="5" x14ac:dyDescent="0.35">
      <c r="A93" s="17" t="s">
        <v>55</v>
      </c>
      <c r="B93" s="17" t="s">
        <v>83</v>
      </c>
      <c r="C93" s="20">
        <v>0.15</v>
      </c>
      <c r="D93" s="84" t="s">
        <v>230</v>
      </c>
      <c r="E93" s="20">
        <v>2.2049999999999996</v>
      </c>
      <c r="F93" s="84" t="s">
        <v>231</v>
      </c>
      <c r="G93" s="20">
        <v>4972.2749999999987</v>
      </c>
      <c r="H93" s="84" t="s">
        <v>225</v>
      </c>
    </row>
    <row r="94" spans="1:8" ht="19" customHeight="1" outlineLevel="4" x14ac:dyDescent="0.35">
      <c r="A94" s="17" t="s">
        <v>54</v>
      </c>
      <c r="B94" s="17" t="s">
        <v>332</v>
      </c>
      <c r="C94" s="20">
        <v>14.6</v>
      </c>
      <c r="D94" s="84" t="s">
        <v>228</v>
      </c>
      <c r="G94" s="20">
        <v>6715.9999999999991</v>
      </c>
      <c r="H94" s="84" t="s">
        <v>225</v>
      </c>
    </row>
    <row r="95" spans="1:8" ht="19" customHeight="1" outlineLevel="5" x14ac:dyDescent="0.35">
      <c r="A95" s="17" t="s">
        <v>55</v>
      </c>
      <c r="B95" s="17" t="s">
        <v>62</v>
      </c>
      <c r="C95" s="20">
        <v>9</v>
      </c>
      <c r="D95" s="84" t="s">
        <v>229</v>
      </c>
      <c r="E95" s="20">
        <v>131.4</v>
      </c>
      <c r="F95" s="84" t="s">
        <v>225</v>
      </c>
      <c r="G95" s="20">
        <v>131.4</v>
      </c>
      <c r="H95" s="84" t="s">
        <v>225</v>
      </c>
    </row>
    <row r="96" spans="1:8" ht="19" customHeight="1" outlineLevel="5" x14ac:dyDescent="0.35">
      <c r="A96" s="17" t="s">
        <v>55</v>
      </c>
      <c r="B96" s="17" t="s">
        <v>83</v>
      </c>
      <c r="C96" s="20">
        <v>0.2</v>
      </c>
      <c r="D96" s="84" t="s">
        <v>230</v>
      </c>
      <c r="E96" s="20">
        <v>2.92</v>
      </c>
      <c r="F96" s="84" t="s">
        <v>231</v>
      </c>
      <c r="G96" s="20">
        <v>6584.5999999999995</v>
      </c>
      <c r="H96" s="84" t="s">
        <v>225</v>
      </c>
    </row>
    <row r="97" spans="1:8" ht="19" customHeight="1" outlineLevel="4" x14ac:dyDescent="0.35">
      <c r="A97" s="17" t="s">
        <v>54</v>
      </c>
      <c r="B97" s="17" t="s">
        <v>333</v>
      </c>
      <c r="C97" s="20">
        <v>72</v>
      </c>
      <c r="D97" s="84" t="s">
        <v>228</v>
      </c>
      <c r="G97" s="20">
        <v>33120</v>
      </c>
      <c r="H97" s="84" t="s">
        <v>225</v>
      </c>
    </row>
    <row r="98" spans="1:8" ht="19" customHeight="1" outlineLevel="5" x14ac:dyDescent="0.35">
      <c r="A98" s="17" t="s">
        <v>55</v>
      </c>
      <c r="B98" s="17" t="s">
        <v>62</v>
      </c>
      <c r="C98" s="20">
        <v>9</v>
      </c>
      <c r="D98" s="84" t="s">
        <v>229</v>
      </c>
      <c r="E98" s="20">
        <v>648</v>
      </c>
      <c r="F98" s="84" t="s">
        <v>225</v>
      </c>
      <c r="G98" s="20">
        <v>648</v>
      </c>
      <c r="H98" s="84" t="s">
        <v>225</v>
      </c>
    </row>
    <row r="99" spans="1:8" ht="19" customHeight="1" outlineLevel="5" x14ac:dyDescent="0.35">
      <c r="A99" s="17" t="s">
        <v>55</v>
      </c>
      <c r="B99" s="17" t="s">
        <v>83</v>
      </c>
      <c r="C99" s="20">
        <v>0.2</v>
      </c>
      <c r="D99" s="84" t="s">
        <v>230</v>
      </c>
      <c r="E99" s="20">
        <v>14.4</v>
      </c>
      <c r="F99" s="84" t="s">
        <v>231</v>
      </c>
      <c r="G99" s="20">
        <v>32472</v>
      </c>
      <c r="H99" s="84" t="s">
        <v>225</v>
      </c>
    </row>
    <row r="100" spans="1:8" ht="19" customHeight="1" outlineLevel="3" x14ac:dyDescent="0.35">
      <c r="A100" s="17" t="s">
        <v>49</v>
      </c>
      <c r="B100" s="17" t="s">
        <v>334</v>
      </c>
      <c r="G100" s="20">
        <v>3330.4500000000003</v>
      </c>
      <c r="H100" s="84" t="s">
        <v>225</v>
      </c>
    </row>
    <row r="101" spans="1:8" ht="19" customHeight="1" outlineLevel="4" x14ac:dyDescent="0.35">
      <c r="A101" s="17" t="s">
        <v>54</v>
      </c>
      <c r="B101" s="17" t="s">
        <v>335</v>
      </c>
      <c r="C101" s="20">
        <v>66.900000000000006</v>
      </c>
      <c r="D101" s="84" t="s">
        <v>228</v>
      </c>
      <c r="G101" s="20">
        <v>2508.7500000000005</v>
      </c>
      <c r="H101" s="84" t="s">
        <v>225</v>
      </c>
    </row>
    <row r="102" spans="1:8" ht="19" customHeight="1" outlineLevel="5" x14ac:dyDescent="0.35">
      <c r="A102" s="17" t="s">
        <v>55</v>
      </c>
      <c r="B102" s="17" t="s">
        <v>336</v>
      </c>
      <c r="C102" s="20">
        <v>0.1</v>
      </c>
      <c r="D102" s="84" t="s">
        <v>230</v>
      </c>
      <c r="E102" s="20">
        <v>6.6900000000000013</v>
      </c>
      <c r="F102" s="84" t="s">
        <v>231</v>
      </c>
      <c r="G102" s="20">
        <v>2508.7500000000005</v>
      </c>
      <c r="H102" s="84" t="s">
        <v>225</v>
      </c>
    </row>
    <row r="103" spans="1:8" ht="19" customHeight="1" outlineLevel="4" x14ac:dyDescent="0.35">
      <c r="A103" s="17" t="s">
        <v>54</v>
      </c>
      <c r="B103" s="17" t="s">
        <v>337</v>
      </c>
      <c r="C103" s="20">
        <v>4.4000000000000004</v>
      </c>
      <c r="D103" s="84" t="s">
        <v>228</v>
      </c>
      <c r="G103" s="20">
        <v>577.5</v>
      </c>
      <c r="H103" s="84" t="s">
        <v>225</v>
      </c>
    </row>
    <row r="104" spans="1:8" ht="19" customHeight="1" outlineLevel="5" x14ac:dyDescent="0.35">
      <c r="A104" s="17" t="s">
        <v>55</v>
      </c>
      <c r="B104" s="17" t="s">
        <v>336</v>
      </c>
      <c r="C104" s="20">
        <v>0.35</v>
      </c>
      <c r="D104" s="84" t="s">
        <v>230</v>
      </c>
      <c r="E104" s="20">
        <v>1.54</v>
      </c>
      <c r="F104" s="84" t="s">
        <v>231</v>
      </c>
      <c r="G104" s="20">
        <v>577.5</v>
      </c>
      <c r="H104" s="84" t="s">
        <v>225</v>
      </c>
    </row>
    <row r="105" spans="1:8" ht="19" customHeight="1" outlineLevel="4" x14ac:dyDescent="0.35">
      <c r="A105" s="17" t="s">
        <v>54</v>
      </c>
      <c r="B105" s="17" t="s">
        <v>338</v>
      </c>
      <c r="C105" s="20">
        <v>55</v>
      </c>
      <c r="D105" s="84" t="s">
        <v>228</v>
      </c>
      <c r="G105" s="20">
        <v>244.2</v>
      </c>
      <c r="H105" s="84" t="s">
        <v>225</v>
      </c>
    </row>
    <row r="106" spans="1:8" ht="19" customHeight="1" outlineLevel="5" x14ac:dyDescent="0.35">
      <c r="A106" s="17" t="s">
        <v>55</v>
      </c>
      <c r="B106" s="17" t="s">
        <v>64</v>
      </c>
      <c r="C106" s="20">
        <v>0.24</v>
      </c>
      <c r="D106" s="84" t="s">
        <v>230</v>
      </c>
      <c r="E106" s="20">
        <v>13.2</v>
      </c>
      <c r="F106" s="84" t="s">
        <v>231</v>
      </c>
      <c r="G106" s="20">
        <v>244.2</v>
      </c>
      <c r="H106" s="84" t="s">
        <v>225</v>
      </c>
    </row>
    <row r="107" spans="1:8" ht="19" customHeight="1" outlineLevel="1" x14ac:dyDescent="0.35">
      <c r="A107" s="17" t="s">
        <v>50</v>
      </c>
      <c r="B107" s="17" t="s">
        <v>84</v>
      </c>
      <c r="G107" s="20">
        <v>150557.85519999999</v>
      </c>
      <c r="H107" s="84" t="s">
        <v>225</v>
      </c>
    </row>
    <row r="108" spans="1:8" ht="19" customHeight="1" outlineLevel="2" x14ac:dyDescent="0.35">
      <c r="A108" s="17" t="s">
        <v>52</v>
      </c>
      <c r="B108" s="17" t="s">
        <v>85</v>
      </c>
      <c r="G108" s="20">
        <v>130654.29999999999</v>
      </c>
      <c r="H108" s="84" t="s">
        <v>225</v>
      </c>
    </row>
    <row r="109" spans="1:8" ht="19" customHeight="1" outlineLevel="3" x14ac:dyDescent="0.35">
      <c r="A109" s="17" t="s">
        <v>49</v>
      </c>
      <c r="B109" s="17" t="s">
        <v>339</v>
      </c>
      <c r="G109" s="20">
        <v>130654.29999999999</v>
      </c>
      <c r="H109" s="84" t="s">
        <v>225</v>
      </c>
    </row>
    <row r="110" spans="1:8" ht="19" customHeight="1" outlineLevel="4" x14ac:dyDescent="0.35">
      <c r="A110" s="17" t="s">
        <v>54</v>
      </c>
      <c r="B110" s="17" t="s">
        <v>340</v>
      </c>
      <c r="C110" s="20">
        <v>63</v>
      </c>
      <c r="D110" s="84" t="s">
        <v>228</v>
      </c>
      <c r="G110" s="20">
        <v>20216.699999999997</v>
      </c>
      <c r="H110" s="84" t="s">
        <v>225</v>
      </c>
    </row>
    <row r="111" spans="1:8" ht="19" customHeight="1" outlineLevel="5" x14ac:dyDescent="0.35">
      <c r="A111" s="17" t="s">
        <v>55</v>
      </c>
      <c r="B111" s="17" t="s">
        <v>341</v>
      </c>
      <c r="C111" s="20">
        <v>1</v>
      </c>
      <c r="D111" s="84" t="s">
        <v>232</v>
      </c>
      <c r="E111" s="20">
        <v>63</v>
      </c>
      <c r="F111" s="84" t="s">
        <v>228</v>
      </c>
      <c r="G111" s="20">
        <v>20216.699999999997</v>
      </c>
      <c r="H111" s="84" t="s">
        <v>225</v>
      </c>
    </row>
    <row r="112" spans="1:8" ht="19" customHeight="1" outlineLevel="4" x14ac:dyDescent="0.35">
      <c r="A112" s="17" t="s">
        <v>54</v>
      </c>
      <c r="B112" s="17" t="s">
        <v>342</v>
      </c>
      <c r="C112" s="20">
        <v>259</v>
      </c>
      <c r="D112" s="84" t="s">
        <v>228</v>
      </c>
      <c r="G112" s="20">
        <v>110437.59999999999</v>
      </c>
      <c r="H112" s="84" t="s">
        <v>225</v>
      </c>
    </row>
    <row r="113" spans="1:8" ht="19" customHeight="1" outlineLevel="5" x14ac:dyDescent="0.35">
      <c r="A113" s="17" t="s">
        <v>55</v>
      </c>
      <c r="B113" s="17" t="s">
        <v>86</v>
      </c>
      <c r="C113" s="20">
        <v>1</v>
      </c>
      <c r="D113" s="84" t="s">
        <v>232</v>
      </c>
      <c r="E113" s="20">
        <v>259</v>
      </c>
      <c r="F113" s="84" t="s">
        <v>228</v>
      </c>
      <c r="G113" s="20">
        <v>110437.59999999999</v>
      </c>
      <c r="H113" s="84" t="s">
        <v>225</v>
      </c>
    </row>
    <row r="114" spans="1:8" ht="19" customHeight="1" outlineLevel="2" x14ac:dyDescent="0.35">
      <c r="A114" s="17" t="s">
        <v>52</v>
      </c>
      <c r="B114" s="17" t="s">
        <v>87</v>
      </c>
      <c r="G114" s="20">
        <v>19903.555199999999</v>
      </c>
      <c r="H114" s="84" t="s">
        <v>225</v>
      </c>
    </row>
    <row r="115" spans="1:8" ht="19" customHeight="1" outlineLevel="3" x14ac:dyDescent="0.35">
      <c r="A115" s="17" t="s">
        <v>49</v>
      </c>
      <c r="B115" s="17" t="s">
        <v>343</v>
      </c>
      <c r="G115" s="20">
        <v>19903.555199999999</v>
      </c>
      <c r="H115" s="84" t="s">
        <v>225</v>
      </c>
    </row>
    <row r="116" spans="1:8" ht="19" customHeight="1" outlineLevel="4" x14ac:dyDescent="0.35">
      <c r="A116" s="17" t="s">
        <v>54</v>
      </c>
      <c r="B116" s="17" t="s">
        <v>344</v>
      </c>
      <c r="C116" s="20">
        <v>36</v>
      </c>
      <c r="D116" s="84" t="s">
        <v>228</v>
      </c>
      <c r="G116" s="20">
        <v>1124.7552000000001</v>
      </c>
      <c r="H116" s="84" t="s">
        <v>225</v>
      </c>
    </row>
    <row r="117" spans="1:8" ht="19" customHeight="1" outlineLevel="5" x14ac:dyDescent="0.35">
      <c r="A117" s="17" t="s">
        <v>55</v>
      </c>
      <c r="B117" s="17" t="s">
        <v>74</v>
      </c>
      <c r="C117" s="20">
        <v>3</v>
      </c>
      <c r="D117" s="84" t="s">
        <v>232</v>
      </c>
      <c r="E117" s="20">
        <v>108</v>
      </c>
      <c r="F117" s="84" t="s">
        <v>228</v>
      </c>
      <c r="G117" s="20">
        <v>1080</v>
      </c>
      <c r="H117" s="84" t="s">
        <v>225</v>
      </c>
    </row>
    <row r="118" spans="1:8" ht="19" customHeight="1" outlineLevel="5" x14ac:dyDescent="0.35">
      <c r="A118" s="17" t="s">
        <v>55</v>
      </c>
      <c r="B118" s="17" t="s">
        <v>320</v>
      </c>
      <c r="C118" s="20">
        <v>0.38</v>
      </c>
      <c r="D118" s="84" t="s">
        <v>229</v>
      </c>
      <c r="E118" s="20">
        <v>13.68</v>
      </c>
      <c r="F118" s="84" t="s">
        <v>225</v>
      </c>
      <c r="G118" s="20">
        <v>13.68</v>
      </c>
      <c r="H118" s="84" t="s">
        <v>225</v>
      </c>
    </row>
    <row r="119" spans="1:8" ht="19" customHeight="1" outlineLevel="5" x14ac:dyDescent="0.35">
      <c r="A119" s="17" t="s">
        <v>55</v>
      </c>
      <c r="B119" s="17" t="s">
        <v>299</v>
      </c>
      <c r="C119" s="20">
        <v>0.86319999999999997</v>
      </c>
      <c r="D119" s="84" t="s">
        <v>229</v>
      </c>
      <c r="E119" s="20">
        <v>31.075199999999999</v>
      </c>
      <c r="F119" s="84" t="s">
        <v>225</v>
      </c>
      <c r="G119" s="20">
        <v>31.075199999999999</v>
      </c>
      <c r="H119" s="84" t="s">
        <v>225</v>
      </c>
    </row>
    <row r="120" spans="1:8" ht="19" customHeight="1" outlineLevel="4" x14ac:dyDescent="0.35">
      <c r="A120" s="17" t="s">
        <v>54</v>
      </c>
      <c r="B120" s="17" t="s">
        <v>345</v>
      </c>
      <c r="C120" s="20">
        <v>384</v>
      </c>
      <c r="D120" s="84" t="s">
        <v>228</v>
      </c>
      <c r="G120" s="20">
        <v>16727.04</v>
      </c>
      <c r="H120" s="84" t="s">
        <v>225</v>
      </c>
    </row>
    <row r="121" spans="1:8" ht="19" customHeight="1" outlineLevel="5" x14ac:dyDescent="0.35">
      <c r="A121" s="17" t="s">
        <v>55</v>
      </c>
      <c r="B121" s="17" t="s">
        <v>346</v>
      </c>
      <c r="C121" s="20">
        <v>0.1</v>
      </c>
      <c r="D121" s="84" t="s">
        <v>230</v>
      </c>
      <c r="E121" s="20">
        <v>38.400000000000006</v>
      </c>
      <c r="F121" s="84" t="s">
        <v>231</v>
      </c>
      <c r="G121" s="20">
        <v>14592.000000000002</v>
      </c>
      <c r="H121" s="84" t="s">
        <v>225</v>
      </c>
    </row>
    <row r="122" spans="1:8" ht="19" customHeight="1" outlineLevel="5" x14ac:dyDescent="0.35">
      <c r="A122" s="17" t="s">
        <v>55</v>
      </c>
      <c r="B122" s="17" t="s">
        <v>347</v>
      </c>
      <c r="C122" s="20">
        <v>4.8</v>
      </c>
      <c r="D122" s="84" t="s">
        <v>229</v>
      </c>
      <c r="E122" s="20">
        <v>2.0479999999999996</v>
      </c>
      <c r="F122" s="84" t="s">
        <v>231</v>
      </c>
      <c r="G122" s="20">
        <v>1843.1999999999996</v>
      </c>
      <c r="H122" s="84" t="s">
        <v>225</v>
      </c>
    </row>
    <row r="123" spans="1:8" ht="19" customHeight="1" outlineLevel="5" x14ac:dyDescent="0.35">
      <c r="A123" s="17" t="s">
        <v>55</v>
      </c>
      <c r="B123" s="17" t="s">
        <v>320</v>
      </c>
      <c r="C123" s="20">
        <v>0.76</v>
      </c>
      <c r="D123" s="84" t="s">
        <v>229</v>
      </c>
      <c r="E123" s="20">
        <v>291.84000000000003</v>
      </c>
      <c r="F123" s="84" t="s">
        <v>225</v>
      </c>
      <c r="G123" s="20">
        <v>291.84000000000003</v>
      </c>
      <c r="H123" s="84" t="s">
        <v>225</v>
      </c>
    </row>
    <row r="124" spans="1:8" ht="19" customHeight="1" outlineLevel="4" x14ac:dyDescent="0.35">
      <c r="A124" s="17" t="s">
        <v>54</v>
      </c>
      <c r="B124" s="17" t="s">
        <v>348</v>
      </c>
      <c r="C124" s="20">
        <v>21</v>
      </c>
      <c r="D124" s="84" t="s">
        <v>228</v>
      </c>
      <c r="G124" s="20">
        <v>715.26</v>
      </c>
      <c r="H124" s="84" t="s">
        <v>225</v>
      </c>
    </row>
    <row r="125" spans="1:8" ht="19" customHeight="1" outlineLevel="5" x14ac:dyDescent="0.35">
      <c r="A125" s="17" t="s">
        <v>55</v>
      </c>
      <c r="B125" s="17" t="s">
        <v>346</v>
      </c>
      <c r="C125" s="20">
        <v>7.4999999999999997E-2</v>
      </c>
      <c r="D125" s="84" t="s">
        <v>230</v>
      </c>
      <c r="E125" s="20">
        <v>1.575</v>
      </c>
      <c r="F125" s="84" t="s">
        <v>231</v>
      </c>
      <c r="G125" s="20">
        <v>598.5</v>
      </c>
      <c r="H125" s="84" t="s">
        <v>225</v>
      </c>
    </row>
    <row r="126" spans="1:8" ht="19" customHeight="1" outlineLevel="5" x14ac:dyDescent="0.35">
      <c r="A126" s="17" t="s">
        <v>55</v>
      </c>
      <c r="B126" s="17" t="s">
        <v>347</v>
      </c>
      <c r="C126" s="20">
        <v>4.8</v>
      </c>
      <c r="D126" s="84" t="s">
        <v>229</v>
      </c>
      <c r="E126" s="20">
        <v>0.112</v>
      </c>
      <c r="F126" s="84" t="s">
        <v>231</v>
      </c>
      <c r="G126" s="20">
        <v>100.8</v>
      </c>
      <c r="H126" s="84" t="s">
        <v>225</v>
      </c>
    </row>
    <row r="127" spans="1:8" ht="19" customHeight="1" outlineLevel="5" x14ac:dyDescent="0.35">
      <c r="A127" s="17" t="s">
        <v>55</v>
      </c>
      <c r="B127" s="17" t="s">
        <v>320</v>
      </c>
      <c r="C127" s="20">
        <v>0.76</v>
      </c>
      <c r="D127" s="84" t="s">
        <v>229</v>
      </c>
      <c r="E127" s="20">
        <v>15.96</v>
      </c>
      <c r="F127" s="84" t="s">
        <v>225</v>
      </c>
      <c r="G127" s="20">
        <v>15.96</v>
      </c>
      <c r="H127" s="84" t="s">
        <v>225</v>
      </c>
    </row>
    <row r="128" spans="1:8" ht="19" customHeight="1" outlineLevel="4" x14ac:dyDescent="0.35">
      <c r="A128" s="17" t="s">
        <v>54</v>
      </c>
      <c r="B128" s="17" t="s">
        <v>349</v>
      </c>
      <c r="C128" s="20">
        <v>55</v>
      </c>
      <c r="D128" s="84" t="s">
        <v>228</v>
      </c>
      <c r="G128" s="20">
        <v>1336.5</v>
      </c>
      <c r="H128" s="84" t="s">
        <v>225</v>
      </c>
    </row>
    <row r="129" spans="1:8" ht="19" customHeight="1" outlineLevel="5" x14ac:dyDescent="0.35">
      <c r="A129" s="17" t="s">
        <v>55</v>
      </c>
      <c r="B129" s="17" t="s">
        <v>65</v>
      </c>
      <c r="C129" s="20">
        <v>1</v>
      </c>
      <c r="D129" s="84" t="s">
        <v>232</v>
      </c>
      <c r="E129" s="20">
        <v>55</v>
      </c>
      <c r="F129" s="84" t="s">
        <v>228</v>
      </c>
      <c r="G129" s="20">
        <v>1100</v>
      </c>
      <c r="H129" s="84" t="s">
        <v>225</v>
      </c>
    </row>
    <row r="130" spans="1:8" ht="19" customHeight="1" outlineLevel="5" x14ac:dyDescent="0.35">
      <c r="A130" s="17" t="s">
        <v>55</v>
      </c>
      <c r="B130" s="17" t="s">
        <v>66</v>
      </c>
      <c r="C130" s="20">
        <v>3.1</v>
      </c>
      <c r="D130" s="84" t="s">
        <v>229</v>
      </c>
      <c r="E130" s="20">
        <v>170.5</v>
      </c>
      <c r="F130" s="84" t="s">
        <v>225</v>
      </c>
      <c r="G130" s="20">
        <v>170.5</v>
      </c>
      <c r="H130" s="84" t="s">
        <v>225</v>
      </c>
    </row>
    <row r="131" spans="1:8" ht="19" customHeight="1" outlineLevel="5" x14ac:dyDescent="0.35">
      <c r="A131" s="17" t="s">
        <v>55</v>
      </c>
      <c r="B131" s="17" t="s">
        <v>67</v>
      </c>
      <c r="C131" s="20">
        <v>1.2</v>
      </c>
      <c r="D131" s="84" t="s">
        <v>229</v>
      </c>
      <c r="E131" s="20">
        <v>66</v>
      </c>
      <c r="F131" s="84" t="s">
        <v>225</v>
      </c>
      <c r="G131" s="20">
        <v>66</v>
      </c>
      <c r="H131" s="84" t="s">
        <v>225</v>
      </c>
    </row>
    <row r="132" spans="1:8" ht="19" customHeight="1" outlineLevel="1" x14ac:dyDescent="0.35">
      <c r="A132" s="17" t="s">
        <v>50</v>
      </c>
      <c r="B132" s="17" t="s">
        <v>88</v>
      </c>
      <c r="G132" s="20">
        <v>1961.9680000000001</v>
      </c>
      <c r="H132" s="84" t="s">
        <v>225</v>
      </c>
    </row>
    <row r="133" spans="1:8" ht="19" customHeight="1" outlineLevel="2" x14ac:dyDescent="0.35">
      <c r="A133" s="17" t="s">
        <v>52</v>
      </c>
      <c r="B133" s="17" t="s">
        <v>89</v>
      </c>
      <c r="G133" s="20">
        <v>1483.248</v>
      </c>
      <c r="H133" s="84" t="s">
        <v>225</v>
      </c>
    </row>
    <row r="134" spans="1:8" ht="19" customHeight="1" outlineLevel="3" x14ac:dyDescent="0.35">
      <c r="A134" s="17" t="s">
        <v>49</v>
      </c>
      <c r="B134" s="17" t="s">
        <v>89</v>
      </c>
      <c r="G134" s="20">
        <v>1483.248</v>
      </c>
      <c r="H134" s="84" t="s">
        <v>225</v>
      </c>
    </row>
    <row r="135" spans="1:8" ht="19" customHeight="1" outlineLevel="4" x14ac:dyDescent="0.35">
      <c r="A135" s="17" t="s">
        <v>54</v>
      </c>
      <c r="B135" s="17" t="s">
        <v>350</v>
      </c>
      <c r="C135" s="20">
        <v>7</v>
      </c>
      <c r="D135" s="84" t="s">
        <v>226</v>
      </c>
      <c r="G135" s="20">
        <v>234.78</v>
      </c>
      <c r="H135" s="84" t="s">
        <v>225</v>
      </c>
    </row>
    <row r="136" spans="1:8" ht="19" customHeight="1" outlineLevel="5" x14ac:dyDescent="0.35">
      <c r="A136" s="17" t="s">
        <v>55</v>
      </c>
      <c r="B136" s="17" t="s">
        <v>72</v>
      </c>
      <c r="C136" s="20">
        <v>33.54</v>
      </c>
      <c r="D136" s="84" t="s">
        <v>227</v>
      </c>
      <c r="E136" s="20">
        <v>234.78</v>
      </c>
      <c r="F136" s="84" t="s">
        <v>225</v>
      </c>
      <c r="G136" s="20">
        <v>234.78</v>
      </c>
      <c r="H136" s="84" t="s">
        <v>225</v>
      </c>
    </row>
    <row r="137" spans="1:8" ht="19" customHeight="1" outlineLevel="4" x14ac:dyDescent="0.35">
      <c r="A137" s="17" t="s">
        <v>54</v>
      </c>
      <c r="B137" s="17" t="s">
        <v>351</v>
      </c>
      <c r="C137" s="20">
        <v>15.1</v>
      </c>
      <c r="D137" s="84" t="s">
        <v>226</v>
      </c>
      <c r="G137" s="20">
        <v>1248.4680000000001</v>
      </c>
      <c r="H137" s="84" t="s">
        <v>225</v>
      </c>
    </row>
    <row r="138" spans="1:8" ht="19" customHeight="1" outlineLevel="5" x14ac:dyDescent="0.35">
      <c r="A138" s="17" t="s">
        <v>55</v>
      </c>
      <c r="B138" s="17" t="s">
        <v>72</v>
      </c>
      <c r="C138" s="20">
        <v>82.68</v>
      </c>
      <c r="D138" s="84" t="s">
        <v>227</v>
      </c>
      <c r="E138" s="20">
        <v>1248.4680000000001</v>
      </c>
      <c r="F138" s="84" t="s">
        <v>225</v>
      </c>
      <c r="G138" s="20">
        <v>1248.4680000000001</v>
      </c>
      <c r="H138" s="84" t="s">
        <v>225</v>
      </c>
    </row>
    <row r="139" spans="1:8" ht="19" customHeight="1" outlineLevel="2" x14ac:dyDescent="0.35">
      <c r="A139" s="17" t="s">
        <v>52</v>
      </c>
      <c r="B139" s="17" t="s">
        <v>90</v>
      </c>
      <c r="G139" s="20">
        <v>478.72</v>
      </c>
      <c r="H139" s="84" t="s">
        <v>225</v>
      </c>
    </row>
    <row r="140" spans="1:8" ht="19" customHeight="1" outlineLevel="3" x14ac:dyDescent="0.35">
      <c r="A140" s="17" t="s">
        <v>49</v>
      </c>
      <c r="B140" s="17" t="s">
        <v>90</v>
      </c>
      <c r="G140" s="20">
        <v>478.72</v>
      </c>
      <c r="H140" s="84" t="s">
        <v>225</v>
      </c>
    </row>
    <row r="141" spans="1:8" ht="19" customHeight="1" outlineLevel="4" x14ac:dyDescent="0.35">
      <c r="A141" s="17" t="s">
        <v>54</v>
      </c>
      <c r="B141" s="17" t="s">
        <v>352</v>
      </c>
      <c r="C141" s="20">
        <v>25.6</v>
      </c>
      <c r="D141" s="84" t="s">
        <v>226</v>
      </c>
      <c r="G141" s="20">
        <v>478.72</v>
      </c>
      <c r="H141" s="84" t="s">
        <v>225</v>
      </c>
    </row>
    <row r="142" spans="1:8" ht="19" customHeight="1" outlineLevel="5" x14ac:dyDescent="0.35">
      <c r="A142" s="17" t="s">
        <v>55</v>
      </c>
      <c r="B142" s="17" t="s">
        <v>72</v>
      </c>
      <c r="C142" s="20">
        <v>18.7</v>
      </c>
      <c r="D142" s="84" t="s">
        <v>227</v>
      </c>
      <c r="E142" s="20">
        <v>478.72</v>
      </c>
      <c r="F142" s="84" t="s">
        <v>225</v>
      </c>
      <c r="G142" s="20">
        <v>478.72</v>
      </c>
      <c r="H142" s="84" t="s">
        <v>225</v>
      </c>
    </row>
    <row r="143" spans="1:8" ht="19" customHeight="1" outlineLevel="1" x14ac:dyDescent="0.35">
      <c r="A143" s="17" t="s">
        <v>50</v>
      </c>
      <c r="B143" s="17" t="s">
        <v>91</v>
      </c>
      <c r="G143" s="20">
        <v>32898.884100000003</v>
      </c>
      <c r="H143" s="84" t="s">
        <v>225</v>
      </c>
    </row>
    <row r="144" spans="1:8" ht="19" customHeight="1" outlineLevel="2" x14ac:dyDescent="0.35">
      <c r="A144" s="17" t="s">
        <v>52</v>
      </c>
      <c r="B144" s="17" t="s">
        <v>91</v>
      </c>
      <c r="G144" s="20">
        <v>32898.884100000003</v>
      </c>
      <c r="H144" s="84" t="s">
        <v>225</v>
      </c>
    </row>
    <row r="145" spans="1:8" ht="19" customHeight="1" outlineLevel="3" x14ac:dyDescent="0.35">
      <c r="A145" s="17" t="s">
        <v>49</v>
      </c>
      <c r="B145" s="17" t="s">
        <v>91</v>
      </c>
      <c r="G145" s="20">
        <v>32898.884100000003</v>
      </c>
      <c r="H145" s="84" t="s">
        <v>225</v>
      </c>
    </row>
    <row r="146" spans="1:8" ht="19" customHeight="1" outlineLevel="4" x14ac:dyDescent="0.35">
      <c r="A146" s="17" t="s">
        <v>54</v>
      </c>
      <c r="B146" s="17" t="s">
        <v>353</v>
      </c>
      <c r="C146" s="20">
        <v>24</v>
      </c>
      <c r="D146" s="84" t="s">
        <v>228</v>
      </c>
      <c r="G146" s="20">
        <v>12194.400000000001</v>
      </c>
      <c r="H146" s="84" t="s">
        <v>225</v>
      </c>
    </row>
    <row r="147" spans="1:8" ht="19" customHeight="1" outlineLevel="5" x14ac:dyDescent="0.35">
      <c r="A147" s="17" t="s">
        <v>55</v>
      </c>
      <c r="B147" s="17" t="s">
        <v>62</v>
      </c>
      <c r="C147" s="20">
        <v>12</v>
      </c>
      <c r="D147" s="84" t="s">
        <v>229</v>
      </c>
      <c r="E147" s="20">
        <v>288</v>
      </c>
      <c r="F147" s="84" t="s">
        <v>225</v>
      </c>
      <c r="G147" s="20">
        <v>288</v>
      </c>
      <c r="H147" s="84" t="s">
        <v>225</v>
      </c>
    </row>
    <row r="148" spans="1:8" ht="19" customHeight="1" outlineLevel="5" x14ac:dyDescent="0.35">
      <c r="A148" s="17" t="s">
        <v>55</v>
      </c>
      <c r="B148" s="17" t="s">
        <v>354</v>
      </c>
      <c r="C148" s="20">
        <v>0.22</v>
      </c>
      <c r="D148" s="84" t="s">
        <v>230</v>
      </c>
      <c r="E148" s="20">
        <v>5.28</v>
      </c>
      <c r="F148" s="84" t="s">
        <v>231</v>
      </c>
      <c r="G148" s="20">
        <v>11906.400000000001</v>
      </c>
      <c r="H148" s="84" t="s">
        <v>225</v>
      </c>
    </row>
    <row r="149" spans="1:8" ht="19" customHeight="1" outlineLevel="4" x14ac:dyDescent="0.35">
      <c r="A149" s="17" t="s">
        <v>54</v>
      </c>
      <c r="B149" s="17" t="s">
        <v>355</v>
      </c>
      <c r="C149" s="20">
        <v>7</v>
      </c>
      <c r="D149" s="84" t="s">
        <v>228</v>
      </c>
      <c r="G149" s="20">
        <v>281.40000000000003</v>
      </c>
      <c r="H149" s="84" t="s">
        <v>225</v>
      </c>
    </row>
    <row r="150" spans="1:8" ht="19" customHeight="1" outlineLevel="5" x14ac:dyDescent="0.35">
      <c r="A150" s="17" t="s">
        <v>55</v>
      </c>
      <c r="B150" s="17" t="s">
        <v>311</v>
      </c>
      <c r="C150" s="20">
        <v>0.2</v>
      </c>
      <c r="D150" s="84" t="s">
        <v>230</v>
      </c>
      <c r="E150" s="20">
        <v>1.4000000000000001</v>
      </c>
      <c r="F150" s="84" t="s">
        <v>231</v>
      </c>
      <c r="G150" s="20">
        <v>203.00000000000003</v>
      </c>
      <c r="H150" s="84" t="s">
        <v>225</v>
      </c>
    </row>
    <row r="151" spans="1:8" ht="19" customHeight="1" outlineLevel="5" x14ac:dyDescent="0.35">
      <c r="A151" s="17" t="s">
        <v>55</v>
      </c>
      <c r="B151" s="17" t="s">
        <v>356</v>
      </c>
      <c r="C151" s="20">
        <v>1</v>
      </c>
      <c r="D151" s="84" t="s">
        <v>232</v>
      </c>
      <c r="E151" s="20">
        <v>7</v>
      </c>
      <c r="F151" s="84" t="s">
        <v>228</v>
      </c>
      <c r="G151" s="20">
        <v>43.4</v>
      </c>
      <c r="H151" s="84" t="s">
        <v>225</v>
      </c>
    </row>
    <row r="152" spans="1:8" ht="19" customHeight="1" outlineLevel="5" x14ac:dyDescent="0.35">
      <c r="A152" s="17" t="s">
        <v>55</v>
      </c>
      <c r="B152" s="17" t="s">
        <v>92</v>
      </c>
      <c r="C152" s="20">
        <v>1</v>
      </c>
      <c r="D152" s="84" t="s">
        <v>232</v>
      </c>
      <c r="E152" s="20">
        <v>7</v>
      </c>
      <c r="F152" s="84" t="s">
        <v>228</v>
      </c>
      <c r="G152" s="20">
        <v>35</v>
      </c>
      <c r="H152" s="84" t="s">
        <v>225</v>
      </c>
    </row>
    <row r="153" spans="1:8" ht="19" customHeight="1" outlineLevel="4" x14ac:dyDescent="0.35">
      <c r="A153" s="17" t="s">
        <v>54</v>
      </c>
      <c r="B153" s="17" t="s">
        <v>357</v>
      </c>
      <c r="C153" s="20">
        <v>194</v>
      </c>
      <c r="D153" s="84" t="s">
        <v>228</v>
      </c>
      <c r="G153" s="20">
        <v>16784.812099999999</v>
      </c>
      <c r="H153" s="84" t="s">
        <v>225</v>
      </c>
    </row>
    <row r="154" spans="1:8" ht="19" customHeight="1" outlineLevel="5" x14ac:dyDescent="0.35">
      <c r="A154" s="17" t="s">
        <v>55</v>
      </c>
      <c r="B154" s="17" t="s">
        <v>124</v>
      </c>
      <c r="C154" s="20">
        <v>1</v>
      </c>
      <c r="D154" s="84" t="s">
        <v>232</v>
      </c>
      <c r="E154" s="20">
        <v>194</v>
      </c>
      <c r="F154" s="84" t="s">
        <v>228</v>
      </c>
      <c r="G154" s="20">
        <v>38.800000000000004</v>
      </c>
      <c r="H154" s="84" t="s">
        <v>225</v>
      </c>
    </row>
    <row r="155" spans="1:8" ht="19" customHeight="1" outlineLevel="5" x14ac:dyDescent="0.35">
      <c r="A155" s="17" t="s">
        <v>55</v>
      </c>
      <c r="B155" s="17" t="s">
        <v>74</v>
      </c>
      <c r="C155" s="20">
        <v>2.5</v>
      </c>
      <c r="D155" s="84" t="s">
        <v>232</v>
      </c>
      <c r="E155" s="20">
        <v>485</v>
      </c>
      <c r="F155" s="84" t="s">
        <v>228</v>
      </c>
      <c r="G155" s="20">
        <v>4850</v>
      </c>
      <c r="H155" s="84" t="s">
        <v>225</v>
      </c>
    </row>
    <row r="156" spans="1:8" ht="19" customHeight="1" outlineLevel="5" x14ac:dyDescent="0.35">
      <c r="A156" s="17" t="s">
        <v>55</v>
      </c>
      <c r="B156" s="17" t="s">
        <v>68</v>
      </c>
      <c r="C156" s="20">
        <v>4.4999999999999998E-2</v>
      </c>
      <c r="D156" s="84" t="s">
        <v>230</v>
      </c>
      <c r="E156" s="20">
        <v>8.73</v>
      </c>
      <c r="F156" s="84" t="s">
        <v>231</v>
      </c>
      <c r="G156" s="20">
        <v>229.16250000000002</v>
      </c>
      <c r="H156" s="84" t="s">
        <v>225</v>
      </c>
    </row>
    <row r="157" spans="1:8" ht="19" customHeight="1" outlineLevel="5" x14ac:dyDescent="0.35">
      <c r="A157" s="17" t="s">
        <v>55</v>
      </c>
      <c r="B157" s="17" t="s">
        <v>358</v>
      </c>
      <c r="C157" s="20">
        <v>0.5</v>
      </c>
      <c r="D157" s="84" t="s">
        <v>230</v>
      </c>
      <c r="E157" s="20">
        <v>97</v>
      </c>
      <c r="F157" s="84" t="s">
        <v>231</v>
      </c>
      <c r="G157" s="20">
        <v>4850</v>
      </c>
      <c r="H157" s="84" t="s">
        <v>225</v>
      </c>
    </row>
    <row r="158" spans="1:8" ht="19" customHeight="1" outlineLevel="5" x14ac:dyDescent="0.35">
      <c r="A158" s="17" t="s">
        <v>55</v>
      </c>
      <c r="B158" s="17" t="s">
        <v>69</v>
      </c>
      <c r="C158" s="20">
        <v>0.03</v>
      </c>
      <c r="D158" s="84" t="s">
        <v>230</v>
      </c>
      <c r="E158" s="20">
        <v>5.8199999999999994</v>
      </c>
      <c r="F158" s="84" t="s">
        <v>231</v>
      </c>
      <c r="G158" s="20">
        <v>2653.9199999999996</v>
      </c>
      <c r="H158" s="84" t="s">
        <v>225</v>
      </c>
    </row>
    <row r="159" spans="1:8" ht="19" customHeight="1" outlineLevel="5" x14ac:dyDescent="0.35">
      <c r="A159" s="17" t="s">
        <v>55</v>
      </c>
      <c r="B159" s="17" t="s">
        <v>320</v>
      </c>
      <c r="C159" s="20">
        <v>0.38</v>
      </c>
      <c r="D159" s="84" t="s">
        <v>229</v>
      </c>
      <c r="E159" s="20">
        <v>73.72</v>
      </c>
      <c r="F159" s="84" t="s">
        <v>225</v>
      </c>
      <c r="G159" s="20">
        <v>73.72</v>
      </c>
      <c r="H159" s="84" t="s">
        <v>225</v>
      </c>
    </row>
    <row r="160" spans="1:8" ht="19" customHeight="1" outlineLevel="5" x14ac:dyDescent="0.35">
      <c r="A160" s="17" t="s">
        <v>55</v>
      </c>
      <c r="B160" s="17" t="s">
        <v>356</v>
      </c>
      <c r="C160" s="20">
        <v>1</v>
      </c>
      <c r="D160" s="84" t="s">
        <v>232</v>
      </c>
      <c r="E160" s="20">
        <v>194</v>
      </c>
      <c r="F160" s="84" t="s">
        <v>228</v>
      </c>
      <c r="G160" s="20">
        <v>1202.8</v>
      </c>
      <c r="H160" s="84" t="s">
        <v>225</v>
      </c>
    </row>
    <row r="161" spans="1:8" ht="19" customHeight="1" outlineLevel="5" x14ac:dyDescent="0.35">
      <c r="A161" s="17" t="s">
        <v>55</v>
      </c>
      <c r="B161" s="17" t="s">
        <v>92</v>
      </c>
      <c r="C161" s="20">
        <v>1</v>
      </c>
      <c r="D161" s="84" t="s">
        <v>232</v>
      </c>
      <c r="E161" s="20">
        <v>194</v>
      </c>
      <c r="F161" s="84" t="s">
        <v>228</v>
      </c>
      <c r="G161" s="20">
        <v>970</v>
      </c>
      <c r="H161" s="84" t="s">
        <v>225</v>
      </c>
    </row>
    <row r="162" spans="1:8" ht="19" customHeight="1" outlineLevel="5" x14ac:dyDescent="0.35">
      <c r="A162" s="17" t="s">
        <v>55</v>
      </c>
      <c r="B162" s="17" t="s">
        <v>58</v>
      </c>
      <c r="C162" s="20">
        <v>1.7999999999999999E-2</v>
      </c>
      <c r="D162" s="84" t="s">
        <v>230</v>
      </c>
      <c r="E162" s="20">
        <v>3.4919999999999995</v>
      </c>
      <c r="F162" s="84" t="s">
        <v>231</v>
      </c>
      <c r="G162" s="20">
        <v>1916.4095999999995</v>
      </c>
      <c r="H162" s="84" t="s">
        <v>225</v>
      </c>
    </row>
    <row r="163" spans="1:8" ht="19" customHeight="1" outlineLevel="4" x14ac:dyDescent="0.35">
      <c r="A163" s="17" t="s">
        <v>54</v>
      </c>
      <c r="B163" s="17" t="s">
        <v>93</v>
      </c>
      <c r="C163" s="20">
        <v>80</v>
      </c>
      <c r="D163" s="84" t="s">
        <v>228</v>
      </c>
      <c r="G163" s="20">
        <v>3638.2719999999999</v>
      </c>
      <c r="H163" s="84" t="s">
        <v>225</v>
      </c>
    </row>
    <row r="164" spans="1:8" ht="19" customHeight="1" outlineLevel="5" x14ac:dyDescent="0.35">
      <c r="A164" s="17" t="s">
        <v>55</v>
      </c>
      <c r="B164" s="17" t="s">
        <v>73</v>
      </c>
      <c r="C164" s="20">
        <v>1</v>
      </c>
      <c r="D164" s="84" t="s">
        <v>232</v>
      </c>
      <c r="E164" s="20">
        <v>80</v>
      </c>
      <c r="F164" s="84" t="s">
        <v>228</v>
      </c>
      <c r="G164" s="20">
        <v>1040</v>
      </c>
      <c r="H164" s="84" t="s">
        <v>225</v>
      </c>
    </row>
    <row r="165" spans="1:8" ht="19" customHeight="1" outlineLevel="5" x14ac:dyDescent="0.35">
      <c r="A165" s="17" t="s">
        <v>55</v>
      </c>
      <c r="B165" s="17" t="s">
        <v>69</v>
      </c>
      <c r="C165" s="20">
        <v>2.5000000000000001E-2</v>
      </c>
      <c r="D165" s="84" t="s">
        <v>230</v>
      </c>
      <c r="E165" s="20">
        <v>2</v>
      </c>
      <c r="F165" s="84" t="s">
        <v>231</v>
      </c>
      <c r="G165" s="20">
        <v>912</v>
      </c>
      <c r="H165" s="84" t="s">
        <v>225</v>
      </c>
    </row>
    <row r="166" spans="1:8" ht="19" customHeight="1" outlineLevel="5" x14ac:dyDescent="0.35">
      <c r="A166" s="17" t="s">
        <v>55</v>
      </c>
      <c r="B166" s="17" t="s">
        <v>356</v>
      </c>
      <c r="C166" s="20">
        <v>1</v>
      </c>
      <c r="D166" s="84" t="s">
        <v>232</v>
      </c>
      <c r="E166" s="20">
        <v>80</v>
      </c>
      <c r="F166" s="84" t="s">
        <v>228</v>
      </c>
      <c r="G166" s="20">
        <v>496</v>
      </c>
      <c r="H166" s="84" t="s">
        <v>225</v>
      </c>
    </row>
    <row r="167" spans="1:8" ht="19" customHeight="1" outlineLevel="5" x14ac:dyDescent="0.35">
      <c r="A167" s="17" t="s">
        <v>55</v>
      </c>
      <c r="B167" s="17" t="s">
        <v>92</v>
      </c>
      <c r="C167" s="20">
        <v>1</v>
      </c>
      <c r="D167" s="84" t="s">
        <v>232</v>
      </c>
      <c r="E167" s="20">
        <v>80</v>
      </c>
      <c r="F167" s="84" t="s">
        <v>228</v>
      </c>
      <c r="G167" s="20">
        <v>400</v>
      </c>
      <c r="H167" s="84" t="s">
        <v>225</v>
      </c>
    </row>
    <row r="168" spans="1:8" ht="19" customHeight="1" outlineLevel="5" x14ac:dyDescent="0.35">
      <c r="A168" s="17" t="s">
        <v>55</v>
      </c>
      <c r="B168" s="17" t="s">
        <v>58</v>
      </c>
      <c r="C168" s="20">
        <v>1.7999999999999999E-2</v>
      </c>
      <c r="D168" s="84" t="s">
        <v>230</v>
      </c>
      <c r="E168" s="20">
        <v>1.44</v>
      </c>
      <c r="F168" s="84" t="s">
        <v>231</v>
      </c>
      <c r="G168" s="20">
        <v>790.27199999999993</v>
      </c>
      <c r="H168" s="84" t="s">
        <v>225</v>
      </c>
    </row>
    <row r="169" spans="1:8" ht="19" customHeight="1" outlineLevel="1" x14ac:dyDescent="0.35">
      <c r="A169" s="17" t="s">
        <v>50</v>
      </c>
      <c r="B169" s="17" t="s">
        <v>94</v>
      </c>
      <c r="G169" s="20">
        <v>53321.990000000005</v>
      </c>
      <c r="H169" s="84" t="s">
        <v>225</v>
      </c>
    </row>
    <row r="170" spans="1:8" ht="19" customHeight="1" outlineLevel="2" x14ac:dyDescent="0.35">
      <c r="A170" s="17" t="s">
        <v>52</v>
      </c>
      <c r="B170" s="17" t="s">
        <v>94</v>
      </c>
      <c r="G170" s="20">
        <v>53321.990000000005</v>
      </c>
      <c r="H170" s="84" t="s">
        <v>225</v>
      </c>
    </row>
    <row r="171" spans="1:8" ht="19" customHeight="1" outlineLevel="3" x14ac:dyDescent="0.35">
      <c r="A171" s="17" t="s">
        <v>49</v>
      </c>
      <c r="B171" s="17" t="s">
        <v>359</v>
      </c>
      <c r="G171" s="20">
        <v>53321.990000000005</v>
      </c>
      <c r="H171" s="84" t="s">
        <v>225</v>
      </c>
    </row>
    <row r="172" spans="1:8" ht="19" customHeight="1" outlineLevel="4" x14ac:dyDescent="0.35">
      <c r="A172" s="17" t="s">
        <v>54</v>
      </c>
      <c r="B172" s="17" t="s">
        <v>94</v>
      </c>
      <c r="C172" s="20">
        <v>193</v>
      </c>
      <c r="D172" s="84" t="s">
        <v>228</v>
      </c>
      <c r="G172" s="20">
        <v>46391.41</v>
      </c>
      <c r="H172" s="84" t="s">
        <v>225</v>
      </c>
    </row>
    <row r="173" spans="1:8" ht="19" customHeight="1" outlineLevel="5" x14ac:dyDescent="0.35">
      <c r="A173" s="17" t="s">
        <v>55</v>
      </c>
      <c r="B173" s="17" t="s">
        <v>62</v>
      </c>
      <c r="C173" s="20">
        <v>7.8</v>
      </c>
      <c r="D173" s="84" t="s">
        <v>229</v>
      </c>
      <c r="E173" s="20">
        <v>1505.3999999999999</v>
      </c>
      <c r="F173" s="84" t="s">
        <v>225</v>
      </c>
      <c r="G173" s="20">
        <v>1505.3999999999999</v>
      </c>
      <c r="H173" s="84" t="s">
        <v>225</v>
      </c>
    </row>
    <row r="174" spans="1:8" ht="19" customHeight="1" outlineLevel="5" x14ac:dyDescent="0.35">
      <c r="A174" s="17" t="s">
        <v>55</v>
      </c>
      <c r="B174" s="17" t="s">
        <v>124</v>
      </c>
      <c r="C174" s="20">
        <v>1</v>
      </c>
      <c r="D174" s="84" t="s">
        <v>232</v>
      </c>
      <c r="E174" s="20">
        <v>193</v>
      </c>
      <c r="F174" s="84" t="s">
        <v>228</v>
      </c>
      <c r="G174" s="20">
        <v>38.6</v>
      </c>
      <c r="H174" s="84" t="s">
        <v>225</v>
      </c>
    </row>
    <row r="175" spans="1:8" ht="19" customHeight="1" outlineLevel="5" x14ac:dyDescent="0.35">
      <c r="A175" s="17" t="s">
        <v>55</v>
      </c>
      <c r="B175" s="17" t="s">
        <v>309</v>
      </c>
      <c r="C175" s="20">
        <v>0.3</v>
      </c>
      <c r="D175" s="84" t="s">
        <v>230</v>
      </c>
      <c r="E175" s="20">
        <v>57.9</v>
      </c>
      <c r="F175" s="84" t="s">
        <v>231</v>
      </c>
      <c r="G175" s="20">
        <v>1499.61</v>
      </c>
      <c r="H175" s="84" t="s">
        <v>225</v>
      </c>
    </row>
    <row r="176" spans="1:8" ht="19" customHeight="1" outlineLevel="5" x14ac:dyDescent="0.35">
      <c r="A176" s="17" t="s">
        <v>55</v>
      </c>
      <c r="B176" s="17" t="s">
        <v>95</v>
      </c>
      <c r="C176" s="20">
        <v>0.1</v>
      </c>
      <c r="D176" s="84" t="s">
        <v>230</v>
      </c>
      <c r="E176" s="20">
        <v>19.3</v>
      </c>
      <c r="F176" s="84" t="s">
        <v>231</v>
      </c>
      <c r="G176" s="20">
        <v>43347.8</v>
      </c>
      <c r="H176" s="84" t="s">
        <v>225</v>
      </c>
    </row>
    <row r="177" spans="1:8" ht="19" customHeight="1" outlineLevel="4" x14ac:dyDescent="0.35">
      <c r="A177" s="17" t="s">
        <v>54</v>
      </c>
      <c r="B177" s="17" t="s">
        <v>360</v>
      </c>
      <c r="C177" s="20">
        <v>180</v>
      </c>
      <c r="D177" s="84" t="s">
        <v>228</v>
      </c>
      <c r="G177" s="20">
        <v>6615</v>
      </c>
      <c r="H177" s="84" t="s">
        <v>225</v>
      </c>
    </row>
    <row r="178" spans="1:8" ht="19" customHeight="1" outlineLevel="5" x14ac:dyDescent="0.35">
      <c r="A178" s="17" t="s">
        <v>55</v>
      </c>
      <c r="B178" s="17" t="s">
        <v>361</v>
      </c>
      <c r="C178" s="20">
        <v>36.75</v>
      </c>
      <c r="D178" s="84" t="s">
        <v>229</v>
      </c>
      <c r="E178" s="20">
        <v>6615</v>
      </c>
      <c r="F178" s="84" t="s">
        <v>225</v>
      </c>
      <c r="G178" s="20">
        <v>6615</v>
      </c>
      <c r="H178" s="84" t="s">
        <v>225</v>
      </c>
    </row>
    <row r="179" spans="1:8" ht="19" customHeight="1" outlineLevel="4" x14ac:dyDescent="0.35">
      <c r="A179" s="17" t="s">
        <v>54</v>
      </c>
      <c r="B179" s="17" t="s">
        <v>362</v>
      </c>
      <c r="C179" s="20">
        <v>31</v>
      </c>
      <c r="D179" s="84" t="s">
        <v>228</v>
      </c>
      <c r="G179" s="20">
        <v>315.58</v>
      </c>
      <c r="H179" s="84" t="s">
        <v>225</v>
      </c>
    </row>
    <row r="180" spans="1:8" ht="19" customHeight="1" outlineLevel="5" x14ac:dyDescent="0.35">
      <c r="A180" s="17" t="s">
        <v>55</v>
      </c>
      <c r="B180" s="17" t="s">
        <v>309</v>
      </c>
      <c r="C180" s="20">
        <v>0.2</v>
      </c>
      <c r="D180" s="84" t="s">
        <v>230</v>
      </c>
      <c r="E180" s="20">
        <v>6.2</v>
      </c>
      <c r="F180" s="84" t="s">
        <v>231</v>
      </c>
      <c r="G180" s="20">
        <v>160.57999999999998</v>
      </c>
      <c r="H180" s="84" t="s">
        <v>225</v>
      </c>
    </row>
    <row r="181" spans="1:8" ht="19" customHeight="1" outlineLevel="5" x14ac:dyDescent="0.35">
      <c r="A181" s="17" t="s">
        <v>55</v>
      </c>
      <c r="B181" s="17" t="s">
        <v>92</v>
      </c>
      <c r="C181" s="20">
        <v>1</v>
      </c>
      <c r="D181" s="84" t="s">
        <v>232</v>
      </c>
      <c r="E181" s="20">
        <v>31</v>
      </c>
      <c r="F181" s="84" t="s">
        <v>228</v>
      </c>
      <c r="G181" s="20">
        <v>155</v>
      </c>
      <c r="H181" s="84" t="s">
        <v>225</v>
      </c>
    </row>
    <row r="182" spans="1:8" ht="19" customHeight="1" outlineLevel="1" x14ac:dyDescent="0.35">
      <c r="A182" s="17" t="s">
        <v>50</v>
      </c>
      <c r="B182" s="17" t="s">
        <v>96</v>
      </c>
      <c r="G182" s="20">
        <v>130071.852</v>
      </c>
      <c r="H182" s="84" t="s">
        <v>225</v>
      </c>
    </row>
    <row r="183" spans="1:8" ht="19" customHeight="1" outlineLevel="2" x14ac:dyDescent="0.35">
      <c r="A183" s="17" t="s">
        <v>52</v>
      </c>
      <c r="B183" s="17" t="s">
        <v>96</v>
      </c>
      <c r="G183" s="20">
        <v>130071.852</v>
      </c>
      <c r="H183" s="84" t="s">
        <v>225</v>
      </c>
    </row>
    <row r="184" spans="1:8" ht="19" customHeight="1" outlineLevel="3" x14ac:dyDescent="0.35">
      <c r="A184" s="17" t="s">
        <v>49</v>
      </c>
      <c r="B184" s="17" t="s">
        <v>363</v>
      </c>
      <c r="G184" s="20">
        <v>130071.852</v>
      </c>
      <c r="H184" s="84" t="s">
        <v>225</v>
      </c>
    </row>
    <row r="185" spans="1:8" ht="19" customHeight="1" outlineLevel="4" x14ac:dyDescent="0.35">
      <c r="A185" s="17" t="s">
        <v>54</v>
      </c>
      <c r="B185" s="17" t="s">
        <v>364</v>
      </c>
      <c r="C185" s="20">
        <v>16.47</v>
      </c>
      <c r="D185" s="84" t="s">
        <v>231</v>
      </c>
      <c r="G185" s="20">
        <v>129454.2</v>
      </c>
      <c r="H185" s="84" t="s">
        <v>225</v>
      </c>
    </row>
    <row r="186" spans="1:8" ht="19" customHeight="1" outlineLevel="5" x14ac:dyDescent="0.35">
      <c r="A186" s="17" t="s">
        <v>55</v>
      </c>
      <c r="B186" s="17" t="s">
        <v>365</v>
      </c>
      <c r="C186" s="20">
        <v>7860</v>
      </c>
      <c r="D186" s="84" t="s">
        <v>235</v>
      </c>
      <c r="E186" s="20">
        <v>65.88</v>
      </c>
      <c r="F186" s="84" t="s">
        <v>233</v>
      </c>
      <c r="G186" s="20">
        <v>129454.2</v>
      </c>
      <c r="H186" s="84" t="s">
        <v>225</v>
      </c>
    </row>
    <row r="187" spans="1:8" ht="19" customHeight="1" outlineLevel="4" x14ac:dyDescent="0.35">
      <c r="A187" s="17" t="s">
        <v>54</v>
      </c>
      <c r="B187" s="17" t="s">
        <v>303</v>
      </c>
      <c r="C187" s="20">
        <v>18</v>
      </c>
      <c r="D187" s="84" t="s">
        <v>226</v>
      </c>
      <c r="G187" s="20">
        <v>617.65199999999993</v>
      </c>
      <c r="H187" s="84" t="s">
        <v>225</v>
      </c>
    </row>
    <row r="188" spans="1:8" ht="19" customHeight="1" outlineLevel="5" x14ac:dyDescent="0.35">
      <c r="A188" s="17" t="s">
        <v>55</v>
      </c>
      <c r="B188" s="17" t="s">
        <v>304</v>
      </c>
      <c r="C188" s="20">
        <v>3.33</v>
      </c>
      <c r="D188" s="84" t="s">
        <v>305</v>
      </c>
      <c r="E188" s="20">
        <v>59.94</v>
      </c>
      <c r="F188" s="84" t="s">
        <v>228</v>
      </c>
      <c r="G188" s="20">
        <v>599.4</v>
      </c>
      <c r="H188" s="84" t="s">
        <v>225</v>
      </c>
    </row>
    <row r="189" spans="1:8" ht="19" customHeight="1" outlineLevel="5" x14ac:dyDescent="0.35">
      <c r="A189" s="17" t="s">
        <v>55</v>
      </c>
      <c r="B189" s="17" t="s">
        <v>306</v>
      </c>
      <c r="C189" s="20">
        <v>1.014</v>
      </c>
      <c r="D189" s="84" t="s">
        <v>227</v>
      </c>
      <c r="E189" s="20">
        <v>18.251999999999999</v>
      </c>
      <c r="F189" s="84" t="s">
        <v>225</v>
      </c>
      <c r="G189" s="20">
        <v>18.251999999999999</v>
      </c>
      <c r="H189" s="84" t="s">
        <v>225</v>
      </c>
    </row>
    <row r="190" spans="1:8" ht="19" customHeight="1" outlineLevel="1" x14ac:dyDescent="0.35">
      <c r="A190" s="17" t="s">
        <v>50</v>
      </c>
      <c r="B190" s="17" t="s">
        <v>97</v>
      </c>
      <c r="G190" s="20">
        <v>137.66000000000003</v>
      </c>
      <c r="H190" s="84" t="s">
        <v>225</v>
      </c>
    </row>
    <row r="191" spans="1:8" ht="19" customHeight="1" outlineLevel="2" x14ac:dyDescent="0.35">
      <c r="A191" s="17" t="s">
        <v>52</v>
      </c>
      <c r="B191" s="17" t="s">
        <v>98</v>
      </c>
      <c r="G191" s="20">
        <v>137.66000000000003</v>
      </c>
      <c r="H191" s="84" t="s">
        <v>225</v>
      </c>
    </row>
    <row r="192" spans="1:8" ht="19" customHeight="1" outlineLevel="3" x14ac:dyDescent="0.35">
      <c r="A192" s="17" t="s">
        <v>49</v>
      </c>
      <c r="B192" s="17" t="s">
        <v>366</v>
      </c>
      <c r="G192" s="20">
        <v>137.66000000000003</v>
      </c>
      <c r="H192" s="84" t="s">
        <v>225</v>
      </c>
    </row>
    <row r="193" spans="1:8" ht="19" customHeight="1" outlineLevel="4" x14ac:dyDescent="0.35">
      <c r="A193" s="17" t="s">
        <v>54</v>
      </c>
      <c r="B193" s="17" t="s">
        <v>367</v>
      </c>
      <c r="C193" s="20">
        <v>28</v>
      </c>
      <c r="D193" s="84" t="s">
        <v>225</v>
      </c>
      <c r="G193" s="20">
        <v>28</v>
      </c>
      <c r="H193" s="84" t="s">
        <v>225</v>
      </c>
    </row>
    <row r="194" spans="1:8" ht="19" customHeight="1" outlineLevel="5" x14ac:dyDescent="0.35">
      <c r="A194" s="17" t="s">
        <v>55</v>
      </c>
      <c r="B194" s="17" t="s">
        <v>368</v>
      </c>
      <c r="C194" s="20">
        <v>1</v>
      </c>
      <c r="D194" s="84" t="s">
        <v>236</v>
      </c>
      <c r="E194" s="20">
        <v>28</v>
      </c>
      <c r="F194" s="84" t="s">
        <v>225</v>
      </c>
      <c r="G194" s="20">
        <v>28</v>
      </c>
      <c r="H194" s="84" t="s">
        <v>225</v>
      </c>
    </row>
    <row r="195" spans="1:8" ht="19" customHeight="1" outlineLevel="4" x14ac:dyDescent="0.35">
      <c r="A195" s="17" t="s">
        <v>54</v>
      </c>
      <c r="B195" s="17" t="s">
        <v>369</v>
      </c>
      <c r="C195" s="20">
        <v>10</v>
      </c>
      <c r="D195" s="84" t="s">
        <v>225</v>
      </c>
      <c r="G195" s="20">
        <v>10</v>
      </c>
      <c r="H195" s="84" t="s">
        <v>225</v>
      </c>
    </row>
    <row r="196" spans="1:8" ht="19" customHeight="1" outlineLevel="5" x14ac:dyDescent="0.35">
      <c r="A196" s="17" t="s">
        <v>55</v>
      </c>
      <c r="B196" s="17" t="s">
        <v>99</v>
      </c>
      <c r="C196" s="20">
        <v>1</v>
      </c>
      <c r="D196" s="84" t="s">
        <v>236</v>
      </c>
      <c r="E196" s="20">
        <v>10</v>
      </c>
      <c r="F196" s="84" t="s">
        <v>225</v>
      </c>
      <c r="G196" s="20">
        <v>10</v>
      </c>
      <c r="H196" s="84" t="s">
        <v>225</v>
      </c>
    </row>
    <row r="197" spans="1:8" ht="19" customHeight="1" outlineLevel="4" x14ac:dyDescent="0.35">
      <c r="A197" s="17" t="s">
        <v>54</v>
      </c>
      <c r="B197" s="17" t="s">
        <v>370</v>
      </c>
      <c r="C197" s="20">
        <v>0.66</v>
      </c>
      <c r="D197" s="84" t="s">
        <v>231</v>
      </c>
      <c r="G197" s="20">
        <v>99.660000000000011</v>
      </c>
      <c r="H197" s="84" t="s">
        <v>225</v>
      </c>
    </row>
    <row r="198" spans="1:8" ht="19" customHeight="1" outlineLevel="5" x14ac:dyDescent="0.35">
      <c r="A198" s="17" t="s">
        <v>55</v>
      </c>
      <c r="B198" s="17" t="s">
        <v>101</v>
      </c>
      <c r="C198" s="20">
        <v>1</v>
      </c>
      <c r="D198" s="84" t="s">
        <v>237</v>
      </c>
      <c r="E198" s="20">
        <v>0.66</v>
      </c>
      <c r="F198" s="84" t="s">
        <v>231</v>
      </c>
      <c r="G198" s="20">
        <v>99.660000000000011</v>
      </c>
      <c r="H198" s="84" t="s">
        <v>225</v>
      </c>
    </row>
    <row r="199" spans="1:8" ht="19" customHeight="1" outlineLevel="1" x14ac:dyDescent="0.35">
      <c r="A199" s="17" t="s">
        <v>50</v>
      </c>
      <c r="B199" s="17" t="s">
        <v>102</v>
      </c>
      <c r="G199" s="20">
        <v>952.73720000000003</v>
      </c>
      <c r="H199" s="84" t="s">
        <v>225</v>
      </c>
    </row>
    <row r="200" spans="1:8" ht="19" customHeight="1" outlineLevel="2" x14ac:dyDescent="0.35">
      <c r="A200" s="17" t="s">
        <v>52</v>
      </c>
      <c r="B200" s="17" t="s">
        <v>106</v>
      </c>
      <c r="G200" s="20">
        <v>952.73720000000003</v>
      </c>
      <c r="H200" s="84" t="s">
        <v>225</v>
      </c>
    </row>
    <row r="201" spans="1:8" ht="19" customHeight="1" outlineLevel="3" x14ac:dyDescent="0.35">
      <c r="A201" s="17" t="s">
        <v>49</v>
      </c>
      <c r="B201" s="17" t="s">
        <v>102</v>
      </c>
      <c r="G201" s="20">
        <v>952.73720000000003</v>
      </c>
      <c r="H201" s="84" t="s">
        <v>225</v>
      </c>
    </row>
    <row r="202" spans="1:8" ht="19" customHeight="1" outlineLevel="4" x14ac:dyDescent="0.35">
      <c r="A202" s="17" t="s">
        <v>54</v>
      </c>
      <c r="B202" s="17" t="s">
        <v>371</v>
      </c>
      <c r="C202" s="20">
        <v>8</v>
      </c>
      <c r="D202" s="84" t="s">
        <v>233</v>
      </c>
      <c r="G202" s="20">
        <v>200</v>
      </c>
      <c r="H202" s="84" t="s">
        <v>225</v>
      </c>
    </row>
    <row r="203" spans="1:8" ht="19" customHeight="1" outlineLevel="5" x14ac:dyDescent="0.35">
      <c r="A203" s="17" t="s">
        <v>55</v>
      </c>
      <c r="B203" s="17" t="s">
        <v>107</v>
      </c>
      <c r="C203" s="20">
        <v>25</v>
      </c>
      <c r="D203" s="84" t="s">
        <v>238</v>
      </c>
      <c r="E203" s="20">
        <v>200</v>
      </c>
      <c r="F203" s="84" t="s">
        <v>225</v>
      </c>
      <c r="G203" s="20">
        <v>200</v>
      </c>
      <c r="H203" s="84" t="s">
        <v>225</v>
      </c>
    </row>
    <row r="204" spans="1:8" ht="19" customHeight="1" outlineLevel="4" x14ac:dyDescent="0.35">
      <c r="A204" s="17" t="s">
        <v>54</v>
      </c>
      <c r="B204" s="17" t="s">
        <v>372</v>
      </c>
      <c r="C204" s="20">
        <v>544</v>
      </c>
      <c r="D204" s="84" t="s">
        <v>228</v>
      </c>
      <c r="G204" s="20">
        <v>507.98719999999997</v>
      </c>
      <c r="H204" s="84" t="s">
        <v>225</v>
      </c>
    </row>
    <row r="205" spans="1:8" ht="19" customHeight="1" outlineLevel="5" x14ac:dyDescent="0.35">
      <c r="A205" s="17" t="s">
        <v>55</v>
      </c>
      <c r="B205" s="17" t="s">
        <v>108</v>
      </c>
      <c r="C205" s="20">
        <v>0.66700000000000004</v>
      </c>
      <c r="D205" s="84" t="s">
        <v>232</v>
      </c>
      <c r="E205" s="20">
        <v>362.84800000000001</v>
      </c>
      <c r="F205" s="84" t="s">
        <v>228</v>
      </c>
      <c r="G205" s="20">
        <v>507.98719999999997</v>
      </c>
      <c r="H205" s="84" t="s">
        <v>225</v>
      </c>
    </row>
    <row r="206" spans="1:8" ht="19" customHeight="1" outlineLevel="4" x14ac:dyDescent="0.35">
      <c r="A206" s="17" t="s">
        <v>54</v>
      </c>
      <c r="B206" s="17" t="s">
        <v>103</v>
      </c>
      <c r="C206" s="20">
        <v>9</v>
      </c>
      <c r="D206" s="84" t="s">
        <v>233</v>
      </c>
      <c r="G206" s="20">
        <v>22.23</v>
      </c>
      <c r="H206" s="84" t="s">
        <v>225</v>
      </c>
    </row>
    <row r="207" spans="1:8" ht="19" customHeight="1" outlineLevel="5" x14ac:dyDescent="0.35">
      <c r="A207" s="17" t="s">
        <v>55</v>
      </c>
      <c r="B207" s="17" t="s">
        <v>373</v>
      </c>
      <c r="C207" s="20">
        <v>1</v>
      </c>
      <c r="D207" s="84" t="s">
        <v>234</v>
      </c>
      <c r="E207" s="20">
        <v>9</v>
      </c>
      <c r="F207" s="84" t="s">
        <v>233</v>
      </c>
      <c r="G207" s="20">
        <v>22.23</v>
      </c>
      <c r="H207" s="84" t="s">
        <v>225</v>
      </c>
    </row>
    <row r="208" spans="1:8" ht="19" customHeight="1" outlineLevel="4" x14ac:dyDescent="0.35">
      <c r="A208" s="17" t="s">
        <v>54</v>
      </c>
      <c r="B208" s="17" t="s">
        <v>104</v>
      </c>
      <c r="C208" s="20">
        <v>74</v>
      </c>
      <c r="D208" s="84" t="s">
        <v>225</v>
      </c>
      <c r="G208" s="20">
        <v>74</v>
      </c>
      <c r="H208" s="84" t="s">
        <v>225</v>
      </c>
    </row>
    <row r="209" spans="1:8" ht="19" customHeight="1" outlineLevel="5" x14ac:dyDescent="0.35">
      <c r="A209" s="17" t="s">
        <v>55</v>
      </c>
      <c r="B209" s="17" t="s">
        <v>105</v>
      </c>
      <c r="C209" s="20">
        <v>1</v>
      </c>
      <c r="D209" s="84" t="s">
        <v>236</v>
      </c>
      <c r="E209" s="20">
        <v>74</v>
      </c>
      <c r="F209" s="84" t="s">
        <v>225</v>
      </c>
      <c r="G209" s="20">
        <v>74</v>
      </c>
      <c r="H209" s="84" t="s">
        <v>225</v>
      </c>
    </row>
    <row r="210" spans="1:8" ht="19" customHeight="1" outlineLevel="4" x14ac:dyDescent="0.35">
      <c r="A210" s="17" t="s">
        <v>54</v>
      </c>
      <c r="B210" s="17" t="s">
        <v>374</v>
      </c>
      <c r="C210" s="20">
        <v>0.52</v>
      </c>
      <c r="D210" s="84" t="s">
        <v>231</v>
      </c>
      <c r="G210" s="20">
        <v>78.52</v>
      </c>
      <c r="H210" s="84" t="s">
        <v>225</v>
      </c>
    </row>
    <row r="211" spans="1:8" ht="19" customHeight="1" outlineLevel="5" x14ac:dyDescent="0.35">
      <c r="A211" s="17" t="s">
        <v>55</v>
      </c>
      <c r="B211" s="17" t="s">
        <v>101</v>
      </c>
      <c r="C211" s="20">
        <v>1</v>
      </c>
      <c r="D211" s="84" t="s">
        <v>237</v>
      </c>
      <c r="E211" s="20">
        <v>0.52</v>
      </c>
      <c r="F211" s="84" t="s">
        <v>231</v>
      </c>
      <c r="G211" s="20">
        <v>78.52</v>
      </c>
      <c r="H211" s="84" t="s">
        <v>225</v>
      </c>
    </row>
    <row r="212" spans="1:8" ht="19" customHeight="1" outlineLevel="4" x14ac:dyDescent="0.35">
      <c r="A212" s="17" t="s">
        <v>54</v>
      </c>
      <c r="B212" s="17" t="s">
        <v>375</v>
      </c>
      <c r="C212" s="20">
        <v>67</v>
      </c>
      <c r="D212" s="84" t="s">
        <v>225</v>
      </c>
      <c r="G212" s="20">
        <v>67</v>
      </c>
      <c r="H212" s="84" t="s">
        <v>225</v>
      </c>
    </row>
    <row r="213" spans="1:8" ht="19" customHeight="1" outlineLevel="5" x14ac:dyDescent="0.35">
      <c r="A213" s="17" t="s">
        <v>55</v>
      </c>
      <c r="B213" s="17" t="s">
        <v>368</v>
      </c>
      <c r="C213" s="20">
        <v>1</v>
      </c>
      <c r="D213" s="84" t="s">
        <v>236</v>
      </c>
      <c r="E213" s="20">
        <v>67</v>
      </c>
      <c r="F213" s="84" t="s">
        <v>225</v>
      </c>
      <c r="G213" s="20">
        <v>67</v>
      </c>
      <c r="H213" s="84" t="s">
        <v>225</v>
      </c>
    </row>
    <row r="214" spans="1:8" ht="19" customHeight="1" outlineLevel="4" x14ac:dyDescent="0.35">
      <c r="A214" s="17" t="s">
        <v>54</v>
      </c>
      <c r="B214" s="17" t="s">
        <v>376</v>
      </c>
      <c r="C214" s="20">
        <v>3</v>
      </c>
      <c r="D214" s="84" t="s">
        <v>225</v>
      </c>
      <c r="G214" s="20">
        <v>3</v>
      </c>
      <c r="H214" s="84" t="s">
        <v>225</v>
      </c>
    </row>
    <row r="215" spans="1:8" ht="19" customHeight="1" outlineLevel="5" x14ac:dyDescent="0.35">
      <c r="A215" s="17" t="s">
        <v>55</v>
      </c>
      <c r="B215" s="17" t="s">
        <v>100</v>
      </c>
      <c r="C215" s="20">
        <v>1</v>
      </c>
      <c r="D215" s="84" t="s">
        <v>236</v>
      </c>
      <c r="E215" s="20">
        <v>3</v>
      </c>
      <c r="F215" s="84" t="s">
        <v>225</v>
      </c>
      <c r="G215" s="20">
        <v>3</v>
      </c>
      <c r="H215" s="84" t="s">
        <v>225</v>
      </c>
    </row>
    <row r="216" spans="1:8" ht="19" customHeight="1" outlineLevel="1" x14ac:dyDescent="0.35">
      <c r="A216" s="17" t="s">
        <v>50</v>
      </c>
      <c r="B216" s="17" t="s">
        <v>109</v>
      </c>
      <c r="G216" s="20">
        <v>1201.2504800000002</v>
      </c>
      <c r="H216" s="84" t="s">
        <v>225</v>
      </c>
    </row>
    <row r="217" spans="1:8" ht="19" customHeight="1" outlineLevel="2" x14ac:dyDescent="0.35">
      <c r="A217" s="17" t="s">
        <v>52</v>
      </c>
      <c r="B217" s="17" t="s">
        <v>110</v>
      </c>
      <c r="G217" s="20">
        <v>328</v>
      </c>
      <c r="H217" s="84" t="s">
        <v>225</v>
      </c>
    </row>
    <row r="218" spans="1:8" ht="19" customHeight="1" outlineLevel="3" x14ac:dyDescent="0.35">
      <c r="A218" s="17" t="s">
        <v>49</v>
      </c>
      <c r="B218" s="17" t="s">
        <v>377</v>
      </c>
      <c r="G218" s="20">
        <v>328</v>
      </c>
      <c r="H218" s="84" t="s">
        <v>225</v>
      </c>
    </row>
    <row r="219" spans="1:8" ht="19" customHeight="1" outlineLevel="4" x14ac:dyDescent="0.35">
      <c r="A219" s="17" t="s">
        <v>54</v>
      </c>
      <c r="B219" s="17" t="s">
        <v>111</v>
      </c>
      <c r="C219" s="20">
        <v>8</v>
      </c>
      <c r="D219" s="84" t="s">
        <v>233</v>
      </c>
      <c r="G219" s="20">
        <v>328</v>
      </c>
      <c r="H219" s="84" t="s">
        <v>225</v>
      </c>
    </row>
    <row r="220" spans="1:8" ht="19" customHeight="1" outlineLevel="5" x14ac:dyDescent="0.35">
      <c r="A220" s="17" t="s">
        <v>55</v>
      </c>
      <c r="B220" s="17" t="s">
        <v>112</v>
      </c>
      <c r="C220" s="20">
        <v>41</v>
      </c>
      <c r="D220" s="84" t="s">
        <v>238</v>
      </c>
      <c r="E220" s="20">
        <v>3.3097880928355199</v>
      </c>
      <c r="F220" s="84" t="s">
        <v>233</v>
      </c>
      <c r="G220" s="20">
        <v>328</v>
      </c>
      <c r="H220" s="84" t="s">
        <v>225</v>
      </c>
    </row>
    <row r="221" spans="1:8" ht="19" customHeight="1" outlineLevel="2" x14ac:dyDescent="0.35">
      <c r="A221" s="17" t="s">
        <v>52</v>
      </c>
      <c r="B221" s="17" t="s">
        <v>113</v>
      </c>
      <c r="G221" s="20">
        <v>873.25048000000004</v>
      </c>
      <c r="H221" s="84" t="s">
        <v>225</v>
      </c>
    </row>
    <row r="222" spans="1:8" ht="19" customHeight="1" outlineLevel="3" x14ac:dyDescent="0.35">
      <c r="A222" s="17" t="s">
        <v>49</v>
      </c>
      <c r="B222" s="17" t="s">
        <v>113</v>
      </c>
      <c r="G222" s="20">
        <v>873.25048000000004</v>
      </c>
      <c r="H222" s="84" t="s">
        <v>225</v>
      </c>
    </row>
    <row r="223" spans="1:8" ht="19" customHeight="1" outlineLevel="4" x14ac:dyDescent="0.35">
      <c r="A223" s="17" t="s">
        <v>54</v>
      </c>
      <c r="B223" s="17" t="s">
        <v>378</v>
      </c>
      <c r="C223" s="20">
        <v>2.11</v>
      </c>
      <c r="D223" s="84" t="s">
        <v>231</v>
      </c>
      <c r="G223" s="20">
        <v>577.65048000000002</v>
      </c>
      <c r="H223" s="84" t="s">
        <v>225</v>
      </c>
    </row>
    <row r="224" spans="1:8" ht="19" customHeight="1" outlineLevel="5" x14ac:dyDescent="0.35">
      <c r="A224" s="17" t="s">
        <v>55</v>
      </c>
      <c r="B224" s="17" t="s">
        <v>114</v>
      </c>
      <c r="C224" s="20">
        <v>1.87</v>
      </c>
      <c r="D224" s="84" t="s">
        <v>237</v>
      </c>
      <c r="E224" s="20">
        <v>3.9457</v>
      </c>
      <c r="F224" s="84" t="s">
        <v>231</v>
      </c>
      <c r="G224" s="20">
        <v>577.65048000000002</v>
      </c>
      <c r="H224" s="84" t="s">
        <v>225</v>
      </c>
    </row>
    <row r="225" spans="1:8" ht="19" customHeight="1" outlineLevel="4" x14ac:dyDescent="0.35">
      <c r="A225" s="17" t="s">
        <v>54</v>
      </c>
      <c r="B225" s="17" t="s">
        <v>379</v>
      </c>
      <c r="C225" s="20">
        <v>32</v>
      </c>
      <c r="D225" s="84" t="s">
        <v>226</v>
      </c>
      <c r="G225" s="20">
        <v>45.12</v>
      </c>
      <c r="H225" s="84" t="s">
        <v>225</v>
      </c>
    </row>
    <row r="226" spans="1:8" ht="19" customHeight="1" outlineLevel="5" x14ac:dyDescent="0.35">
      <c r="A226" s="17" t="s">
        <v>55</v>
      </c>
      <c r="B226" s="17" t="s">
        <v>115</v>
      </c>
      <c r="C226" s="20">
        <v>1.41</v>
      </c>
      <c r="D226" s="84" t="s">
        <v>227</v>
      </c>
      <c r="E226" s="20">
        <v>45.12</v>
      </c>
      <c r="F226" s="84" t="s">
        <v>225</v>
      </c>
      <c r="G226" s="20">
        <v>45.12</v>
      </c>
      <c r="H226" s="84" t="s">
        <v>225</v>
      </c>
    </row>
    <row r="227" spans="1:8" ht="19" customHeight="1" outlineLevel="4" x14ac:dyDescent="0.35">
      <c r="A227" s="17" t="s">
        <v>54</v>
      </c>
      <c r="B227" s="17" t="s">
        <v>380</v>
      </c>
      <c r="C227" s="20">
        <v>124</v>
      </c>
      <c r="D227" s="84" t="s">
        <v>226</v>
      </c>
      <c r="G227" s="20">
        <v>250.48</v>
      </c>
      <c r="H227" s="84" t="s">
        <v>225</v>
      </c>
    </row>
    <row r="228" spans="1:8" ht="19" customHeight="1" outlineLevel="5" x14ac:dyDescent="0.35">
      <c r="A228" s="17" t="s">
        <v>55</v>
      </c>
      <c r="B228" s="17" t="s">
        <v>115</v>
      </c>
      <c r="C228" s="20">
        <v>2.02</v>
      </c>
      <c r="D228" s="84" t="s">
        <v>227</v>
      </c>
      <c r="E228" s="20">
        <v>250.48</v>
      </c>
      <c r="F228" s="84" t="s">
        <v>225</v>
      </c>
      <c r="G228" s="20">
        <v>250.48</v>
      </c>
      <c r="H228" s="84" t="s">
        <v>225</v>
      </c>
    </row>
    <row r="229" spans="1:8" ht="19" customHeight="1" outlineLevel="1" x14ac:dyDescent="0.35">
      <c r="A229" s="17" t="s">
        <v>50</v>
      </c>
      <c r="B229" s="17" t="s">
        <v>116</v>
      </c>
      <c r="G229" s="20">
        <v>12071.403499999999</v>
      </c>
      <c r="H229" s="84" t="s">
        <v>225</v>
      </c>
    </row>
    <row r="230" spans="1:8" ht="19" customHeight="1" outlineLevel="2" x14ac:dyDescent="0.35">
      <c r="A230" s="17" t="s">
        <v>52</v>
      </c>
      <c r="B230" s="17" t="s">
        <v>117</v>
      </c>
      <c r="G230" s="20">
        <v>1828.1215</v>
      </c>
      <c r="H230" s="84" t="s">
        <v>225</v>
      </c>
    </row>
    <row r="231" spans="1:8" ht="19" customHeight="1" outlineLevel="3" x14ac:dyDescent="0.35">
      <c r="A231" s="17" t="s">
        <v>49</v>
      </c>
      <c r="B231" s="17" t="s">
        <v>117</v>
      </c>
      <c r="G231" s="20">
        <v>1828.1215</v>
      </c>
      <c r="H231" s="84" t="s">
        <v>225</v>
      </c>
    </row>
    <row r="232" spans="1:8" ht="19" customHeight="1" outlineLevel="4" x14ac:dyDescent="0.35">
      <c r="A232" s="17" t="s">
        <v>54</v>
      </c>
      <c r="B232" s="17" t="s">
        <v>381</v>
      </c>
      <c r="C232" s="20">
        <v>41</v>
      </c>
      <c r="D232" s="84" t="s">
        <v>233</v>
      </c>
      <c r="G232" s="20">
        <v>1777.6575</v>
      </c>
      <c r="H232" s="84" t="s">
        <v>225</v>
      </c>
    </row>
    <row r="233" spans="1:8" ht="19" customHeight="1" outlineLevel="5" x14ac:dyDescent="0.35">
      <c r="A233" s="17" t="s">
        <v>55</v>
      </c>
      <c r="B233" s="17" t="s">
        <v>71</v>
      </c>
      <c r="C233" s="20">
        <v>0.35749999999999998</v>
      </c>
      <c r="D233" s="84" t="s">
        <v>238</v>
      </c>
      <c r="E233" s="20">
        <v>14.657499999999999</v>
      </c>
      <c r="F233" s="84" t="s">
        <v>225</v>
      </c>
      <c r="G233" s="20">
        <v>14.657499999999999</v>
      </c>
      <c r="H233" s="84" t="s">
        <v>225</v>
      </c>
    </row>
    <row r="234" spans="1:8" ht="19" customHeight="1" outlineLevel="5" x14ac:dyDescent="0.35">
      <c r="A234" s="17" t="s">
        <v>55</v>
      </c>
      <c r="B234" s="17" t="s">
        <v>120</v>
      </c>
      <c r="C234" s="20">
        <v>33</v>
      </c>
      <c r="D234" s="84" t="s">
        <v>238</v>
      </c>
      <c r="E234" s="20">
        <v>1.9328571428571428</v>
      </c>
      <c r="F234" s="84" t="s">
        <v>231</v>
      </c>
      <c r="G234" s="20">
        <v>1353</v>
      </c>
      <c r="H234" s="84" t="s">
        <v>225</v>
      </c>
    </row>
    <row r="235" spans="1:8" ht="19" customHeight="1" outlineLevel="5" x14ac:dyDescent="0.35">
      <c r="A235" s="17" t="s">
        <v>55</v>
      </c>
      <c r="B235" s="17" t="s">
        <v>58</v>
      </c>
      <c r="C235" s="20">
        <v>10</v>
      </c>
      <c r="D235" s="84" t="s">
        <v>238</v>
      </c>
      <c r="E235" s="20">
        <v>0.74708454810495628</v>
      </c>
      <c r="F235" s="84" t="s">
        <v>231</v>
      </c>
      <c r="G235" s="20">
        <v>410</v>
      </c>
      <c r="H235" s="84" t="s">
        <v>225</v>
      </c>
    </row>
    <row r="236" spans="1:8" ht="19" customHeight="1" outlineLevel="4" x14ac:dyDescent="0.35">
      <c r="A236" s="17" t="s">
        <v>54</v>
      </c>
      <c r="B236" s="17" t="s">
        <v>382</v>
      </c>
      <c r="C236" s="20">
        <v>1</v>
      </c>
      <c r="D236" s="84" t="s">
        <v>233</v>
      </c>
      <c r="G236" s="20">
        <v>50.464000000000006</v>
      </c>
      <c r="H236" s="84" t="s">
        <v>225</v>
      </c>
    </row>
    <row r="237" spans="1:8" ht="19" customHeight="1" outlineLevel="5" x14ac:dyDescent="0.35">
      <c r="A237" s="17" t="s">
        <v>55</v>
      </c>
      <c r="B237" s="17" t="s">
        <v>118</v>
      </c>
      <c r="C237" s="20">
        <v>1.36</v>
      </c>
      <c r="D237" s="84" t="s">
        <v>383</v>
      </c>
      <c r="E237" s="20">
        <v>1.36</v>
      </c>
      <c r="F237" s="84" t="s">
        <v>228</v>
      </c>
      <c r="G237" s="20">
        <v>40.800000000000004</v>
      </c>
      <c r="H237" s="84" t="s">
        <v>225</v>
      </c>
    </row>
    <row r="238" spans="1:8" ht="19" customHeight="1" outlineLevel="5" x14ac:dyDescent="0.35">
      <c r="A238" s="17" t="s">
        <v>55</v>
      </c>
      <c r="B238" s="17" t="s">
        <v>119</v>
      </c>
      <c r="C238" s="20">
        <v>6.4</v>
      </c>
      <c r="D238" s="84" t="s">
        <v>384</v>
      </c>
      <c r="E238" s="20">
        <v>6.4</v>
      </c>
      <c r="F238" s="84" t="s">
        <v>226</v>
      </c>
      <c r="G238" s="20">
        <v>9.6640000000000015</v>
      </c>
      <c r="H238" s="84" t="s">
        <v>225</v>
      </c>
    </row>
    <row r="239" spans="1:8" ht="19" customHeight="1" outlineLevel="2" x14ac:dyDescent="0.35">
      <c r="A239" s="17" t="s">
        <v>52</v>
      </c>
      <c r="B239" s="17" t="s">
        <v>385</v>
      </c>
      <c r="G239" s="20">
        <v>2101.2240000000002</v>
      </c>
      <c r="H239" s="84" t="s">
        <v>225</v>
      </c>
    </row>
    <row r="240" spans="1:8" ht="19" customHeight="1" outlineLevel="3" x14ac:dyDescent="0.35">
      <c r="A240" s="17" t="s">
        <v>49</v>
      </c>
      <c r="B240" s="17" t="s">
        <v>386</v>
      </c>
      <c r="G240" s="20">
        <v>2101.2240000000002</v>
      </c>
      <c r="H240" s="84" t="s">
        <v>225</v>
      </c>
    </row>
    <row r="241" spans="1:8" ht="19" customHeight="1" outlineLevel="4" x14ac:dyDescent="0.35">
      <c r="A241" s="17" t="s">
        <v>54</v>
      </c>
      <c r="B241" s="17" t="s">
        <v>387</v>
      </c>
      <c r="C241" s="20">
        <v>55</v>
      </c>
      <c r="D241" s="84" t="s">
        <v>228</v>
      </c>
      <c r="G241" s="20">
        <v>1485</v>
      </c>
      <c r="H241" s="84" t="s">
        <v>225</v>
      </c>
    </row>
    <row r="242" spans="1:8" ht="19" customHeight="1" outlineLevel="5" x14ac:dyDescent="0.35">
      <c r="A242" s="17" t="s">
        <v>55</v>
      </c>
      <c r="B242" s="17" t="s">
        <v>118</v>
      </c>
      <c r="C242" s="20">
        <v>0.9</v>
      </c>
      <c r="D242" s="84" t="s">
        <v>232</v>
      </c>
      <c r="E242" s="20">
        <v>49.5</v>
      </c>
      <c r="F242" s="84" t="s">
        <v>228</v>
      </c>
      <c r="G242" s="20">
        <v>1485</v>
      </c>
      <c r="H242" s="84" t="s">
        <v>225</v>
      </c>
    </row>
    <row r="243" spans="1:8" ht="19" customHeight="1" outlineLevel="4" x14ac:dyDescent="0.35">
      <c r="A243" s="17" t="s">
        <v>54</v>
      </c>
      <c r="B243" s="17" t="s">
        <v>388</v>
      </c>
      <c r="C243" s="20">
        <v>104.8</v>
      </c>
      <c r="D243" s="84" t="s">
        <v>226</v>
      </c>
      <c r="G243" s="20">
        <v>616.22400000000005</v>
      </c>
      <c r="H243" s="84" t="s">
        <v>225</v>
      </c>
    </row>
    <row r="244" spans="1:8" ht="19" customHeight="1" outlineLevel="5" x14ac:dyDescent="0.35">
      <c r="A244" s="17" t="s">
        <v>55</v>
      </c>
      <c r="B244" s="17" t="s">
        <v>389</v>
      </c>
      <c r="C244" s="20">
        <v>1</v>
      </c>
      <c r="D244" s="84" t="s">
        <v>390</v>
      </c>
      <c r="E244" s="20">
        <v>104.8</v>
      </c>
      <c r="F244" s="84" t="s">
        <v>226</v>
      </c>
      <c r="G244" s="20">
        <v>597.36</v>
      </c>
      <c r="H244" s="84" t="s">
        <v>225</v>
      </c>
    </row>
    <row r="245" spans="1:8" ht="19" customHeight="1" outlineLevel="5" x14ac:dyDescent="0.35">
      <c r="A245" s="17" t="s">
        <v>55</v>
      </c>
      <c r="B245" s="17" t="s">
        <v>391</v>
      </c>
      <c r="C245" s="20">
        <v>1</v>
      </c>
      <c r="D245" s="84" t="s">
        <v>390</v>
      </c>
      <c r="E245" s="20">
        <v>104.8</v>
      </c>
      <c r="F245" s="84" t="s">
        <v>226</v>
      </c>
      <c r="G245" s="20">
        <v>18.863999999999997</v>
      </c>
      <c r="H245" s="84" t="s">
        <v>225</v>
      </c>
    </row>
    <row r="246" spans="1:8" ht="19" customHeight="1" outlineLevel="2" x14ac:dyDescent="0.35">
      <c r="A246" s="17" t="s">
        <v>52</v>
      </c>
      <c r="B246" s="17" t="s">
        <v>121</v>
      </c>
      <c r="G246" s="20">
        <v>8142.0579999999991</v>
      </c>
      <c r="H246" s="84" t="s">
        <v>225</v>
      </c>
    </row>
    <row r="247" spans="1:8" ht="19" customHeight="1" outlineLevel="3" x14ac:dyDescent="0.35">
      <c r="A247" s="17" t="s">
        <v>49</v>
      </c>
      <c r="B247" s="17" t="s">
        <v>392</v>
      </c>
      <c r="G247" s="20">
        <v>8142.0579999999991</v>
      </c>
      <c r="H247" s="84" t="s">
        <v>225</v>
      </c>
    </row>
    <row r="248" spans="1:8" ht="19" customHeight="1" outlineLevel="4" x14ac:dyDescent="0.35">
      <c r="A248" s="17" t="s">
        <v>54</v>
      </c>
      <c r="B248" s="17" t="s">
        <v>393</v>
      </c>
      <c r="C248" s="20">
        <v>38</v>
      </c>
      <c r="D248" s="84" t="s">
        <v>228</v>
      </c>
      <c r="G248" s="20">
        <v>1374.0609999999999</v>
      </c>
      <c r="H248" s="84" t="s">
        <v>225</v>
      </c>
    </row>
    <row r="249" spans="1:8" ht="19" customHeight="1" outlineLevel="5" x14ac:dyDescent="0.35">
      <c r="A249" s="17" t="s">
        <v>55</v>
      </c>
      <c r="B249" s="17" t="s">
        <v>394</v>
      </c>
      <c r="C249" s="20">
        <v>3.4</v>
      </c>
      <c r="D249" s="84" t="s">
        <v>229</v>
      </c>
      <c r="E249" s="20">
        <v>49.125475285171099</v>
      </c>
      <c r="F249" s="84" t="s">
        <v>233</v>
      </c>
      <c r="G249" s="20">
        <v>129.19999999999999</v>
      </c>
      <c r="H249" s="84" t="s">
        <v>225</v>
      </c>
    </row>
    <row r="250" spans="1:8" ht="19" customHeight="1" outlineLevel="5" x14ac:dyDescent="0.35">
      <c r="A250" s="17" t="s">
        <v>55</v>
      </c>
      <c r="B250" s="17" t="s">
        <v>391</v>
      </c>
      <c r="C250" s="20">
        <v>5.7750000000000004</v>
      </c>
      <c r="D250" s="84" t="s">
        <v>239</v>
      </c>
      <c r="E250" s="20">
        <v>219.45000000000002</v>
      </c>
      <c r="F250" s="84" t="s">
        <v>226</v>
      </c>
      <c r="G250" s="20">
        <v>39.501000000000005</v>
      </c>
      <c r="H250" s="84" t="s">
        <v>225</v>
      </c>
    </row>
    <row r="251" spans="1:8" ht="19" customHeight="1" outlineLevel="5" x14ac:dyDescent="0.35">
      <c r="A251" s="17" t="s">
        <v>55</v>
      </c>
      <c r="B251" s="17" t="s">
        <v>118</v>
      </c>
      <c r="C251" s="20">
        <v>0.83799999999999997</v>
      </c>
      <c r="D251" s="84" t="s">
        <v>232</v>
      </c>
      <c r="E251" s="20">
        <v>31.843999999999998</v>
      </c>
      <c r="F251" s="84" t="s">
        <v>228</v>
      </c>
      <c r="G251" s="20">
        <v>955.31999999999994</v>
      </c>
      <c r="H251" s="84" t="s">
        <v>225</v>
      </c>
    </row>
    <row r="252" spans="1:8" ht="19" customHeight="1" outlineLevel="5" x14ac:dyDescent="0.35">
      <c r="A252" s="17" t="s">
        <v>55</v>
      </c>
      <c r="B252" s="17" t="s">
        <v>122</v>
      </c>
      <c r="C252" s="20">
        <v>3.4</v>
      </c>
      <c r="D252" s="84" t="s">
        <v>229</v>
      </c>
      <c r="E252" s="20">
        <v>61.232227488151658</v>
      </c>
      <c r="F252" s="84" t="s">
        <v>226</v>
      </c>
      <c r="G252" s="20">
        <v>129.19999999999999</v>
      </c>
      <c r="H252" s="84" t="s">
        <v>225</v>
      </c>
    </row>
    <row r="253" spans="1:8" ht="19" customHeight="1" outlineLevel="5" x14ac:dyDescent="0.35">
      <c r="A253" s="17" t="s">
        <v>55</v>
      </c>
      <c r="B253" s="17" t="s">
        <v>119</v>
      </c>
      <c r="C253" s="20">
        <v>3.18</v>
      </c>
      <c r="D253" s="84" t="s">
        <v>229</v>
      </c>
      <c r="E253" s="20">
        <v>80.026490066225179</v>
      </c>
      <c r="F253" s="84" t="s">
        <v>226</v>
      </c>
      <c r="G253" s="20">
        <v>120.84000000000002</v>
      </c>
      <c r="H253" s="84" t="s">
        <v>225</v>
      </c>
    </row>
    <row r="254" spans="1:8" ht="19" customHeight="1" outlineLevel="4" x14ac:dyDescent="0.35">
      <c r="A254" s="17" t="s">
        <v>54</v>
      </c>
      <c r="B254" s="17" t="s">
        <v>395</v>
      </c>
      <c r="C254" s="20">
        <v>48</v>
      </c>
      <c r="D254" s="84" t="s">
        <v>228</v>
      </c>
      <c r="G254" s="20">
        <v>1735.6559999999999</v>
      </c>
      <c r="H254" s="84" t="s">
        <v>225</v>
      </c>
    </row>
    <row r="255" spans="1:8" ht="19" customHeight="1" outlineLevel="5" x14ac:dyDescent="0.35">
      <c r="A255" s="17" t="s">
        <v>55</v>
      </c>
      <c r="B255" s="17" t="s">
        <v>394</v>
      </c>
      <c r="C255" s="20">
        <v>3.4</v>
      </c>
      <c r="D255" s="84" t="s">
        <v>229</v>
      </c>
      <c r="E255" s="20">
        <v>62.053231939163496</v>
      </c>
      <c r="F255" s="84" t="s">
        <v>233</v>
      </c>
      <c r="G255" s="20">
        <v>163.19999999999999</v>
      </c>
      <c r="H255" s="84" t="s">
        <v>225</v>
      </c>
    </row>
    <row r="256" spans="1:8" ht="19" customHeight="1" outlineLevel="5" x14ac:dyDescent="0.35">
      <c r="A256" s="17" t="s">
        <v>55</v>
      </c>
      <c r="B256" s="17" t="s">
        <v>391</v>
      </c>
      <c r="C256" s="20">
        <v>5.7750000000000004</v>
      </c>
      <c r="D256" s="84" t="s">
        <v>239</v>
      </c>
      <c r="E256" s="20">
        <v>277.20000000000005</v>
      </c>
      <c r="F256" s="84" t="s">
        <v>226</v>
      </c>
      <c r="G256" s="20">
        <v>49.896000000000008</v>
      </c>
      <c r="H256" s="84" t="s">
        <v>225</v>
      </c>
    </row>
    <row r="257" spans="1:8" ht="19" customHeight="1" outlineLevel="5" x14ac:dyDescent="0.35">
      <c r="A257" s="17" t="s">
        <v>55</v>
      </c>
      <c r="B257" s="17" t="s">
        <v>118</v>
      </c>
      <c r="C257" s="20">
        <v>0.83799999999999997</v>
      </c>
      <c r="D257" s="84" t="s">
        <v>232</v>
      </c>
      <c r="E257" s="20">
        <v>40.223999999999997</v>
      </c>
      <c r="F257" s="84" t="s">
        <v>228</v>
      </c>
      <c r="G257" s="20">
        <v>1206.7199999999998</v>
      </c>
      <c r="H257" s="84" t="s">
        <v>225</v>
      </c>
    </row>
    <row r="258" spans="1:8" ht="19" customHeight="1" outlineLevel="5" x14ac:dyDescent="0.35">
      <c r="A258" s="17" t="s">
        <v>55</v>
      </c>
      <c r="B258" s="17" t="s">
        <v>122</v>
      </c>
      <c r="C258" s="20">
        <v>3.4</v>
      </c>
      <c r="D258" s="84" t="s">
        <v>229</v>
      </c>
      <c r="E258" s="20">
        <v>77.345971563981038</v>
      </c>
      <c r="F258" s="84" t="s">
        <v>226</v>
      </c>
      <c r="G258" s="20">
        <v>163.19999999999999</v>
      </c>
      <c r="H258" s="84" t="s">
        <v>225</v>
      </c>
    </row>
    <row r="259" spans="1:8" ht="19" customHeight="1" outlineLevel="5" x14ac:dyDescent="0.35">
      <c r="A259" s="17" t="s">
        <v>55</v>
      </c>
      <c r="B259" s="17" t="s">
        <v>119</v>
      </c>
      <c r="C259" s="20">
        <v>3.18</v>
      </c>
      <c r="D259" s="84" t="s">
        <v>229</v>
      </c>
      <c r="E259" s="20">
        <v>101.0860927152318</v>
      </c>
      <c r="F259" s="84" t="s">
        <v>226</v>
      </c>
      <c r="G259" s="20">
        <v>152.64000000000001</v>
      </c>
      <c r="H259" s="84" t="s">
        <v>225</v>
      </c>
    </row>
    <row r="260" spans="1:8" ht="19" customHeight="1" outlineLevel="4" x14ac:dyDescent="0.35">
      <c r="A260" s="17" t="s">
        <v>54</v>
      </c>
      <c r="B260" s="17" t="s">
        <v>396</v>
      </c>
      <c r="C260" s="20">
        <v>0.8</v>
      </c>
      <c r="D260" s="84" t="s">
        <v>228</v>
      </c>
      <c r="G260" s="20">
        <v>28.160000000000004</v>
      </c>
      <c r="H260" s="84" t="s">
        <v>225</v>
      </c>
    </row>
    <row r="261" spans="1:8" ht="19" customHeight="1" outlineLevel="5" x14ac:dyDescent="0.35">
      <c r="A261" s="17" t="s">
        <v>55</v>
      </c>
      <c r="B261" s="17" t="s">
        <v>396</v>
      </c>
      <c r="C261" s="20">
        <v>1</v>
      </c>
      <c r="D261" s="84" t="s">
        <v>232</v>
      </c>
      <c r="E261" s="20">
        <v>0.8</v>
      </c>
      <c r="F261" s="84" t="s">
        <v>228</v>
      </c>
      <c r="G261" s="20">
        <v>28.160000000000004</v>
      </c>
      <c r="H261" s="84" t="s">
        <v>225</v>
      </c>
    </row>
    <row r="262" spans="1:8" ht="19" customHeight="1" outlineLevel="4" x14ac:dyDescent="0.35">
      <c r="A262" s="17" t="s">
        <v>54</v>
      </c>
      <c r="B262" s="17" t="s">
        <v>397</v>
      </c>
      <c r="C262" s="20">
        <v>114</v>
      </c>
      <c r="D262" s="84" t="s">
        <v>226</v>
      </c>
      <c r="G262" s="20">
        <v>39.9</v>
      </c>
      <c r="H262" s="84" t="s">
        <v>225</v>
      </c>
    </row>
    <row r="263" spans="1:8" ht="19" customHeight="1" outlineLevel="5" x14ac:dyDescent="0.35">
      <c r="A263" s="17" t="s">
        <v>55</v>
      </c>
      <c r="B263" s="17" t="s">
        <v>59</v>
      </c>
      <c r="C263" s="20">
        <v>0.35</v>
      </c>
      <c r="D263" s="84" t="s">
        <v>227</v>
      </c>
      <c r="E263" s="20">
        <v>39.9</v>
      </c>
      <c r="F263" s="84" t="s">
        <v>225</v>
      </c>
      <c r="G263" s="20">
        <v>39.9</v>
      </c>
      <c r="H263" s="84" t="s">
        <v>225</v>
      </c>
    </row>
    <row r="264" spans="1:8" ht="19" customHeight="1" outlineLevel="4" x14ac:dyDescent="0.35">
      <c r="A264" s="17" t="s">
        <v>54</v>
      </c>
      <c r="B264" s="17" t="s">
        <v>398</v>
      </c>
      <c r="C264" s="20">
        <v>52</v>
      </c>
      <c r="D264" s="84" t="s">
        <v>228</v>
      </c>
      <c r="G264" s="20">
        <v>1633.8139999999999</v>
      </c>
      <c r="H264" s="84" t="s">
        <v>225</v>
      </c>
    </row>
    <row r="265" spans="1:8" ht="19" customHeight="1" outlineLevel="5" x14ac:dyDescent="0.35">
      <c r="A265" s="17" t="s">
        <v>55</v>
      </c>
      <c r="B265" s="17" t="s">
        <v>394</v>
      </c>
      <c r="C265" s="20">
        <v>3.4</v>
      </c>
      <c r="D265" s="84" t="s">
        <v>229</v>
      </c>
      <c r="E265" s="20">
        <v>67.224334600760457</v>
      </c>
      <c r="F265" s="84" t="s">
        <v>233</v>
      </c>
      <c r="G265" s="20">
        <v>176.79999999999998</v>
      </c>
      <c r="H265" s="84" t="s">
        <v>225</v>
      </c>
    </row>
    <row r="266" spans="1:8" ht="19" customHeight="1" outlineLevel="5" x14ac:dyDescent="0.35">
      <c r="A266" s="17" t="s">
        <v>55</v>
      </c>
      <c r="B266" s="17" t="s">
        <v>391</v>
      </c>
      <c r="C266" s="20">
        <v>5.7750000000000004</v>
      </c>
      <c r="D266" s="84" t="s">
        <v>239</v>
      </c>
      <c r="E266" s="20">
        <v>300.3</v>
      </c>
      <c r="F266" s="84" t="s">
        <v>226</v>
      </c>
      <c r="G266" s="20">
        <v>54.054000000000002</v>
      </c>
      <c r="H266" s="84" t="s">
        <v>225</v>
      </c>
    </row>
    <row r="267" spans="1:8" ht="19" customHeight="1" outlineLevel="5" x14ac:dyDescent="0.35">
      <c r="A267" s="17" t="s">
        <v>55</v>
      </c>
      <c r="B267" s="17" t="s">
        <v>118</v>
      </c>
      <c r="C267" s="20">
        <v>0.68</v>
      </c>
      <c r="D267" s="84" t="s">
        <v>232</v>
      </c>
      <c r="E267" s="20">
        <v>35.36</v>
      </c>
      <c r="F267" s="84" t="s">
        <v>228</v>
      </c>
      <c r="G267" s="20">
        <v>1060.8</v>
      </c>
      <c r="H267" s="84" t="s">
        <v>225</v>
      </c>
    </row>
    <row r="268" spans="1:8" ht="19" customHeight="1" outlineLevel="5" x14ac:dyDescent="0.35">
      <c r="A268" s="17" t="s">
        <v>55</v>
      </c>
      <c r="B268" s="17" t="s">
        <v>122</v>
      </c>
      <c r="C268" s="20">
        <v>3.4</v>
      </c>
      <c r="D268" s="84" t="s">
        <v>229</v>
      </c>
      <c r="E268" s="20">
        <v>83.791469194312796</v>
      </c>
      <c r="F268" s="84" t="s">
        <v>226</v>
      </c>
      <c r="G268" s="20">
        <v>176.79999999999998</v>
      </c>
      <c r="H268" s="84" t="s">
        <v>225</v>
      </c>
    </row>
    <row r="269" spans="1:8" ht="19" customHeight="1" outlineLevel="5" x14ac:dyDescent="0.35">
      <c r="A269" s="17" t="s">
        <v>55</v>
      </c>
      <c r="B269" s="17" t="s">
        <v>119</v>
      </c>
      <c r="C269" s="20">
        <v>3.18</v>
      </c>
      <c r="D269" s="84" t="s">
        <v>229</v>
      </c>
      <c r="E269" s="20">
        <v>109.50993377483445</v>
      </c>
      <c r="F269" s="84" t="s">
        <v>226</v>
      </c>
      <c r="G269" s="20">
        <v>165.36</v>
      </c>
      <c r="H269" s="84" t="s">
        <v>225</v>
      </c>
    </row>
    <row r="270" spans="1:8" ht="19" customHeight="1" outlineLevel="4" x14ac:dyDescent="0.35">
      <c r="A270" s="17" t="s">
        <v>54</v>
      </c>
      <c r="B270" s="17" t="s">
        <v>399</v>
      </c>
      <c r="C270" s="20">
        <v>106</v>
      </c>
      <c r="D270" s="84" t="s">
        <v>228</v>
      </c>
      <c r="G270" s="20">
        <v>3330.4670000000001</v>
      </c>
      <c r="H270" s="84" t="s">
        <v>225</v>
      </c>
    </row>
    <row r="271" spans="1:8" ht="19" customHeight="1" outlineLevel="5" x14ac:dyDescent="0.35">
      <c r="A271" s="17" t="s">
        <v>55</v>
      </c>
      <c r="B271" s="17" t="s">
        <v>394</v>
      </c>
      <c r="C271" s="20">
        <v>3.4</v>
      </c>
      <c r="D271" s="84" t="s">
        <v>229</v>
      </c>
      <c r="E271" s="20">
        <v>137.03422053231938</v>
      </c>
      <c r="F271" s="84" t="s">
        <v>233</v>
      </c>
      <c r="G271" s="20">
        <v>360.4</v>
      </c>
      <c r="H271" s="84" t="s">
        <v>225</v>
      </c>
    </row>
    <row r="272" spans="1:8" ht="19" customHeight="1" outlineLevel="5" x14ac:dyDescent="0.35">
      <c r="A272" s="17" t="s">
        <v>55</v>
      </c>
      <c r="B272" s="17" t="s">
        <v>391</v>
      </c>
      <c r="C272" s="20">
        <v>5.7750000000000004</v>
      </c>
      <c r="D272" s="84" t="s">
        <v>239</v>
      </c>
      <c r="E272" s="20">
        <v>612.15000000000009</v>
      </c>
      <c r="F272" s="84" t="s">
        <v>226</v>
      </c>
      <c r="G272" s="20">
        <v>110.18700000000001</v>
      </c>
      <c r="H272" s="84" t="s">
        <v>225</v>
      </c>
    </row>
    <row r="273" spans="1:8" ht="19" customHeight="1" outlineLevel="5" x14ac:dyDescent="0.35">
      <c r="A273" s="17" t="s">
        <v>55</v>
      </c>
      <c r="B273" s="17" t="s">
        <v>118</v>
      </c>
      <c r="C273" s="20">
        <v>0.68</v>
      </c>
      <c r="D273" s="84" t="s">
        <v>232</v>
      </c>
      <c r="E273" s="20">
        <v>72.08</v>
      </c>
      <c r="F273" s="84" t="s">
        <v>228</v>
      </c>
      <c r="G273" s="20">
        <v>2162.4</v>
      </c>
      <c r="H273" s="84" t="s">
        <v>225</v>
      </c>
    </row>
    <row r="274" spans="1:8" ht="19" customHeight="1" outlineLevel="5" x14ac:dyDescent="0.35">
      <c r="A274" s="17" t="s">
        <v>55</v>
      </c>
      <c r="B274" s="17" t="s">
        <v>122</v>
      </c>
      <c r="C274" s="20">
        <v>3.4</v>
      </c>
      <c r="D274" s="84" t="s">
        <v>229</v>
      </c>
      <c r="E274" s="20">
        <v>170.80568720379145</v>
      </c>
      <c r="F274" s="84" t="s">
        <v>226</v>
      </c>
      <c r="G274" s="20">
        <v>360.39999999999992</v>
      </c>
      <c r="H274" s="84" t="s">
        <v>225</v>
      </c>
    </row>
    <row r="275" spans="1:8" ht="19" customHeight="1" outlineLevel="5" x14ac:dyDescent="0.35">
      <c r="A275" s="17" t="s">
        <v>55</v>
      </c>
      <c r="B275" s="17" t="s">
        <v>119</v>
      </c>
      <c r="C275" s="20">
        <v>3.18</v>
      </c>
      <c r="D275" s="84" t="s">
        <v>229</v>
      </c>
      <c r="E275" s="20">
        <v>223.23178807947025</v>
      </c>
      <c r="F275" s="84" t="s">
        <v>226</v>
      </c>
      <c r="G275" s="20">
        <v>337.0800000000001</v>
      </c>
      <c r="H275" s="84" t="s">
        <v>225</v>
      </c>
    </row>
    <row r="276" spans="1:8" ht="19" customHeight="1" outlineLevel="1" x14ac:dyDescent="0.35">
      <c r="A276" s="17" t="s">
        <v>50</v>
      </c>
      <c r="B276" s="17" t="s">
        <v>123</v>
      </c>
      <c r="G276" s="20">
        <v>229019.97649999999</v>
      </c>
      <c r="H276" s="84" t="s">
        <v>225</v>
      </c>
    </row>
    <row r="277" spans="1:8" ht="19" customHeight="1" outlineLevel="2" x14ac:dyDescent="0.35">
      <c r="A277" s="17" t="s">
        <v>52</v>
      </c>
      <c r="B277" s="17" t="s">
        <v>123</v>
      </c>
      <c r="G277" s="20">
        <v>229019.97649999999</v>
      </c>
      <c r="H277" s="84" t="s">
        <v>225</v>
      </c>
    </row>
    <row r="278" spans="1:8" ht="19" customHeight="1" outlineLevel="3" x14ac:dyDescent="0.35">
      <c r="A278" s="17" t="s">
        <v>49</v>
      </c>
      <c r="B278" s="17" t="s">
        <v>400</v>
      </c>
      <c r="G278" s="20">
        <v>14526.897999999999</v>
      </c>
      <c r="H278" s="84" t="s">
        <v>225</v>
      </c>
    </row>
    <row r="279" spans="1:8" ht="19" customHeight="1" outlineLevel="4" x14ac:dyDescent="0.35">
      <c r="A279" s="17" t="s">
        <v>54</v>
      </c>
      <c r="B279" s="17" t="s">
        <v>401</v>
      </c>
      <c r="C279" s="20">
        <v>19</v>
      </c>
      <c r="D279" s="84" t="s">
        <v>228</v>
      </c>
      <c r="G279" s="20">
        <v>320.07400000000001</v>
      </c>
      <c r="H279" s="84" t="s">
        <v>225</v>
      </c>
    </row>
    <row r="280" spans="1:8" ht="19" customHeight="1" outlineLevel="5" x14ac:dyDescent="0.35">
      <c r="A280" s="17" t="s">
        <v>55</v>
      </c>
      <c r="B280" s="17" t="s">
        <v>402</v>
      </c>
      <c r="C280" s="20">
        <v>0.38</v>
      </c>
      <c r="D280" s="84" t="s">
        <v>229</v>
      </c>
      <c r="E280" s="20">
        <v>7.22</v>
      </c>
      <c r="F280" s="84" t="s">
        <v>225</v>
      </c>
      <c r="G280" s="20">
        <v>7.22</v>
      </c>
      <c r="H280" s="84" t="s">
        <v>225</v>
      </c>
    </row>
    <row r="281" spans="1:8" ht="19" customHeight="1" outlineLevel="5" x14ac:dyDescent="0.35">
      <c r="A281" s="17" t="s">
        <v>55</v>
      </c>
      <c r="B281" s="17" t="s">
        <v>69</v>
      </c>
      <c r="C281" s="20">
        <v>2E-3</v>
      </c>
      <c r="D281" s="84" t="s">
        <v>229</v>
      </c>
      <c r="E281" s="20">
        <v>8.3333333333333331E-5</v>
      </c>
      <c r="F281" s="84" t="s">
        <v>231</v>
      </c>
      <c r="G281" s="20">
        <v>3.7999999999999999E-2</v>
      </c>
      <c r="H281" s="84" t="s">
        <v>225</v>
      </c>
    </row>
    <row r="282" spans="1:8" ht="19" customHeight="1" outlineLevel="5" x14ac:dyDescent="0.35">
      <c r="A282" s="17" t="s">
        <v>55</v>
      </c>
      <c r="B282" s="17" t="s">
        <v>58</v>
      </c>
      <c r="C282" s="20">
        <v>0.03</v>
      </c>
      <c r="D282" s="84" t="s">
        <v>230</v>
      </c>
      <c r="E282" s="20">
        <v>0.56999999999999995</v>
      </c>
      <c r="F282" s="84" t="s">
        <v>231</v>
      </c>
      <c r="G282" s="20">
        <v>312.81599999999997</v>
      </c>
      <c r="H282" s="84" t="s">
        <v>225</v>
      </c>
    </row>
    <row r="283" spans="1:8" ht="19" customHeight="1" outlineLevel="4" x14ac:dyDescent="0.35">
      <c r="A283" s="17" t="s">
        <v>54</v>
      </c>
      <c r="B283" s="17" t="s">
        <v>403</v>
      </c>
      <c r="C283" s="20">
        <v>69</v>
      </c>
      <c r="D283" s="84" t="s">
        <v>228</v>
      </c>
      <c r="G283" s="20">
        <v>14206.823999999999</v>
      </c>
      <c r="H283" s="84" t="s">
        <v>225</v>
      </c>
    </row>
    <row r="284" spans="1:8" ht="19" customHeight="1" outlineLevel="5" x14ac:dyDescent="0.35">
      <c r="A284" s="17" t="s">
        <v>55</v>
      </c>
      <c r="B284" s="17" t="s">
        <v>62</v>
      </c>
      <c r="C284" s="20">
        <v>12.25</v>
      </c>
      <c r="D284" s="84" t="s">
        <v>229</v>
      </c>
      <c r="E284" s="20">
        <v>845.25</v>
      </c>
      <c r="F284" s="84" t="s">
        <v>225</v>
      </c>
      <c r="G284" s="20">
        <v>845.25</v>
      </c>
      <c r="H284" s="84" t="s">
        <v>225</v>
      </c>
    </row>
    <row r="285" spans="1:8" ht="19" customHeight="1" outlineLevel="5" x14ac:dyDescent="0.35">
      <c r="A285" s="17" t="s">
        <v>55</v>
      </c>
      <c r="B285" s="17" t="s">
        <v>354</v>
      </c>
      <c r="C285" s="20">
        <v>7.8E-2</v>
      </c>
      <c r="D285" s="84" t="s">
        <v>230</v>
      </c>
      <c r="E285" s="20">
        <v>5.3819999999999997</v>
      </c>
      <c r="F285" s="84" t="s">
        <v>231</v>
      </c>
      <c r="G285" s="20">
        <v>12136.41</v>
      </c>
      <c r="H285" s="84" t="s">
        <v>225</v>
      </c>
    </row>
    <row r="286" spans="1:8" ht="19" customHeight="1" outlineLevel="5" x14ac:dyDescent="0.35">
      <c r="A286" s="17" t="s">
        <v>55</v>
      </c>
      <c r="B286" s="17" t="s">
        <v>402</v>
      </c>
      <c r="C286" s="20">
        <v>0.38</v>
      </c>
      <c r="D286" s="84" t="s">
        <v>229</v>
      </c>
      <c r="E286" s="20">
        <v>26.22</v>
      </c>
      <c r="F286" s="84" t="s">
        <v>225</v>
      </c>
      <c r="G286" s="20">
        <v>26.22</v>
      </c>
      <c r="H286" s="84" t="s">
        <v>225</v>
      </c>
    </row>
    <row r="287" spans="1:8" ht="19" customHeight="1" outlineLevel="5" x14ac:dyDescent="0.35">
      <c r="A287" s="17" t="s">
        <v>55</v>
      </c>
      <c r="B287" s="17" t="s">
        <v>69</v>
      </c>
      <c r="C287" s="20">
        <v>2E-3</v>
      </c>
      <c r="D287" s="84" t="s">
        <v>230</v>
      </c>
      <c r="E287" s="20">
        <v>0.13800000000000001</v>
      </c>
      <c r="F287" s="84" t="s">
        <v>231</v>
      </c>
      <c r="G287" s="20">
        <v>62.928000000000004</v>
      </c>
      <c r="H287" s="84" t="s">
        <v>225</v>
      </c>
    </row>
    <row r="288" spans="1:8" ht="19" customHeight="1" outlineLevel="5" x14ac:dyDescent="0.35">
      <c r="A288" s="17" t="s">
        <v>55</v>
      </c>
      <c r="B288" s="17" t="s">
        <v>58</v>
      </c>
      <c r="C288" s="20">
        <v>0.03</v>
      </c>
      <c r="D288" s="84" t="s">
        <v>230</v>
      </c>
      <c r="E288" s="20">
        <v>2.0699999999999998</v>
      </c>
      <c r="F288" s="84" t="s">
        <v>231</v>
      </c>
      <c r="G288" s="20">
        <v>1136.0159999999998</v>
      </c>
      <c r="H288" s="84" t="s">
        <v>225</v>
      </c>
    </row>
    <row r="289" spans="1:8" ht="19" customHeight="1" outlineLevel="3" x14ac:dyDescent="0.35">
      <c r="A289" s="17" t="s">
        <v>49</v>
      </c>
      <c r="B289" s="17" t="s">
        <v>404</v>
      </c>
      <c r="G289" s="20">
        <v>8341.0424999999996</v>
      </c>
      <c r="H289" s="84" t="s">
        <v>225</v>
      </c>
    </row>
    <row r="290" spans="1:8" ht="19" customHeight="1" outlineLevel="4" x14ac:dyDescent="0.35">
      <c r="A290" s="17" t="s">
        <v>54</v>
      </c>
      <c r="B290" s="17" t="s">
        <v>405</v>
      </c>
      <c r="C290" s="20">
        <v>6</v>
      </c>
      <c r="D290" s="84" t="s">
        <v>228</v>
      </c>
      <c r="G290" s="20">
        <v>1202.04</v>
      </c>
      <c r="H290" s="84" t="s">
        <v>225</v>
      </c>
    </row>
    <row r="291" spans="1:8" ht="19" customHeight="1" outlineLevel="5" x14ac:dyDescent="0.35">
      <c r="A291" s="17" t="s">
        <v>55</v>
      </c>
      <c r="B291" s="17" t="s">
        <v>406</v>
      </c>
      <c r="C291" s="20">
        <v>5</v>
      </c>
      <c r="D291" s="84" t="s">
        <v>229</v>
      </c>
      <c r="E291" s="20">
        <v>30</v>
      </c>
      <c r="F291" s="84" t="s">
        <v>225</v>
      </c>
      <c r="G291" s="20">
        <v>30</v>
      </c>
      <c r="H291" s="84" t="s">
        <v>225</v>
      </c>
    </row>
    <row r="292" spans="1:8" ht="19" customHeight="1" outlineLevel="5" x14ac:dyDescent="0.35">
      <c r="A292" s="17" t="s">
        <v>55</v>
      </c>
      <c r="B292" s="17" t="s">
        <v>62</v>
      </c>
      <c r="C292" s="20">
        <v>12.25</v>
      </c>
      <c r="D292" s="84" t="s">
        <v>229</v>
      </c>
      <c r="E292" s="20">
        <v>73.5</v>
      </c>
      <c r="F292" s="84" t="s">
        <v>225</v>
      </c>
      <c r="G292" s="20">
        <v>73.5</v>
      </c>
      <c r="H292" s="84" t="s">
        <v>225</v>
      </c>
    </row>
    <row r="293" spans="1:8" ht="19" customHeight="1" outlineLevel="5" x14ac:dyDescent="0.35">
      <c r="A293" s="17" t="s">
        <v>55</v>
      </c>
      <c r="B293" s="17" t="s">
        <v>354</v>
      </c>
      <c r="C293" s="20">
        <v>7.8E-2</v>
      </c>
      <c r="D293" s="84" t="s">
        <v>230</v>
      </c>
      <c r="E293" s="20">
        <v>0.46799999999999997</v>
      </c>
      <c r="F293" s="84" t="s">
        <v>231</v>
      </c>
      <c r="G293" s="20">
        <v>1055.3399999999999</v>
      </c>
      <c r="H293" s="84" t="s">
        <v>225</v>
      </c>
    </row>
    <row r="294" spans="1:8" ht="19" customHeight="1" outlineLevel="5" x14ac:dyDescent="0.35">
      <c r="A294" s="17" t="s">
        <v>55</v>
      </c>
      <c r="B294" s="17" t="s">
        <v>407</v>
      </c>
      <c r="C294" s="20">
        <v>7.2</v>
      </c>
      <c r="D294" s="84" t="s">
        <v>229</v>
      </c>
      <c r="E294" s="20">
        <v>43.2</v>
      </c>
      <c r="F294" s="84" t="s">
        <v>225</v>
      </c>
      <c r="G294" s="20">
        <v>43.2</v>
      </c>
      <c r="H294" s="84" t="s">
        <v>225</v>
      </c>
    </row>
    <row r="295" spans="1:8" ht="19" customHeight="1" outlineLevel="4" x14ac:dyDescent="0.35">
      <c r="A295" s="17" t="s">
        <v>54</v>
      </c>
      <c r="B295" s="17" t="s">
        <v>408</v>
      </c>
      <c r="C295" s="20">
        <v>10</v>
      </c>
      <c r="D295" s="84" t="s">
        <v>228</v>
      </c>
      <c r="G295" s="20">
        <v>436.05</v>
      </c>
      <c r="H295" s="84" t="s">
        <v>225</v>
      </c>
    </row>
    <row r="296" spans="1:8" ht="19" customHeight="1" outlineLevel="5" x14ac:dyDescent="0.35">
      <c r="A296" s="17" t="s">
        <v>55</v>
      </c>
      <c r="B296" s="17" t="s">
        <v>406</v>
      </c>
      <c r="C296" s="20">
        <v>5</v>
      </c>
      <c r="D296" s="84" t="s">
        <v>229</v>
      </c>
      <c r="E296" s="20">
        <v>50</v>
      </c>
      <c r="F296" s="84" t="s">
        <v>225</v>
      </c>
      <c r="G296" s="20">
        <v>50</v>
      </c>
      <c r="H296" s="84" t="s">
        <v>225</v>
      </c>
    </row>
    <row r="297" spans="1:8" ht="19" customHeight="1" outlineLevel="5" x14ac:dyDescent="0.35">
      <c r="A297" s="17" t="s">
        <v>55</v>
      </c>
      <c r="B297" s="17" t="s">
        <v>73</v>
      </c>
      <c r="C297" s="20">
        <v>1</v>
      </c>
      <c r="D297" s="84" t="s">
        <v>232</v>
      </c>
      <c r="E297" s="20">
        <v>10</v>
      </c>
      <c r="F297" s="84" t="s">
        <v>228</v>
      </c>
      <c r="G297" s="20">
        <v>130</v>
      </c>
      <c r="H297" s="84" t="s">
        <v>225</v>
      </c>
    </row>
    <row r="298" spans="1:8" ht="19" customHeight="1" outlineLevel="5" x14ac:dyDescent="0.35">
      <c r="A298" s="17" t="s">
        <v>55</v>
      </c>
      <c r="B298" s="17" t="s">
        <v>409</v>
      </c>
      <c r="C298" s="20">
        <v>2.5000000000000001E-2</v>
      </c>
      <c r="D298" s="84" t="s">
        <v>230</v>
      </c>
      <c r="E298" s="20">
        <v>0.25</v>
      </c>
      <c r="F298" s="84" t="s">
        <v>231</v>
      </c>
      <c r="G298" s="20">
        <v>114</v>
      </c>
      <c r="H298" s="84" t="s">
        <v>225</v>
      </c>
    </row>
    <row r="299" spans="1:8" ht="19" customHeight="1" outlineLevel="5" x14ac:dyDescent="0.35">
      <c r="A299" s="17" t="s">
        <v>55</v>
      </c>
      <c r="B299" s="17" t="s">
        <v>68</v>
      </c>
      <c r="C299" s="20">
        <v>0.22</v>
      </c>
      <c r="D299" s="84" t="s">
        <v>230</v>
      </c>
      <c r="E299" s="20">
        <v>2.2000000000000002</v>
      </c>
      <c r="F299" s="84" t="s">
        <v>231</v>
      </c>
      <c r="G299" s="20">
        <v>57.750000000000007</v>
      </c>
      <c r="H299" s="84" t="s">
        <v>225</v>
      </c>
    </row>
    <row r="300" spans="1:8" ht="19" customHeight="1" outlineLevel="5" x14ac:dyDescent="0.35">
      <c r="A300" s="17" t="s">
        <v>55</v>
      </c>
      <c r="B300" s="17" t="s">
        <v>299</v>
      </c>
      <c r="C300" s="20">
        <v>1.23</v>
      </c>
      <c r="D300" s="84" t="s">
        <v>229</v>
      </c>
      <c r="E300" s="20">
        <v>12.3</v>
      </c>
      <c r="F300" s="84" t="s">
        <v>225</v>
      </c>
      <c r="G300" s="20">
        <v>12.3</v>
      </c>
      <c r="H300" s="84" t="s">
        <v>225</v>
      </c>
    </row>
    <row r="301" spans="1:8" ht="19" customHeight="1" outlineLevel="5" x14ac:dyDescent="0.35">
      <c r="A301" s="17" t="s">
        <v>55</v>
      </c>
      <c r="B301" s="17" t="s">
        <v>407</v>
      </c>
      <c r="C301" s="20">
        <v>7.2</v>
      </c>
      <c r="D301" s="84" t="s">
        <v>229</v>
      </c>
      <c r="E301" s="20">
        <v>72</v>
      </c>
      <c r="F301" s="84" t="s">
        <v>225</v>
      </c>
      <c r="G301" s="20">
        <v>72</v>
      </c>
      <c r="H301" s="84" t="s">
        <v>225</v>
      </c>
    </row>
    <row r="302" spans="1:8" ht="19" customHeight="1" outlineLevel="4" x14ac:dyDescent="0.35">
      <c r="A302" s="17" t="s">
        <v>54</v>
      </c>
      <c r="B302" s="17" t="s">
        <v>410</v>
      </c>
      <c r="C302" s="20">
        <v>135</v>
      </c>
      <c r="D302" s="84" t="s">
        <v>228</v>
      </c>
      <c r="G302" s="20">
        <v>6702.9525000000003</v>
      </c>
      <c r="H302" s="84" t="s">
        <v>225</v>
      </c>
    </row>
    <row r="303" spans="1:8" ht="19" customHeight="1" outlineLevel="5" x14ac:dyDescent="0.35">
      <c r="A303" s="17" t="s">
        <v>55</v>
      </c>
      <c r="B303" s="17" t="s">
        <v>406</v>
      </c>
      <c r="C303" s="20">
        <v>5</v>
      </c>
      <c r="D303" s="84" t="s">
        <v>229</v>
      </c>
      <c r="E303" s="20">
        <v>675</v>
      </c>
      <c r="F303" s="84" t="s">
        <v>225</v>
      </c>
      <c r="G303" s="20">
        <v>675</v>
      </c>
      <c r="H303" s="84" t="s">
        <v>225</v>
      </c>
    </row>
    <row r="304" spans="1:8" ht="19" customHeight="1" outlineLevel="5" x14ac:dyDescent="0.35">
      <c r="A304" s="17" t="s">
        <v>55</v>
      </c>
      <c r="B304" s="17" t="s">
        <v>124</v>
      </c>
      <c r="C304" s="20">
        <v>1</v>
      </c>
      <c r="D304" s="84" t="s">
        <v>232</v>
      </c>
      <c r="E304" s="20">
        <v>135</v>
      </c>
      <c r="F304" s="84" t="s">
        <v>228</v>
      </c>
      <c r="G304" s="20">
        <v>27</v>
      </c>
      <c r="H304" s="84" t="s">
        <v>225</v>
      </c>
    </row>
    <row r="305" spans="1:8" ht="19" customHeight="1" outlineLevel="5" x14ac:dyDescent="0.35">
      <c r="A305" s="17" t="s">
        <v>55</v>
      </c>
      <c r="B305" s="17" t="s">
        <v>73</v>
      </c>
      <c r="C305" s="20">
        <v>1</v>
      </c>
      <c r="D305" s="84" t="s">
        <v>232</v>
      </c>
      <c r="E305" s="20">
        <v>135</v>
      </c>
      <c r="F305" s="84" t="s">
        <v>228</v>
      </c>
      <c r="G305" s="20">
        <v>1755</v>
      </c>
      <c r="H305" s="84" t="s">
        <v>225</v>
      </c>
    </row>
    <row r="306" spans="1:8" ht="19" customHeight="1" outlineLevel="5" x14ac:dyDescent="0.35">
      <c r="A306" s="17" t="s">
        <v>55</v>
      </c>
      <c r="B306" s="17" t="s">
        <v>74</v>
      </c>
      <c r="C306" s="20">
        <v>1.5</v>
      </c>
      <c r="D306" s="84" t="s">
        <v>232</v>
      </c>
      <c r="E306" s="20">
        <v>202.5</v>
      </c>
      <c r="F306" s="84" t="s">
        <v>228</v>
      </c>
      <c r="G306" s="20">
        <v>2025</v>
      </c>
      <c r="H306" s="84" t="s">
        <v>225</v>
      </c>
    </row>
    <row r="307" spans="1:8" ht="19" customHeight="1" outlineLevel="5" x14ac:dyDescent="0.35">
      <c r="A307" s="17" t="s">
        <v>55</v>
      </c>
      <c r="B307" s="17" t="s">
        <v>68</v>
      </c>
      <c r="C307" s="20">
        <v>0.28999999999999998</v>
      </c>
      <c r="D307" s="84" t="s">
        <v>230</v>
      </c>
      <c r="E307" s="20">
        <v>39.15</v>
      </c>
      <c r="F307" s="84" t="s">
        <v>231</v>
      </c>
      <c r="G307" s="20">
        <v>1027.6875</v>
      </c>
      <c r="H307" s="84" t="s">
        <v>225</v>
      </c>
    </row>
    <row r="308" spans="1:8" ht="19" customHeight="1" outlineLevel="5" x14ac:dyDescent="0.35">
      <c r="A308" s="17" t="s">
        <v>55</v>
      </c>
      <c r="B308" s="17" t="s">
        <v>69</v>
      </c>
      <c r="C308" s="20">
        <v>2.9000000000000001E-2</v>
      </c>
      <c r="D308" s="84" t="s">
        <v>229</v>
      </c>
      <c r="E308" s="20">
        <v>8.585526315789474E-3</v>
      </c>
      <c r="F308" s="84" t="s">
        <v>231</v>
      </c>
      <c r="G308" s="20">
        <v>3.915</v>
      </c>
      <c r="H308" s="84" t="s">
        <v>225</v>
      </c>
    </row>
    <row r="309" spans="1:8" ht="19" customHeight="1" outlineLevel="5" x14ac:dyDescent="0.35">
      <c r="A309" s="17" t="s">
        <v>55</v>
      </c>
      <c r="B309" s="17" t="s">
        <v>320</v>
      </c>
      <c r="C309" s="20">
        <v>0.38</v>
      </c>
      <c r="D309" s="84" t="s">
        <v>229</v>
      </c>
      <c r="E309" s="20">
        <v>51.3</v>
      </c>
      <c r="F309" s="84" t="s">
        <v>225</v>
      </c>
      <c r="G309" s="20">
        <v>51.3</v>
      </c>
      <c r="H309" s="84" t="s">
        <v>225</v>
      </c>
    </row>
    <row r="310" spans="1:8" ht="19" customHeight="1" outlineLevel="5" x14ac:dyDescent="0.35">
      <c r="A310" s="17" t="s">
        <v>55</v>
      </c>
      <c r="B310" s="17" t="s">
        <v>299</v>
      </c>
      <c r="C310" s="20">
        <v>1.23</v>
      </c>
      <c r="D310" s="84" t="s">
        <v>229</v>
      </c>
      <c r="E310" s="20">
        <v>166.05</v>
      </c>
      <c r="F310" s="84" t="s">
        <v>225</v>
      </c>
      <c r="G310" s="20">
        <v>166.05</v>
      </c>
      <c r="H310" s="84" t="s">
        <v>225</v>
      </c>
    </row>
    <row r="311" spans="1:8" ht="19" customHeight="1" outlineLevel="5" x14ac:dyDescent="0.35">
      <c r="A311" s="17" t="s">
        <v>55</v>
      </c>
      <c r="B311" s="17" t="s">
        <v>407</v>
      </c>
      <c r="C311" s="20">
        <v>7.2</v>
      </c>
      <c r="D311" s="84" t="s">
        <v>229</v>
      </c>
      <c r="E311" s="20">
        <v>972</v>
      </c>
      <c r="F311" s="84" t="s">
        <v>225</v>
      </c>
      <c r="G311" s="20">
        <v>972</v>
      </c>
      <c r="H311" s="84" t="s">
        <v>225</v>
      </c>
    </row>
    <row r="312" spans="1:8" ht="19" customHeight="1" outlineLevel="3" x14ac:dyDescent="0.35">
      <c r="A312" s="17" t="s">
        <v>49</v>
      </c>
      <c r="B312" s="17" t="s">
        <v>411</v>
      </c>
      <c r="G312" s="20">
        <v>206152.03599999999</v>
      </c>
      <c r="H312" s="84" t="s">
        <v>225</v>
      </c>
    </row>
    <row r="313" spans="1:8" ht="19" customHeight="1" outlineLevel="4" x14ac:dyDescent="0.35">
      <c r="A313" s="17" t="s">
        <v>54</v>
      </c>
      <c r="B313" s="17" t="s">
        <v>412</v>
      </c>
      <c r="C313" s="20">
        <v>63</v>
      </c>
      <c r="D313" s="84" t="s">
        <v>228</v>
      </c>
      <c r="G313" s="20">
        <v>20240.639999999996</v>
      </c>
      <c r="H313" s="84" t="s">
        <v>225</v>
      </c>
    </row>
    <row r="314" spans="1:8" ht="19" customHeight="1" outlineLevel="5" x14ac:dyDescent="0.35">
      <c r="A314" s="17" t="s">
        <v>55</v>
      </c>
      <c r="B314" s="17" t="s">
        <v>341</v>
      </c>
      <c r="C314" s="20">
        <v>1</v>
      </c>
      <c r="D314" s="84" t="s">
        <v>232</v>
      </c>
      <c r="E314" s="20">
        <v>63</v>
      </c>
      <c r="F314" s="84" t="s">
        <v>228</v>
      </c>
      <c r="G314" s="20">
        <v>20216.699999999997</v>
      </c>
      <c r="H314" s="84" t="s">
        <v>225</v>
      </c>
    </row>
    <row r="315" spans="1:8" ht="19" customHeight="1" outlineLevel="5" x14ac:dyDescent="0.35">
      <c r="A315" s="17" t="s">
        <v>55</v>
      </c>
      <c r="B315" s="17" t="s">
        <v>320</v>
      </c>
      <c r="C315" s="20">
        <v>0.38</v>
      </c>
      <c r="D315" s="84" t="s">
        <v>229</v>
      </c>
      <c r="E315" s="20">
        <v>23.94</v>
      </c>
      <c r="F315" s="84" t="s">
        <v>225</v>
      </c>
      <c r="G315" s="20">
        <v>23.94</v>
      </c>
      <c r="H315" s="84" t="s">
        <v>225</v>
      </c>
    </row>
    <row r="316" spans="1:8" ht="19" customHeight="1" outlineLevel="4" x14ac:dyDescent="0.35">
      <c r="A316" s="17" t="s">
        <v>54</v>
      </c>
      <c r="B316" s="17" t="s">
        <v>413</v>
      </c>
      <c r="C316" s="20">
        <v>259</v>
      </c>
      <c r="D316" s="84" t="s">
        <v>228</v>
      </c>
      <c r="G316" s="20">
        <v>100596.636</v>
      </c>
      <c r="H316" s="84" t="s">
        <v>225</v>
      </c>
    </row>
    <row r="317" spans="1:8" ht="19" customHeight="1" outlineLevel="5" x14ac:dyDescent="0.35">
      <c r="A317" s="17" t="s">
        <v>55</v>
      </c>
      <c r="B317" s="17" t="s">
        <v>86</v>
      </c>
      <c r="C317" s="20">
        <v>0.91</v>
      </c>
      <c r="D317" s="84" t="s">
        <v>232</v>
      </c>
      <c r="E317" s="20">
        <v>235.69</v>
      </c>
      <c r="F317" s="84" t="s">
        <v>228</v>
      </c>
      <c r="G317" s="20">
        <v>100498.216</v>
      </c>
      <c r="H317" s="84" t="s">
        <v>225</v>
      </c>
    </row>
    <row r="318" spans="1:8" ht="19" customHeight="1" outlineLevel="5" x14ac:dyDescent="0.35">
      <c r="A318" s="17" t="s">
        <v>55</v>
      </c>
      <c r="B318" s="17" t="s">
        <v>320</v>
      </c>
      <c r="C318" s="20">
        <v>0.38</v>
      </c>
      <c r="D318" s="84" t="s">
        <v>229</v>
      </c>
      <c r="E318" s="20">
        <v>98.42</v>
      </c>
      <c r="F318" s="84" t="s">
        <v>225</v>
      </c>
      <c r="G318" s="20">
        <v>98.42</v>
      </c>
      <c r="H318" s="84" t="s">
        <v>225</v>
      </c>
    </row>
    <row r="319" spans="1:8" ht="19" customHeight="1" outlineLevel="4" x14ac:dyDescent="0.35">
      <c r="A319" s="17" t="s">
        <v>54</v>
      </c>
      <c r="B319" s="17" t="s">
        <v>414</v>
      </c>
      <c r="C319" s="20">
        <v>258</v>
      </c>
      <c r="D319" s="84" t="s">
        <v>228</v>
      </c>
      <c r="G319" s="20">
        <v>62472.119999999995</v>
      </c>
      <c r="H319" s="84" t="s">
        <v>225</v>
      </c>
    </row>
    <row r="320" spans="1:8" ht="19" customHeight="1" outlineLevel="5" x14ac:dyDescent="0.35">
      <c r="A320" s="17" t="s">
        <v>55</v>
      </c>
      <c r="B320" s="17" t="s">
        <v>62</v>
      </c>
      <c r="C320" s="20">
        <v>12.25</v>
      </c>
      <c r="D320" s="84" t="s">
        <v>229</v>
      </c>
      <c r="E320" s="20">
        <v>3160.5</v>
      </c>
      <c r="F320" s="84" t="s">
        <v>225</v>
      </c>
      <c r="G320" s="20">
        <v>3160.5</v>
      </c>
      <c r="H320" s="84" t="s">
        <v>225</v>
      </c>
    </row>
    <row r="321" spans="1:8" ht="19" customHeight="1" outlineLevel="5" x14ac:dyDescent="0.35">
      <c r="A321" s="17" t="s">
        <v>55</v>
      </c>
      <c r="B321" s="17" t="s">
        <v>354</v>
      </c>
      <c r="C321" s="20">
        <v>7.8E-2</v>
      </c>
      <c r="D321" s="84" t="s">
        <v>230</v>
      </c>
      <c r="E321" s="20">
        <v>20.123999999999999</v>
      </c>
      <c r="F321" s="84" t="s">
        <v>231</v>
      </c>
      <c r="G321" s="20">
        <v>45379.619999999995</v>
      </c>
      <c r="H321" s="84" t="s">
        <v>225</v>
      </c>
    </row>
    <row r="322" spans="1:8" ht="19" customHeight="1" outlineLevel="5" x14ac:dyDescent="0.35">
      <c r="A322" s="17" t="s">
        <v>55</v>
      </c>
      <c r="B322" s="17" t="s">
        <v>415</v>
      </c>
      <c r="C322" s="20">
        <v>0.03</v>
      </c>
      <c r="D322" s="84" t="s">
        <v>230</v>
      </c>
      <c r="E322" s="20">
        <v>7.7399999999999993</v>
      </c>
      <c r="F322" s="84" t="s">
        <v>231</v>
      </c>
      <c r="G322" s="20">
        <v>13931.999999999998</v>
      </c>
      <c r="H322" s="84" t="s">
        <v>225</v>
      </c>
    </row>
    <row r="323" spans="1:8" ht="19" customHeight="1" outlineLevel="4" x14ac:dyDescent="0.35">
      <c r="A323" s="17" t="s">
        <v>54</v>
      </c>
      <c r="B323" s="17" t="s">
        <v>416</v>
      </c>
      <c r="C323" s="20">
        <v>76</v>
      </c>
      <c r="D323" s="84" t="s">
        <v>228</v>
      </c>
      <c r="G323" s="20">
        <v>18402.64</v>
      </c>
      <c r="H323" s="84" t="s">
        <v>225</v>
      </c>
    </row>
    <row r="324" spans="1:8" ht="19" customHeight="1" outlineLevel="5" x14ac:dyDescent="0.35">
      <c r="A324" s="17" t="s">
        <v>55</v>
      </c>
      <c r="B324" s="17" t="s">
        <v>62</v>
      </c>
      <c r="C324" s="20">
        <v>12.25</v>
      </c>
      <c r="D324" s="84" t="s">
        <v>229</v>
      </c>
      <c r="E324" s="20">
        <v>931</v>
      </c>
      <c r="F324" s="84" t="s">
        <v>225</v>
      </c>
      <c r="G324" s="20">
        <v>931</v>
      </c>
      <c r="H324" s="84" t="s">
        <v>225</v>
      </c>
    </row>
    <row r="325" spans="1:8" ht="19" customHeight="1" outlineLevel="5" x14ac:dyDescent="0.35">
      <c r="A325" s="17" t="s">
        <v>55</v>
      </c>
      <c r="B325" s="17" t="s">
        <v>354</v>
      </c>
      <c r="C325" s="20">
        <v>7.8E-2</v>
      </c>
      <c r="D325" s="84" t="s">
        <v>230</v>
      </c>
      <c r="E325" s="20">
        <v>5.9279999999999999</v>
      </c>
      <c r="F325" s="84" t="s">
        <v>231</v>
      </c>
      <c r="G325" s="20">
        <v>13367.64</v>
      </c>
      <c r="H325" s="84" t="s">
        <v>225</v>
      </c>
    </row>
    <row r="326" spans="1:8" ht="19" customHeight="1" outlineLevel="5" x14ac:dyDescent="0.35">
      <c r="A326" s="17" t="s">
        <v>55</v>
      </c>
      <c r="B326" s="17" t="s">
        <v>415</v>
      </c>
      <c r="C326" s="20">
        <v>0.03</v>
      </c>
      <c r="D326" s="84" t="s">
        <v>230</v>
      </c>
      <c r="E326" s="20">
        <v>2.2799999999999998</v>
      </c>
      <c r="F326" s="84" t="s">
        <v>231</v>
      </c>
      <c r="G326" s="20">
        <v>4104</v>
      </c>
      <c r="H326" s="84" t="s">
        <v>225</v>
      </c>
    </row>
    <row r="327" spans="1:8" ht="19" customHeight="1" outlineLevel="4" x14ac:dyDescent="0.35">
      <c r="A327" s="17" t="s">
        <v>54</v>
      </c>
      <c r="B327" s="17" t="s">
        <v>417</v>
      </c>
      <c r="C327" s="20">
        <v>384</v>
      </c>
      <c r="D327" s="84" t="s">
        <v>228</v>
      </c>
      <c r="G327" s="20">
        <v>4440</v>
      </c>
      <c r="H327" s="84" t="s">
        <v>225</v>
      </c>
    </row>
    <row r="328" spans="1:8" ht="19" customHeight="1" outlineLevel="5" x14ac:dyDescent="0.35">
      <c r="A328" s="17" t="s">
        <v>55</v>
      </c>
      <c r="B328" s="17" t="s">
        <v>418</v>
      </c>
      <c r="C328" s="20">
        <v>0.25</v>
      </c>
      <c r="D328" s="84" t="s">
        <v>230</v>
      </c>
      <c r="E328" s="20">
        <v>96</v>
      </c>
      <c r="F328" s="84" t="s">
        <v>231</v>
      </c>
      <c r="G328" s="20">
        <v>4440</v>
      </c>
      <c r="H328" s="84" t="s">
        <v>225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7A389-4C97-4D4E-8FFD-97D6342141A1}">
  <sheetPr>
    <outlinePr summaryBelow="0"/>
  </sheetPr>
  <dimension ref="A1:EE340"/>
  <sheetViews>
    <sheetView workbookViewId="0"/>
  </sheetViews>
  <sheetFormatPr defaultRowHeight="14.5" outlineLevelRow="6" x14ac:dyDescent="0.35"/>
  <cols>
    <col min="1" max="1" width="25.7265625" customWidth="1"/>
    <col min="2" max="2" width="40.7265625" customWidth="1"/>
    <col min="3" max="3" width="15.7265625" customWidth="1"/>
    <col min="4" max="136" width="10.7265625" customWidth="1"/>
  </cols>
  <sheetData>
    <row r="1" spans="1:135" x14ac:dyDescent="0.35">
      <c r="A1" s="16" t="s">
        <v>6</v>
      </c>
      <c r="B1" s="16" t="s">
        <v>7</v>
      </c>
      <c r="C1" s="16" t="s">
        <v>8</v>
      </c>
      <c r="D1" s="16" t="s">
        <v>9</v>
      </c>
      <c r="E1" s="16" t="s">
        <v>9</v>
      </c>
      <c r="F1" s="16" t="s">
        <v>9</v>
      </c>
      <c r="G1" s="16" t="s">
        <v>9</v>
      </c>
      <c r="H1" s="16" t="s">
        <v>9</v>
      </c>
      <c r="I1" s="16" t="s">
        <v>9</v>
      </c>
      <c r="J1" s="16" t="s">
        <v>9</v>
      </c>
      <c r="K1" s="16" t="s">
        <v>9</v>
      </c>
      <c r="L1" s="16" t="s">
        <v>9</v>
      </c>
      <c r="M1" s="16" t="s">
        <v>9</v>
      </c>
      <c r="N1" s="16" t="s">
        <v>9</v>
      </c>
      <c r="O1" s="16" t="s">
        <v>9</v>
      </c>
      <c r="P1" s="16" t="s">
        <v>10</v>
      </c>
      <c r="Q1" s="16" t="s">
        <v>10</v>
      </c>
      <c r="R1" s="16" t="s">
        <v>10</v>
      </c>
      <c r="S1" s="16" t="s">
        <v>10</v>
      </c>
      <c r="T1" s="16" t="s">
        <v>10</v>
      </c>
      <c r="U1" s="16" t="s">
        <v>10</v>
      </c>
      <c r="V1" s="16" t="s">
        <v>10</v>
      </c>
      <c r="W1" s="16" t="s">
        <v>10</v>
      </c>
      <c r="X1" s="16" t="s">
        <v>10</v>
      </c>
      <c r="Y1" s="16" t="s">
        <v>10</v>
      </c>
      <c r="Z1" s="16" t="s">
        <v>10</v>
      </c>
      <c r="AA1" s="16" t="s">
        <v>10</v>
      </c>
      <c r="AB1" s="16" t="s">
        <v>11</v>
      </c>
      <c r="AC1" s="16" t="s">
        <v>11</v>
      </c>
      <c r="AD1" s="16" t="s">
        <v>11</v>
      </c>
      <c r="AE1" s="16" t="s">
        <v>11</v>
      </c>
      <c r="AF1" s="16" t="s">
        <v>11</v>
      </c>
      <c r="AG1" s="16" t="s">
        <v>11</v>
      </c>
      <c r="AH1" s="16" t="s">
        <v>11</v>
      </c>
      <c r="AI1" s="16" t="s">
        <v>11</v>
      </c>
      <c r="AJ1" s="16" t="s">
        <v>11</v>
      </c>
      <c r="AK1" s="16" t="s">
        <v>11</v>
      </c>
      <c r="AL1" s="16" t="s">
        <v>11</v>
      </c>
      <c r="AM1" s="16" t="s">
        <v>11</v>
      </c>
      <c r="AN1" s="16" t="s">
        <v>12</v>
      </c>
      <c r="AO1" s="16" t="s">
        <v>12</v>
      </c>
      <c r="AP1" s="16" t="s">
        <v>12</v>
      </c>
      <c r="AQ1" s="16" t="s">
        <v>12</v>
      </c>
      <c r="AR1" s="16" t="s">
        <v>12</v>
      </c>
      <c r="AS1" s="16" t="s">
        <v>12</v>
      </c>
      <c r="AT1" s="16" t="s">
        <v>12</v>
      </c>
      <c r="AU1" s="16" t="s">
        <v>12</v>
      </c>
      <c r="AV1" s="16" t="s">
        <v>12</v>
      </c>
      <c r="AW1" s="16" t="s">
        <v>12</v>
      </c>
      <c r="AX1" s="16" t="s">
        <v>12</v>
      </c>
      <c r="AY1" s="16" t="s">
        <v>12</v>
      </c>
      <c r="AZ1" s="16" t="s">
        <v>13</v>
      </c>
      <c r="BA1" s="16" t="s">
        <v>13</v>
      </c>
      <c r="BB1" s="16" t="s">
        <v>13</v>
      </c>
      <c r="BC1" s="16" t="s">
        <v>13</v>
      </c>
      <c r="BD1" s="16" t="s">
        <v>13</v>
      </c>
      <c r="BE1" s="16" t="s">
        <v>13</v>
      </c>
      <c r="BF1" s="16" t="s">
        <v>13</v>
      </c>
      <c r="BG1" s="16" t="s">
        <v>13</v>
      </c>
      <c r="BH1" s="16" t="s">
        <v>13</v>
      </c>
      <c r="BI1" s="16" t="s">
        <v>13</v>
      </c>
      <c r="BJ1" s="16" t="s">
        <v>13</v>
      </c>
      <c r="BK1" s="16" t="s">
        <v>13</v>
      </c>
      <c r="BL1" s="16" t="s">
        <v>14</v>
      </c>
      <c r="BM1" s="16" t="s">
        <v>14</v>
      </c>
      <c r="BN1" s="16" t="s">
        <v>14</v>
      </c>
      <c r="BO1" s="16" t="s">
        <v>14</v>
      </c>
      <c r="BP1" s="16" t="s">
        <v>14</v>
      </c>
      <c r="BQ1" s="16" t="s">
        <v>14</v>
      </c>
      <c r="BR1" s="16" t="s">
        <v>14</v>
      </c>
      <c r="BS1" s="16" t="s">
        <v>14</v>
      </c>
      <c r="BT1" s="16" t="s">
        <v>14</v>
      </c>
      <c r="BU1" s="16" t="s">
        <v>14</v>
      </c>
      <c r="BV1" s="16" t="s">
        <v>14</v>
      </c>
      <c r="BW1" s="16" t="s">
        <v>14</v>
      </c>
      <c r="BX1" s="16" t="s">
        <v>15</v>
      </c>
      <c r="BY1" s="16" t="s">
        <v>15</v>
      </c>
      <c r="BZ1" s="16" t="s">
        <v>15</v>
      </c>
      <c r="CA1" s="16" t="s">
        <v>15</v>
      </c>
      <c r="CB1" s="16" t="s">
        <v>15</v>
      </c>
      <c r="CC1" s="16" t="s">
        <v>15</v>
      </c>
      <c r="CD1" s="16" t="s">
        <v>15</v>
      </c>
      <c r="CE1" s="16" t="s">
        <v>15</v>
      </c>
      <c r="CF1" s="16" t="s">
        <v>15</v>
      </c>
      <c r="CG1" s="16" t="s">
        <v>15</v>
      </c>
      <c r="CH1" s="16" t="s">
        <v>15</v>
      </c>
      <c r="CI1" s="16" t="s">
        <v>15</v>
      </c>
      <c r="CJ1" s="16" t="s">
        <v>16</v>
      </c>
      <c r="CK1" s="16" t="s">
        <v>16</v>
      </c>
      <c r="CL1" s="16" t="s">
        <v>16</v>
      </c>
      <c r="CM1" s="16" t="s">
        <v>16</v>
      </c>
      <c r="CN1" s="16" t="s">
        <v>16</v>
      </c>
      <c r="CO1" s="16" t="s">
        <v>16</v>
      </c>
      <c r="CP1" s="16" t="s">
        <v>16</v>
      </c>
      <c r="CQ1" s="16" t="s">
        <v>16</v>
      </c>
      <c r="CR1" s="16" t="s">
        <v>16</v>
      </c>
      <c r="CS1" s="16" t="s">
        <v>16</v>
      </c>
      <c r="CT1" s="16" t="s">
        <v>16</v>
      </c>
      <c r="CU1" s="16" t="s">
        <v>16</v>
      </c>
      <c r="CV1" s="16" t="s">
        <v>17</v>
      </c>
      <c r="CW1" s="16" t="s">
        <v>17</v>
      </c>
      <c r="CX1" s="16" t="s">
        <v>17</v>
      </c>
      <c r="CY1" s="16" t="s">
        <v>17</v>
      </c>
      <c r="CZ1" s="16" t="s">
        <v>17</v>
      </c>
      <c r="DA1" s="16" t="s">
        <v>17</v>
      </c>
      <c r="DB1" s="16" t="s">
        <v>17</v>
      </c>
      <c r="DC1" s="16" t="s">
        <v>17</v>
      </c>
      <c r="DD1" s="16" t="s">
        <v>17</v>
      </c>
      <c r="DE1" s="16" t="s">
        <v>17</v>
      </c>
      <c r="DF1" s="16" t="s">
        <v>17</v>
      </c>
      <c r="DG1" s="16" t="s">
        <v>17</v>
      </c>
      <c r="DH1" s="16" t="s">
        <v>18</v>
      </c>
      <c r="DI1" s="16" t="s">
        <v>18</v>
      </c>
      <c r="DJ1" s="16" t="s">
        <v>18</v>
      </c>
      <c r="DK1" s="16" t="s">
        <v>18</v>
      </c>
      <c r="DL1" s="16" t="s">
        <v>18</v>
      </c>
      <c r="DM1" s="16" t="s">
        <v>18</v>
      </c>
      <c r="DN1" s="16" t="s">
        <v>18</v>
      </c>
      <c r="DO1" s="16" t="s">
        <v>18</v>
      </c>
      <c r="DP1" s="16" t="s">
        <v>18</v>
      </c>
      <c r="DQ1" s="16" t="s">
        <v>18</v>
      </c>
      <c r="DR1" s="16" t="s">
        <v>18</v>
      </c>
      <c r="DS1" s="16" t="s">
        <v>18</v>
      </c>
      <c r="DT1" s="16" t="s">
        <v>19</v>
      </c>
      <c r="DU1" s="16" t="s">
        <v>19</v>
      </c>
      <c r="DV1" s="16" t="s">
        <v>19</v>
      </c>
      <c r="DW1" s="16" t="s">
        <v>19</v>
      </c>
      <c r="DX1" s="16" t="s">
        <v>19</v>
      </c>
      <c r="DY1" s="16" t="s">
        <v>19</v>
      </c>
      <c r="DZ1" s="16" t="s">
        <v>19</v>
      </c>
      <c r="EA1" s="16" t="s">
        <v>19</v>
      </c>
      <c r="EB1" s="16" t="s">
        <v>19</v>
      </c>
      <c r="EC1" s="16" t="s">
        <v>19</v>
      </c>
      <c r="ED1" s="16" t="s">
        <v>19</v>
      </c>
      <c r="EE1" s="16" t="s">
        <v>19</v>
      </c>
    </row>
    <row r="2" spans="1:135" x14ac:dyDescent="0.35">
      <c r="D2" s="16" t="s">
        <v>20</v>
      </c>
      <c r="E2" s="16" t="s">
        <v>21</v>
      </c>
      <c r="F2" s="16" t="s">
        <v>22</v>
      </c>
      <c r="G2" s="16" t="s">
        <v>23</v>
      </c>
      <c r="H2" s="16" t="s">
        <v>24</v>
      </c>
      <c r="I2" s="16" t="s">
        <v>25</v>
      </c>
      <c r="J2" s="16" t="s">
        <v>26</v>
      </c>
      <c r="K2" s="16" t="s">
        <v>27</v>
      </c>
      <c r="L2" s="16" t="s">
        <v>28</v>
      </c>
      <c r="M2" s="16" t="s">
        <v>29</v>
      </c>
      <c r="N2" s="16" t="s">
        <v>30</v>
      </c>
      <c r="O2" s="16" t="s">
        <v>31</v>
      </c>
      <c r="P2" s="16" t="s">
        <v>20</v>
      </c>
      <c r="Q2" s="16" t="s">
        <v>21</v>
      </c>
      <c r="R2" s="16" t="s">
        <v>22</v>
      </c>
      <c r="S2" s="16" t="s">
        <v>23</v>
      </c>
      <c r="T2" s="16" t="s">
        <v>24</v>
      </c>
      <c r="U2" s="16" t="s">
        <v>25</v>
      </c>
      <c r="V2" s="16" t="s">
        <v>26</v>
      </c>
      <c r="W2" s="16" t="s">
        <v>27</v>
      </c>
      <c r="X2" s="16" t="s">
        <v>28</v>
      </c>
      <c r="Y2" s="16" t="s">
        <v>29</v>
      </c>
      <c r="Z2" s="16" t="s">
        <v>30</v>
      </c>
      <c r="AA2" s="16" t="s">
        <v>31</v>
      </c>
      <c r="AB2" s="16" t="s">
        <v>20</v>
      </c>
      <c r="AC2" s="16" t="s">
        <v>21</v>
      </c>
      <c r="AD2" s="16" t="s">
        <v>22</v>
      </c>
      <c r="AE2" s="16" t="s">
        <v>23</v>
      </c>
      <c r="AF2" s="16" t="s">
        <v>24</v>
      </c>
      <c r="AG2" s="16" t="s">
        <v>25</v>
      </c>
      <c r="AH2" s="16" t="s">
        <v>26</v>
      </c>
      <c r="AI2" s="16" t="s">
        <v>27</v>
      </c>
      <c r="AJ2" s="16" t="s">
        <v>28</v>
      </c>
      <c r="AK2" s="16" t="s">
        <v>29</v>
      </c>
      <c r="AL2" s="16" t="s">
        <v>30</v>
      </c>
      <c r="AM2" s="16" t="s">
        <v>31</v>
      </c>
      <c r="AN2" s="16" t="s">
        <v>20</v>
      </c>
      <c r="AO2" s="16" t="s">
        <v>21</v>
      </c>
      <c r="AP2" s="16" t="s">
        <v>22</v>
      </c>
      <c r="AQ2" s="16" t="s">
        <v>23</v>
      </c>
      <c r="AR2" s="16" t="s">
        <v>24</v>
      </c>
      <c r="AS2" s="16" t="s">
        <v>25</v>
      </c>
      <c r="AT2" s="16" t="s">
        <v>26</v>
      </c>
      <c r="AU2" s="16" t="s">
        <v>27</v>
      </c>
      <c r="AV2" s="16" t="s">
        <v>28</v>
      </c>
      <c r="AW2" s="16" t="s">
        <v>29</v>
      </c>
      <c r="AX2" s="16" t="s">
        <v>30</v>
      </c>
      <c r="AY2" s="16" t="s">
        <v>31</v>
      </c>
      <c r="AZ2" s="16" t="s">
        <v>20</v>
      </c>
      <c r="BA2" s="16" t="s">
        <v>21</v>
      </c>
      <c r="BB2" s="16" t="s">
        <v>22</v>
      </c>
      <c r="BC2" s="16" t="s">
        <v>23</v>
      </c>
      <c r="BD2" s="16" t="s">
        <v>24</v>
      </c>
      <c r="BE2" s="16" t="s">
        <v>25</v>
      </c>
      <c r="BF2" s="16" t="s">
        <v>26</v>
      </c>
      <c r="BG2" s="16" t="s">
        <v>27</v>
      </c>
      <c r="BH2" s="16" t="s">
        <v>28</v>
      </c>
      <c r="BI2" s="16" t="s">
        <v>29</v>
      </c>
      <c r="BJ2" s="16" t="s">
        <v>30</v>
      </c>
      <c r="BK2" s="16" t="s">
        <v>31</v>
      </c>
      <c r="BL2" s="16" t="s">
        <v>20</v>
      </c>
      <c r="BM2" s="16" t="s">
        <v>21</v>
      </c>
      <c r="BN2" s="16" t="s">
        <v>22</v>
      </c>
      <c r="BO2" s="16" t="s">
        <v>23</v>
      </c>
      <c r="BP2" s="16" t="s">
        <v>24</v>
      </c>
      <c r="BQ2" s="16" t="s">
        <v>25</v>
      </c>
      <c r="BR2" s="16" t="s">
        <v>26</v>
      </c>
      <c r="BS2" s="16" t="s">
        <v>27</v>
      </c>
      <c r="BT2" s="16" t="s">
        <v>28</v>
      </c>
      <c r="BU2" s="16" t="s">
        <v>29</v>
      </c>
      <c r="BV2" s="16" t="s">
        <v>30</v>
      </c>
      <c r="BW2" s="16" t="s">
        <v>31</v>
      </c>
      <c r="BX2" s="16" t="s">
        <v>20</v>
      </c>
      <c r="BY2" s="16" t="s">
        <v>21</v>
      </c>
      <c r="BZ2" s="16" t="s">
        <v>22</v>
      </c>
      <c r="CA2" s="16" t="s">
        <v>23</v>
      </c>
      <c r="CB2" s="16" t="s">
        <v>24</v>
      </c>
      <c r="CC2" s="16" t="s">
        <v>25</v>
      </c>
      <c r="CD2" s="16" t="s">
        <v>26</v>
      </c>
      <c r="CE2" s="16" t="s">
        <v>27</v>
      </c>
      <c r="CF2" s="16" t="s">
        <v>28</v>
      </c>
      <c r="CG2" s="16" t="s">
        <v>29</v>
      </c>
      <c r="CH2" s="16" t="s">
        <v>30</v>
      </c>
      <c r="CI2" s="16" t="s">
        <v>31</v>
      </c>
      <c r="CJ2" s="16" t="s">
        <v>20</v>
      </c>
      <c r="CK2" s="16" t="s">
        <v>21</v>
      </c>
      <c r="CL2" s="16" t="s">
        <v>22</v>
      </c>
      <c r="CM2" s="16" t="s">
        <v>23</v>
      </c>
      <c r="CN2" s="16" t="s">
        <v>24</v>
      </c>
      <c r="CO2" s="16" t="s">
        <v>25</v>
      </c>
      <c r="CP2" s="16" t="s">
        <v>26</v>
      </c>
      <c r="CQ2" s="16" t="s">
        <v>27</v>
      </c>
      <c r="CR2" s="16" t="s">
        <v>28</v>
      </c>
      <c r="CS2" s="16" t="s">
        <v>29</v>
      </c>
      <c r="CT2" s="16" t="s">
        <v>30</v>
      </c>
      <c r="CU2" s="16" t="s">
        <v>31</v>
      </c>
      <c r="CV2" s="16" t="s">
        <v>20</v>
      </c>
      <c r="CW2" s="16" t="s">
        <v>21</v>
      </c>
      <c r="CX2" s="16" t="s">
        <v>22</v>
      </c>
      <c r="CY2" s="16" t="s">
        <v>23</v>
      </c>
      <c r="CZ2" s="16" t="s">
        <v>24</v>
      </c>
      <c r="DA2" s="16" t="s">
        <v>25</v>
      </c>
      <c r="DB2" s="16" t="s">
        <v>26</v>
      </c>
      <c r="DC2" s="16" t="s">
        <v>27</v>
      </c>
      <c r="DD2" s="16" t="s">
        <v>28</v>
      </c>
      <c r="DE2" s="16" t="s">
        <v>29</v>
      </c>
      <c r="DF2" s="16" t="s">
        <v>30</v>
      </c>
      <c r="DG2" s="16" t="s">
        <v>31</v>
      </c>
      <c r="DH2" s="16" t="s">
        <v>20</v>
      </c>
      <c r="DI2" s="16" t="s">
        <v>21</v>
      </c>
      <c r="DJ2" s="16" t="s">
        <v>22</v>
      </c>
      <c r="DK2" s="16" t="s">
        <v>23</v>
      </c>
      <c r="DL2" s="16" t="s">
        <v>24</v>
      </c>
      <c r="DM2" s="16" t="s">
        <v>25</v>
      </c>
      <c r="DN2" s="16" t="s">
        <v>26</v>
      </c>
      <c r="DO2" s="16" t="s">
        <v>27</v>
      </c>
      <c r="DP2" s="16" t="s">
        <v>28</v>
      </c>
      <c r="DQ2" s="16" t="s">
        <v>29</v>
      </c>
      <c r="DR2" s="16" t="s">
        <v>30</v>
      </c>
      <c r="DS2" s="16" t="s">
        <v>31</v>
      </c>
      <c r="DT2" s="16" t="s">
        <v>20</v>
      </c>
      <c r="DU2" s="16" t="s">
        <v>21</v>
      </c>
      <c r="DV2" s="16" t="s">
        <v>22</v>
      </c>
      <c r="DW2" s="16" t="s">
        <v>23</v>
      </c>
      <c r="DX2" s="16" t="s">
        <v>24</v>
      </c>
      <c r="DY2" s="16" t="s">
        <v>25</v>
      </c>
      <c r="DZ2" s="16" t="s">
        <v>26</v>
      </c>
      <c r="EA2" s="16" t="s">
        <v>27</v>
      </c>
      <c r="EB2" s="16" t="s">
        <v>28</v>
      </c>
      <c r="EC2" s="16" t="s">
        <v>29</v>
      </c>
      <c r="ED2" s="16" t="s">
        <v>30</v>
      </c>
      <c r="EE2" s="16" t="s">
        <v>31</v>
      </c>
    </row>
    <row r="3" spans="1:135" x14ac:dyDescent="0.35">
      <c r="D3" s="16" t="s">
        <v>32</v>
      </c>
      <c r="E3" s="16" t="s">
        <v>32</v>
      </c>
      <c r="F3" s="16" t="s">
        <v>32</v>
      </c>
      <c r="G3" s="16" t="s">
        <v>32</v>
      </c>
      <c r="H3" s="16" t="s">
        <v>32</v>
      </c>
      <c r="I3" s="16" t="s">
        <v>32</v>
      </c>
      <c r="J3" s="16" t="s">
        <v>32</v>
      </c>
      <c r="K3" s="16" t="s">
        <v>32</v>
      </c>
      <c r="L3" s="16" t="s">
        <v>32</v>
      </c>
      <c r="M3" s="16" t="s">
        <v>32</v>
      </c>
      <c r="N3" s="16" t="s">
        <v>32</v>
      </c>
      <c r="O3" s="16" t="s">
        <v>32</v>
      </c>
      <c r="P3" s="16" t="s">
        <v>33</v>
      </c>
      <c r="Q3" s="16" t="s">
        <v>33</v>
      </c>
      <c r="R3" s="16" t="s">
        <v>33</v>
      </c>
      <c r="S3" s="16" t="s">
        <v>33</v>
      </c>
      <c r="T3" s="16" t="s">
        <v>33</v>
      </c>
      <c r="U3" s="16" t="s">
        <v>33</v>
      </c>
      <c r="V3" s="16" t="s">
        <v>33</v>
      </c>
      <c r="W3" s="16" t="s">
        <v>33</v>
      </c>
      <c r="X3" s="16" t="s">
        <v>33</v>
      </c>
      <c r="Y3" s="16" t="s">
        <v>33</v>
      </c>
      <c r="Z3" s="16" t="s">
        <v>33</v>
      </c>
      <c r="AA3" s="16" t="s">
        <v>33</v>
      </c>
      <c r="AB3" s="16" t="s">
        <v>34</v>
      </c>
      <c r="AC3" s="16" t="s">
        <v>34</v>
      </c>
      <c r="AD3" s="16" t="s">
        <v>34</v>
      </c>
      <c r="AE3" s="16" t="s">
        <v>34</v>
      </c>
      <c r="AF3" s="16" t="s">
        <v>34</v>
      </c>
      <c r="AG3" s="16" t="s">
        <v>34</v>
      </c>
      <c r="AH3" s="16" t="s">
        <v>34</v>
      </c>
      <c r="AI3" s="16" t="s">
        <v>34</v>
      </c>
      <c r="AJ3" s="16" t="s">
        <v>34</v>
      </c>
      <c r="AK3" s="16" t="s">
        <v>34</v>
      </c>
      <c r="AL3" s="16" t="s">
        <v>34</v>
      </c>
      <c r="AM3" s="16" t="s">
        <v>34</v>
      </c>
      <c r="AN3" s="16" t="s">
        <v>35</v>
      </c>
      <c r="AO3" s="16" t="s">
        <v>35</v>
      </c>
      <c r="AP3" s="16" t="s">
        <v>35</v>
      </c>
      <c r="AQ3" s="16" t="s">
        <v>35</v>
      </c>
      <c r="AR3" s="16" t="s">
        <v>35</v>
      </c>
      <c r="AS3" s="16" t="s">
        <v>35</v>
      </c>
      <c r="AT3" s="16" t="s">
        <v>35</v>
      </c>
      <c r="AU3" s="16" t="s">
        <v>35</v>
      </c>
      <c r="AV3" s="16" t="s">
        <v>35</v>
      </c>
      <c r="AW3" s="16" t="s">
        <v>35</v>
      </c>
      <c r="AX3" s="16" t="s">
        <v>35</v>
      </c>
      <c r="AY3" s="16" t="s">
        <v>35</v>
      </c>
      <c r="AZ3" s="16" t="s">
        <v>36</v>
      </c>
      <c r="BA3" s="16" t="s">
        <v>36</v>
      </c>
      <c r="BB3" s="16" t="s">
        <v>36</v>
      </c>
      <c r="BC3" s="16" t="s">
        <v>36</v>
      </c>
      <c r="BD3" s="16" t="s">
        <v>36</v>
      </c>
      <c r="BE3" s="16" t="s">
        <v>36</v>
      </c>
      <c r="BF3" s="16" t="s">
        <v>36</v>
      </c>
      <c r="BG3" s="16" t="s">
        <v>36</v>
      </c>
      <c r="BH3" s="16" t="s">
        <v>36</v>
      </c>
      <c r="BI3" s="16" t="s">
        <v>36</v>
      </c>
      <c r="BJ3" s="16" t="s">
        <v>36</v>
      </c>
      <c r="BK3" s="16" t="s">
        <v>36</v>
      </c>
      <c r="BL3" s="16" t="s">
        <v>37</v>
      </c>
      <c r="BM3" s="16" t="s">
        <v>37</v>
      </c>
      <c r="BN3" s="16" t="s">
        <v>37</v>
      </c>
      <c r="BO3" s="16" t="s">
        <v>37</v>
      </c>
      <c r="BP3" s="16" t="s">
        <v>37</v>
      </c>
      <c r="BQ3" s="16" t="s">
        <v>37</v>
      </c>
      <c r="BR3" s="16" t="s">
        <v>37</v>
      </c>
      <c r="BS3" s="16" t="s">
        <v>37</v>
      </c>
      <c r="BT3" s="16" t="s">
        <v>37</v>
      </c>
      <c r="BU3" s="16" t="s">
        <v>37</v>
      </c>
      <c r="BV3" s="16" t="s">
        <v>37</v>
      </c>
      <c r="BW3" s="16" t="s">
        <v>37</v>
      </c>
      <c r="BX3" s="16" t="s">
        <v>38</v>
      </c>
      <c r="BY3" s="16" t="s">
        <v>38</v>
      </c>
      <c r="BZ3" s="16" t="s">
        <v>38</v>
      </c>
      <c r="CA3" s="16" t="s">
        <v>38</v>
      </c>
      <c r="CB3" s="16" t="s">
        <v>38</v>
      </c>
      <c r="CC3" s="16" t="s">
        <v>38</v>
      </c>
      <c r="CD3" s="16" t="s">
        <v>38</v>
      </c>
      <c r="CE3" s="16" t="s">
        <v>38</v>
      </c>
      <c r="CF3" s="16" t="s">
        <v>38</v>
      </c>
      <c r="CG3" s="16" t="s">
        <v>38</v>
      </c>
      <c r="CH3" s="16" t="s">
        <v>38</v>
      </c>
      <c r="CI3" s="16" t="s">
        <v>38</v>
      </c>
      <c r="CJ3" s="16" t="s">
        <v>38</v>
      </c>
      <c r="CK3" s="16" t="s">
        <v>38</v>
      </c>
      <c r="CL3" s="16" t="s">
        <v>38</v>
      </c>
      <c r="CM3" s="16" t="s">
        <v>38</v>
      </c>
      <c r="CN3" s="16" t="s">
        <v>38</v>
      </c>
      <c r="CO3" s="16" t="s">
        <v>38</v>
      </c>
      <c r="CP3" s="16" t="s">
        <v>38</v>
      </c>
      <c r="CQ3" s="16" t="s">
        <v>38</v>
      </c>
      <c r="CR3" s="16" t="s">
        <v>38</v>
      </c>
      <c r="CS3" s="16" t="s">
        <v>38</v>
      </c>
      <c r="CT3" s="16" t="s">
        <v>38</v>
      </c>
      <c r="CU3" s="16" t="s">
        <v>38</v>
      </c>
      <c r="CV3" s="16" t="s">
        <v>38</v>
      </c>
      <c r="CW3" s="16" t="s">
        <v>38</v>
      </c>
      <c r="CX3" s="16" t="s">
        <v>38</v>
      </c>
      <c r="CY3" s="16" t="s">
        <v>38</v>
      </c>
      <c r="CZ3" s="16" t="s">
        <v>38</v>
      </c>
      <c r="DA3" s="16" t="s">
        <v>38</v>
      </c>
      <c r="DB3" s="16" t="s">
        <v>38</v>
      </c>
      <c r="DC3" s="16" t="s">
        <v>38</v>
      </c>
      <c r="DD3" s="16" t="s">
        <v>38</v>
      </c>
      <c r="DE3" s="16" t="s">
        <v>38</v>
      </c>
      <c r="DF3" s="16" t="s">
        <v>38</v>
      </c>
      <c r="DG3" s="16" t="s">
        <v>38</v>
      </c>
      <c r="DH3" s="16" t="s">
        <v>38</v>
      </c>
      <c r="DI3" s="16" t="s">
        <v>38</v>
      </c>
      <c r="DJ3" s="16" t="s">
        <v>38</v>
      </c>
      <c r="DK3" s="16" t="s">
        <v>38</v>
      </c>
      <c r="DL3" s="16" t="s">
        <v>38</v>
      </c>
      <c r="DM3" s="16" t="s">
        <v>38</v>
      </c>
      <c r="DN3" s="16" t="s">
        <v>38</v>
      </c>
      <c r="DO3" s="16" t="s">
        <v>38</v>
      </c>
      <c r="DP3" s="16" t="s">
        <v>38</v>
      </c>
      <c r="DQ3" s="16" t="s">
        <v>38</v>
      </c>
      <c r="DR3" s="16" t="s">
        <v>38</v>
      </c>
      <c r="DS3" s="16" t="s">
        <v>38</v>
      </c>
      <c r="DT3" s="16" t="s">
        <v>38</v>
      </c>
      <c r="DU3" s="16" t="s">
        <v>38</v>
      </c>
      <c r="DV3" s="16" t="s">
        <v>38</v>
      </c>
      <c r="DW3" s="16" t="s">
        <v>38</v>
      </c>
      <c r="DX3" s="16" t="s">
        <v>38</v>
      </c>
      <c r="DY3" s="16" t="s">
        <v>38</v>
      </c>
      <c r="DZ3" s="16" t="s">
        <v>38</v>
      </c>
      <c r="EA3" s="16" t="s">
        <v>38</v>
      </c>
      <c r="EB3" s="16" t="s">
        <v>38</v>
      </c>
      <c r="EC3" s="16" t="s">
        <v>38</v>
      </c>
      <c r="ED3" s="16" t="s">
        <v>38</v>
      </c>
      <c r="EE3" s="16" t="s">
        <v>38</v>
      </c>
    </row>
    <row r="4" spans="1:135" ht="20.149999999999999" customHeight="1" x14ac:dyDescent="0.35">
      <c r="A4" s="17" t="s">
        <v>39</v>
      </c>
      <c r="B4" s="17" t="s">
        <v>40</v>
      </c>
      <c r="D4" s="18">
        <v>479450.1820100355</v>
      </c>
      <c r="E4" s="18">
        <v>273546.16936751705</v>
      </c>
      <c r="F4" s="18">
        <v>0</v>
      </c>
      <c r="G4" s="18">
        <v>0</v>
      </c>
      <c r="H4" s="18">
        <v>43244.640125293306</v>
      </c>
      <c r="I4" s="18">
        <v>104338.33836800006</v>
      </c>
      <c r="J4" s="18">
        <v>43904.392316713835</v>
      </c>
      <c r="K4" s="18">
        <v>14416.641832510806</v>
      </c>
      <c r="L4" s="18">
        <v>-62424.850674578942</v>
      </c>
      <c r="M4" s="18">
        <v>0</v>
      </c>
      <c r="N4" s="18">
        <v>0</v>
      </c>
      <c r="O4" s="18">
        <v>0</v>
      </c>
      <c r="P4" s="18">
        <v>1.3954647727231577E-3</v>
      </c>
      <c r="Q4" s="18">
        <v>1.3930221516261394E-3</v>
      </c>
      <c r="R4" s="18">
        <v>0</v>
      </c>
      <c r="S4" s="18">
        <v>0</v>
      </c>
      <c r="T4" s="18">
        <v>2.2069490015503217E-6</v>
      </c>
      <c r="U4" s="18">
        <v>1.4935518048000004E-7</v>
      </c>
      <c r="V4" s="18">
        <v>6.0981003821765325E-8</v>
      </c>
      <c r="W4" s="18">
        <v>2.5335911169120101E-8</v>
      </c>
      <c r="X4" s="18">
        <v>-1.1874981862488668E-6</v>
      </c>
      <c r="Y4" s="18">
        <v>0</v>
      </c>
      <c r="Z4" s="18">
        <v>0</v>
      </c>
      <c r="AA4" s="18">
        <v>0</v>
      </c>
      <c r="AB4" s="18">
        <v>218.06183059542042</v>
      </c>
      <c r="AC4" s="18">
        <v>125.79840063023497</v>
      </c>
      <c r="AD4" s="18">
        <v>0</v>
      </c>
      <c r="AE4" s="18">
        <v>0</v>
      </c>
      <c r="AF4" s="18">
        <v>23.681308436112097</v>
      </c>
      <c r="AG4" s="18">
        <v>66.739972288000018</v>
      </c>
      <c r="AH4" s="18">
        <v>1.6346242372786703</v>
      </c>
      <c r="AI4" s="18">
        <v>0.20752500379450858</v>
      </c>
      <c r="AJ4" s="18">
        <v>-12.79404396735109</v>
      </c>
      <c r="AK4" s="18">
        <v>0</v>
      </c>
      <c r="AL4" s="18">
        <v>0</v>
      </c>
      <c r="AM4" s="18">
        <v>0</v>
      </c>
      <c r="AN4" s="18">
        <v>1503.3179675261069</v>
      </c>
      <c r="AO4" s="18">
        <v>683.15743788361067</v>
      </c>
      <c r="AP4" s="18">
        <v>0</v>
      </c>
      <c r="AQ4" s="18">
        <v>0</v>
      </c>
      <c r="AR4" s="18">
        <v>119.38939759587619</v>
      </c>
      <c r="AS4" s="18">
        <v>664.71330112000021</v>
      </c>
      <c r="AT4" s="18">
        <v>17.667764577084188</v>
      </c>
      <c r="AU4" s="18">
        <v>18.390066349539101</v>
      </c>
      <c r="AV4" s="18">
        <v>-136.44628071958644</v>
      </c>
      <c r="AW4" s="18">
        <v>0</v>
      </c>
      <c r="AX4" s="18">
        <v>0</v>
      </c>
      <c r="AY4" s="18">
        <v>0</v>
      </c>
      <c r="AZ4" s="18">
        <v>292.51071501030845</v>
      </c>
      <c r="BA4" s="18">
        <v>124.40926974011822</v>
      </c>
      <c r="BB4" s="18">
        <v>0</v>
      </c>
      <c r="BC4" s="18">
        <v>0</v>
      </c>
      <c r="BD4" s="18">
        <v>18.768596084470612</v>
      </c>
      <c r="BE4" s="18">
        <v>141.04298911999999</v>
      </c>
      <c r="BF4" s="18">
        <v>5.0454245200386882</v>
      </c>
      <c r="BG4" s="18">
        <v>3.2444355456809464</v>
      </c>
      <c r="BH4" s="18">
        <v>-12.544558013694967</v>
      </c>
      <c r="BI4" s="18">
        <v>0</v>
      </c>
      <c r="BJ4" s="18">
        <v>0</v>
      </c>
      <c r="BK4" s="18">
        <v>0</v>
      </c>
      <c r="BL4" s="18">
        <v>8.1365343956708269</v>
      </c>
      <c r="BM4" s="18">
        <v>6.1437000423174313</v>
      </c>
      <c r="BN4" s="18">
        <v>0</v>
      </c>
      <c r="BO4" s="18">
        <v>0</v>
      </c>
      <c r="BP4" s="18">
        <v>1.9438353062445664</v>
      </c>
      <c r="BQ4" s="18">
        <v>4.7692832422399974E-2</v>
      </c>
      <c r="BR4" s="18">
        <v>8.3658707258510738E-4</v>
      </c>
      <c r="BS4" s="18">
        <v>4.6962761382391219E-4</v>
      </c>
      <c r="BT4" s="18">
        <v>-0.11960762211564482</v>
      </c>
      <c r="BU4" s="18">
        <v>0</v>
      </c>
      <c r="BV4" s="18">
        <v>0</v>
      </c>
      <c r="BW4" s="18">
        <v>0</v>
      </c>
      <c r="BX4" s="18">
        <v>4703420.5786044095</v>
      </c>
      <c r="BY4" s="18">
        <v>2891169.8216958339</v>
      </c>
      <c r="BZ4" s="18">
        <v>0</v>
      </c>
      <c r="CA4" s="18">
        <v>0</v>
      </c>
      <c r="CB4" s="18">
        <v>734923.237411435</v>
      </c>
      <c r="CC4" s="18">
        <v>974870.80768000102</v>
      </c>
      <c r="CD4" s="18">
        <v>47940.853470977403</v>
      </c>
      <c r="CE4" s="18">
        <v>54515.858346157569</v>
      </c>
      <c r="CF4" s="18">
        <v>-709937.70942069462</v>
      </c>
      <c r="CG4" s="18">
        <v>0</v>
      </c>
      <c r="CH4" s="18">
        <v>0</v>
      </c>
      <c r="CI4" s="18">
        <v>0</v>
      </c>
      <c r="CJ4" s="18">
        <v>5359699.7884052871</v>
      </c>
      <c r="CK4" s="18">
        <v>3313411.0284790844</v>
      </c>
      <c r="CL4" s="18">
        <v>0</v>
      </c>
      <c r="CM4" s="18">
        <v>0</v>
      </c>
      <c r="CN4" s="18">
        <v>721691.25084292179</v>
      </c>
      <c r="CO4" s="18">
        <v>1219763.3536000005</v>
      </c>
      <c r="CP4" s="18">
        <v>49004.258520035182</v>
      </c>
      <c r="CQ4" s="18">
        <v>55829.896963257263</v>
      </c>
      <c r="CR4" s="18">
        <v>-736082.18328780832</v>
      </c>
      <c r="CS4" s="18">
        <v>0</v>
      </c>
      <c r="CT4" s="18">
        <v>0</v>
      </c>
      <c r="CU4" s="18">
        <v>0</v>
      </c>
      <c r="CV4" s="18">
        <v>7052876.3738535531</v>
      </c>
      <c r="CW4" s="18">
        <v>1264432.7259762078</v>
      </c>
      <c r="CX4" s="18">
        <v>0</v>
      </c>
      <c r="CY4" s="18">
        <v>0</v>
      </c>
      <c r="CZ4" s="18">
        <v>92615.681853146321</v>
      </c>
      <c r="DA4" s="18">
        <v>5741482.4896000028</v>
      </c>
      <c r="DB4" s="18">
        <v>-51364.545306959742</v>
      </c>
      <c r="DC4" s="18">
        <v>5710.0217311515471</v>
      </c>
      <c r="DD4" s="18">
        <v>-137723.9179455477</v>
      </c>
      <c r="DE4" s="18">
        <v>0</v>
      </c>
      <c r="DF4" s="18">
        <v>0</v>
      </c>
      <c r="DG4" s="18">
        <v>0</v>
      </c>
      <c r="DH4" s="18">
        <v>88775.491839602182</v>
      </c>
      <c r="DI4" s="18">
        <v>86978.423236089991</v>
      </c>
      <c r="DJ4" s="18">
        <v>0</v>
      </c>
      <c r="DK4" s="18">
        <v>0</v>
      </c>
      <c r="DL4" s="18">
        <v>0</v>
      </c>
      <c r="DM4" s="18">
        <v>1797.0686035121612</v>
      </c>
      <c r="DN4" s="18">
        <v>0</v>
      </c>
      <c r="DO4" s="18">
        <v>0</v>
      </c>
      <c r="DP4" s="18">
        <v>0</v>
      </c>
      <c r="DQ4" s="18">
        <v>0</v>
      </c>
      <c r="DR4" s="18">
        <v>0</v>
      </c>
      <c r="DS4" s="18">
        <v>0</v>
      </c>
      <c r="DT4" s="18">
        <v>60123.001359854825</v>
      </c>
      <c r="DU4" s="18">
        <v>60009.167801125601</v>
      </c>
      <c r="DV4" s="18">
        <v>0</v>
      </c>
      <c r="DW4" s="18">
        <v>0</v>
      </c>
      <c r="DX4" s="18">
        <v>2.3889481199999996E-2</v>
      </c>
      <c r="DY4" s="18">
        <v>113.80966924800005</v>
      </c>
      <c r="DZ4" s="18">
        <v>0</v>
      </c>
      <c r="EA4" s="18">
        <v>0</v>
      </c>
      <c r="EB4" s="18">
        <v>0</v>
      </c>
      <c r="EC4" s="18">
        <v>0</v>
      </c>
      <c r="ED4" s="18">
        <v>0</v>
      </c>
      <c r="EE4" s="18">
        <v>0</v>
      </c>
    </row>
    <row r="5" spans="1:135" ht="20.149999999999999" customHeight="1" outlineLevel="1" x14ac:dyDescent="0.35">
      <c r="A5" s="17" t="s">
        <v>39</v>
      </c>
      <c r="B5" s="17" t="s">
        <v>41</v>
      </c>
      <c r="D5" s="18">
        <v>104338.33836800006</v>
      </c>
      <c r="E5" s="18">
        <v>0</v>
      </c>
      <c r="F5" s="18">
        <v>0</v>
      </c>
      <c r="G5" s="18">
        <v>0</v>
      </c>
      <c r="H5" s="18">
        <v>0</v>
      </c>
      <c r="I5" s="18">
        <v>104338.33836800011</v>
      </c>
      <c r="J5" s="18">
        <v>0</v>
      </c>
      <c r="K5" s="18">
        <v>0</v>
      </c>
      <c r="L5" s="18">
        <v>0</v>
      </c>
      <c r="M5" s="18">
        <v>0</v>
      </c>
      <c r="N5" s="18">
        <v>0</v>
      </c>
      <c r="O5" s="18">
        <v>0</v>
      </c>
      <c r="P5" s="18">
        <v>1.4935518048000004E-7</v>
      </c>
      <c r="Q5" s="18">
        <v>0</v>
      </c>
      <c r="R5" s="18">
        <v>0</v>
      </c>
      <c r="S5" s="18">
        <v>0</v>
      </c>
      <c r="T5" s="18">
        <v>0</v>
      </c>
      <c r="U5" s="18">
        <v>1.4935518048000007E-7</v>
      </c>
      <c r="V5" s="18">
        <v>0</v>
      </c>
      <c r="W5" s="18">
        <v>0</v>
      </c>
      <c r="X5" s="18">
        <v>0</v>
      </c>
      <c r="Y5" s="18">
        <v>0</v>
      </c>
      <c r="Z5" s="18">
        <v>0</v>
      </c>
      <c r="AA5" s="18">
        <v>0</v>
      </c>
      <c r="AB5" s="18">
        <v>66.739972288000018</v>
      </c>
      <c r="AC5" s="18">
        <v>0</v>
      </c>
      <c r="AD5" s="18">
        <v>0</v>
      </c>
      <c r="AE5" s="18">
        <v>0</v>
      </c>
      <c r="AF5" s="18">
        <v>0</v>
      </c>
      <c r="AG5" s="18">
        <v>66.739972288000075</v>
      </c>
      <c r="AH5" s="18">
        <v>0</v>
      </c>
      <c r="AI5" s="18">
        <v>0</v>
      </c>
      <c r="AJ5" s="18">
        <v>0</v>
      </c>
      <c r="AK5" s="18">
        <v>0</v>
      </c>
      <c r="AL5" s="18">
        <v>0</v>
      </c>
      <c r="AM5" s="18">
        <v>0</v>
      </c>
      <c r="AN5" s="18">
        <v>664.71330112000021</v>
      </c>
      <c r="AO5" s="18">
        <v>0</v>
      </c>
      <c r="AP5" s="18">
        <v>0</v>
      </c>
      <c r="AQ5" s="18">
        <v>0</v>
      </c>
      <c r="AR5" s="18">
        <v>0</v>
      </c>
      <c r="AS5" s="18">
        <v>664.71330111999998</v>
      </c>
      <c r="AT5" s="18">
        <v>0</v>
      </c>
      <c r="AU5" s="18">
        <v>0</v>
      </c>
      <c r="AV5" s="18">
        <v>0</v>
      </c>
      <c r="AW5" s="18">
        <v>0</v>
      </c>
      <c r="AX5" s="18">
        <v>0</v>
      </c>
      <c r="AY5" s="18">
        <v>0</v>
      </c>
      <c r="AZ5" s="18">
        <v>141.04298911999999</v>
      </c>
      <c r="BA5" s="18">
        <v>0</v>
      </c>
      <c r="BB5" s="18">
        <v>0</v>
      </c>
      <c r="BC5" s="18">
        <v>0</v>
      </c>
      <c r="BD5" s="18">
        <v>0</v>
      </c>
      <c r="BE5" s="18">
        <v>141.04298911999987</v>
      </c>
      <c r="BF5" s="18">
        <v>0</v>
      </c>
      <c r="BG5" s="18">
        <v>0</v>
      </c>
      <c r="BH5" s="18">
        <v>0</v>
      </c>
      <c r="BI5" s="18">
        <v>0</v>
      </c>
      <c r="BJ5" s="18">
        <v>0</v>
      </c>
      <c r="BK5" s="18">
        <v>0</v>
      </c>
      <c r="BL5" s="18">
        <v>4.7692832422399974E-2</v>
      </c>
      <c r="BM5" s="18">
        <v>0</v>
      </c>
      <c r="BN5" s="18">
        <v>0</v>
      </c>
      <c r="BO5" s="18">
        <v>0</v>
      </c>
      <c r="BP5" s="18">
        <v>0</v>
      </c>
      <c r="BQ5" s="18">
        <v>4.7692832422400043E-2</v>
      </c>
      <c r="BR5" s="18">
        <v>0</v>
      </c>
      <c r="BS5" s="18">
        <v>0</v>
      </c>
      <c r="BT5" s="18">
        <v>0</v>
      </c>
      <c r="BU5" s="18">
        <v>0</v>
      </c>
      <c r="BV5" s="18">
        <v>0</v>
      </c>
      <c r="BW5" s="18">
        <v>0</v>
      </c>
      <c r="BX5" s="18">
        <v>974870.80768000102</v>
      </c>
      <c r="BY5" s="18">
        <v>0</v>
      </c>
      <c r="BZ5" s="18">
        <v>0</v>
      </c>
      <c r="CA5" s="18">
        <v>0</v>
      </c>
      <c r="CB5" s="18">
        <v>0</v>
      </c>
      <c r="CC5" s="18">
        <v>974870.80767999974</v>
      </c>
      <c r="CD5" s="18">
        <v>0</v>
      </c>
      <c r="CE5" s="18">
        <v>0</v>
      </c>
      <c r="CF5" s="18">
        <v>0</v>
      </c>
      <c r="CG5" s="18">
        <v>0</v>
      </c>
      <c r="CH5" s="18">
        <v>0</v>
      </c>
      <c r="CI5" s="18">
        <v>0</v>
      </c>
      <c r="CJ5" s="18">
        <v>1219763.3536000005</v>
      </c>
      <c r="CK5" s="18">
        <v>0</v>
      </c>
      <c r="CL5" s="18">
        <v>0</v>
      </c>
      <c r="CM5" s="18">
        <v>0</v>
      </c>
      <c r="CN5" s="18">
        <v>0</v>
      </c>
      <c r="CO5" s="18">
        <v>1219763.3535999996</v>
      </c>
      <c r="CP5" s="18">
        <v>0</v>
      </c>
      <c r="CQ5" s="18">
        <v>0</v>
      </c>
      <c r="CR5" s="18">
        <v>0</v>
      </c>
      <c r="CS5" s="18">
        <v>0</v>
      </c>
      <c r="CT5" s="18">
        <v>0</v>
      </c>
      <c r="CU5" s="18">
        <v>0</v>
      </c>
      <c r="CV5" s="18">
        <v>5741482.4896000028</v>
      </c>
      <c r="CW5" s="18">
        <v>0</v>
      </c>
      <c r="CX5" s="18">
        <v>0</v>
      </c>
      <c r="CY5" s="18">
        <v>0</v>
      </c>
      <c r="CZ5" s="18">
        <v>0</v>
      </c>
      <c r="DA5" s="18">
        <v>5741482.4895999944</v>
      </c>
      <c r="DB5" s="18">
        <v>0</v>
      </c>
      <c r="DC5" s="18">
        <v>0</v>
      </c>
      <c r="DD5" s="18">
        <v>0</v>
      </c>
      <c r="DE5" s="18">
        <v>0</v>
      </c>
      <c r="DF5" s="18">
        <v>0</v>
      </c>
      <c r="DG5" s="18">
        <v>0</v>
      </c>
      <c r="DH5" s="18">
        <v>1797.0686035121612</v>
      </c>
      <c r="DI5" s="18">
        <v>0</v>
      </c>
      <c r="DJ5" s="18">
        <v>0</v>
      </c>
      <c r="DK5" s="18">
        <v>0</v>
      </c>
      <c r="DL5" s="18">
        <v>0</v>
      </c>
      <c r="DM5" s="18">
        <v>1797.0686035121587</v>
      </c>
      <c r="DN5" s="18">
        <v>0</v>
      </c>
      <c r="DO5" s="18">
        <v>0</v>
      </c>
      <c r="DP5" s="18">
        <v>0</v>
      </c>
      <c r="DQ5" s="18">
        <v>0</v>
      </c>
      <c r="DR5" s="18">
        <v>0</v>
      </c>
      <c r="DS5" s="18">
        <v>0</v>
      </c>
      <c r="DT5" s="18">
        <v>113.80966924800005</v>
      </c>
      <c r="DU5" s="18">
        <v>0</v>
      </c>
      <c r="DV5" s="18">
        <v>0</v>
      </c>
      <c r="DW5" s="18">
        <v>0</v>
      </c>
      <c r="DX5" s="18">
        <v>0</v>
      </c>
      <c r="DY5" s="18">
        <v>113.80966924800005</v>
      </c>
      <c r="DZ5" s="18">
        <v>0</v>
      </c>
      <c r="EA5" s="18">
        <v>0</v>
      </c>
      <c r="EB5" s="18">
        <v>0</v>
      </c>
      <c r="EC5" s="18">
        <v>0</v>
      </c>
      <c r="ED5" s="18">
        <v>0</v>
      </c>
      <c r="EE5" s="18">
        <v>0</v>
      </c>
    </row>
    <row r="6" spans="1:135" ht="20.149999999999999" customHeight="1" outlineLevel="2" x14ac:dyDescent="0.35">
      <c r="A6" s="17" t="s">
        <v>42</v>
      </c>
      <c r="B6" s="17" t="s">
        <v>43</v>
      </c>
      <c r="D6" s="18">
        <v>5376.2720000000081</v>
      </c>
      <c r="E6" s="18">
        <v>0</v>
      </c>
      <c r="F6" s="18">
        <v>0</v>
      </c>
      <c r="G6" s="18">
        <v>0</v>
      </c>
      <c r="H6" s="18">
        <v>0</v>
      </c>
      <c r="I6" s="18">
        <v>5376.2720000000081</v>
      </c>
      <c r="J6" s="18">
        <v>0</v>
      </c>
      <c r="K6" s="18">
        <v>0</v>
      </c>
      <c r="L6" s="18">
        <v>0</v>
      </c>
      <c r="M6" s="18">
        <v>0</v>
      </c>
      <c r="N6" s="18">
        <v>0</v>
      </c>
      <c r="O6" s="18">
        <v>0</v>
      </c>
      <c r="P6" s="18">
        <v>3.6815750399999969E-9</v>
      </c>
      <c r="Q6" s="18">
        <v>0</v>
      </c>
      <c r="R6" s="18">
        <v>0</v>
      </c>
      <c r="S6" s="18">
        <v>0</v>
      </c>
      <c r="T6" s="18">
        <v>0</v>
      </c>
      <c r="U6" s="18">
        <v>3.6815750399999969E-9</v>
      </c>
      <c r="V6" s="18">
        <v>0</v>
      </c>
      <c r="W6" s="18">
        <v>0</v>
      </c>
      <c r="X6" s="18">
        <v>0</v>
      </c>
      <c r="Y6" s="18">
        <v>0</v>
      </c>
      <c r="Z6" s="18">
        <v>0</v>
      </c>
      <c r="AA6" s="18">
        <v>0</v>
      </c>
      <c r="AB6" s="18">
        <v>3.0287171200000018</v>
      </c>
      <c r="AC6" s="18">
        <v>0</v>
      </c>
      <c r="AD6" s="18">
        <v>0</v>
      </c>
      <c r="AE6" s="18">
        <v>0</v>
      </c>
      <c r="AF6" s="18">
        <v>0</v>
      </c>
      <c r="AG6" s="18">
        <v>3.0287171200000018</v>
      </c>
      <c r="AH6" s="18">
        <v>0</v>
      </c>
      <c r="AI6" s="18">
        <v>0</v>
      </c>
      <c r="AJ6" s="18">
        <v>0</v>
      </c>
      <c r="AK6" s="18">
        <v>0</v>
      </c>
      <c r="AL6" s="18">
        <v>0</v>
      </c>
      <c r="AM6" s="18">
        <v>0</v>
      </c>
      <c r="AN6" s="18">
        <v>29.425263999999963</v>
      </c>
      <c r="AO6" s="18">
        <v>0</v>
      </c>
      <c r="AP6" s="18">
        <v>0</v>
      </c>
      <c r="AQ6" s="18">
        <v>0</v>
      </c>
      <c r="AR6" s="18">
        <v>0</v>
      </c>
      <c r="AS6" s="18">
        <v>29.425263999999963</v>
      </c>
      <c r="AT6" s="18">
        <v>0</v>
      </c>
      <c r="AU6" s="18">
        <v>0</v>
      </c>
      <c r="AV6" s="18">
        <v>0</v>
      </c>
      <c r="AW6" s="18">
        <v>0</v>
      </c>
      <c r="AX6" s="18">
        <v>0</v>
      </c>
      <c r="AY6" s="18">
        <v>0</v>
      </c>
      <c r="AZ6" s="18">
        <v>6.5709775999999929</v>
      </c>
      <c r="BA6" s="18">
        <v>0</v>
      </c>
      <c r="BB6" s="18">
        <v>0</v>
      </c>
      <c r="BC6" s="18">
        <v>0</v>
      </c>
      <c r="BD6" s="18">
        <v>0</v>
      </c>
      <c r="BE6" s="18">
        <v>6.5709775999999929</v>
      </c>
      <c r="BF6" s="18">
        <v>0</v>
      </c>
      <c r="BG6" s="18">
        <v>0</v>
      </c>
      <c r="BH6" s="18">
        <v>0</v>
      </c>
      <c r="BI6" s="18">
        <v>0</v>
      </c>
      <c r="BJ6" s="18">
        <v>0</v>
      </c>
      <c r="BK6" s="18">
        <v>0</v>
      </c>
      <c r="BL6" s="18">
        <v>1.2692958080000009E-2</v>
      </c>
      <c r="BM6" s="18">
        <v>0</v>
      </c>
      <c r="BN6" s="18">
        <v>0</v>
      </c>
      <c r="BO6" s="18">
        <v>0</v>
      </c>
      <c r="BP6" s="18">
        <v>0</v>
      </c>
      <c r="BQ6" s="18">
        <v>1.2692958080000009E-2</v>
      </c>
      <c r="BR6" s="18">
        <v>0</v>
      </c>
      <c r="BS6" s="18">
        <v>0</v>
      </c>
      <c r="BT6" s="18">
        <v>0</v>
      </c>
      <c r="BU6" s="18">
        <v>0</v>
      </c>
      <c r="BV6" s="18">
        <v>0</v>
      </c>
      <c r="BW6" s="18">
        <v>0</v>
      </c>
      <c r="BX6" s="18">
        <v>54661.024000000092</v>
      </c>
      <c r="BY6" s="18">
        <v>0</v>
      </c>
      <c r="BZ6" s="18">
        <v>0</v>
      </c>
      <c r="CA6" s="18">
        <v>0</v>
      </c>
      <c r="CB6" s="18">
        <v>0</v>
      </c>
      <c r="CC6" s="18">
        <v>54661.024000000092</v>
      </c>
      <c r="CD6" s="18">
        <v>0</v>
      </c>
      <c r="CE6" s="18">
        <v>0</v>
      </c>
      <c r="CF6" s="18">
        <v>0</v>
      </c>
      <c r="CG6" s="18">
        <v>0</v>
      </c>
      <c r="CH6" s="18">
        <v>0</v>
      </c>
      <c r="CI6" s="18">
        <v>0</v>
      </c>
      <c r="CJ6" s="18">
        <v>60370.287999999979</v>
      </c>
      <c r="CK6" s="18">
        <v>0</v>
      </c>
      <c r="CL6" s="18">
        <v>0</v>
      </c>
      <c r="CM6" s="18">
        <v>0</v>
      </c>
      <c r="CN6" s="18">
        <v>0</v>
      </c>
      <c r="CO6" s="18">
        <v>60370.287999999979</v>
      </c>
      <c r="CP6" s="18">
        <v>0</v>
      </c>
      <c r="CQ6" s="18">
        <v>0</v>
      </c>
      <c r="CR6" s="18">
        <v>0</v>
      </c>
      <c r="CS6" s="18">
        <v>0</v>
      </c>
      <c r="CT6" s="18">
        <v>0</v>
      </c>
      <c r="CU6" s="18">
        <v>0</v>
      </c>
      <c r="CV6" s="18">
        <v>566008.96000000054</v>
      </c>
      <c r="CW6" s="18">
        <v>0</v>
      </c>
      <c r="CX6" s="18">
        <v>0</v>
      </c>
      <c r="CY6" s="18">
        <v>0</v>
      </c>
      <c r="CZ6" s="18">
        <v>0</v>
      </c>
      <c r="DA6" s="18">
        <v>566008.96000000054</v>
      </c>
      <c r="DB6" s="18">
        <v>0</v>
      </c>
      <c r="DC6" s="18">
        <v>0</v>
      </c>
      <c r="DD6" s="18">
        <v>0</v>
      </c>
      <c r="DE6" s="18">
        <v>0</v>
      </c>
      <c r="DF6" s="18">
        <v>0</v>
      </c>
      <c r="DG6" s="18">
        <v>0</v>
      </c>
      <c r="DH6" s="18">
        <v>1.0886321600000004E-3</v>
      </c>
      <c r="DI6" s="18">
        <v>0</v>
      </c>
      <c r="DJ6" s="18">
        <v>0</v>
      </c>
      <c r="DK6" s="18">
        <v>0</v>
      </c>
      <c r="DL6" s="18">
        <v>0</v>
      </c>
      <c r="DM6" s="18">
        <v>1.0886321600000004E-3</v>
      </c>
      <c r="DN6" s="18">
        <v>0</v>
      </c>
      <c r="DO6" s="18">
        <v>0</v>
      </c>
      <c r="DP6" s="18">
        <v>0</v>
      </c>
      <c r="DQ6" s="18">
        <v>0</v>
      </c>
      <c r="DR6" s="18">
        <v>0</v>
      </c>
      <c r="DS6" s="18">
        <v>0</v>
      </c>
      <c r="DT6" s="18">
        <v>36.791356800000003</v>
      </c>
      <c r="DU6" s="18">
        <v>0</v>
      </c>
      <c r="DV6" s="18">
        <v>0</v>
      </c>
      <c r="DW6" s="18">
        <v>0</v>
      </c>
      <c r="DX6" s="18">
        <v>0</v>
      </c>
      <c r="DY6" s="18">
        <v>36.791356800000003</v>
      </c>
      <c r="DZ6" s="18">
        <v>0</v>
      </c>
      <c r="EA6" s="18">
        <v>0</v>
      </c>
      <c r="EB6" s="18">
        <v>0</v>
      </c>
      <c r="EC6" s="18">
        <v>0</v>
      </c>
      <c r="ED6" s="18">
        <v>0</v>
      </c>
      <c r="EE6" s="18">
        <v>0</v>
      </c>
    </row>
    <row r="7" spans="1:135" ht="20.149999999999999" customHeight="1" outlineLevel="2" x14ac:dyDescent="0.35">
      <c r="A7" s="17" t="s">
        <v>44</v>
      </c>
      <c r="B7" s="17" t="s">
        <v>45</v>
      </c>
      <c r="D7" s="18">
        <v>98962.066368000102</v>
      </c>
      <c r="E7" s="18">
        <v>0</v>
      </c>
      <c r="F7" s="18">
        <v>0</v>
      </c>
      <c r="G7" s="18">
        <v>0</v>
      </c>
      <c r="H7" s="18">
        <v>0</v>
      </c>
      <c r="I7" s="18">
        <v>98962.066368000102</v>
      </c>
      <c r="J7" s="18">
        <v>0</v>
      </c>
      <c r="K7" s="18">
        <v>0</v>
      </c>
      <c r="L7" s="18">
        <v>0</v>
      </c>
      <c r="M7" s="18">
        <v>0</v>
      </c>
      <c r="N7" s="18">
        <v>0</v>
      </c>
      <c r="O7" s="18">
        <v>0</v>
      </c>
      <c r="P7" s="18">
        <v>1.4567360544000006E-7</v>
      </c>
      <c r="Q7" s="18">
        <v>0</v>
      </c>
      <c r="R7" s="18">
        <v>0</v>
      </c>
      <c r="S7" s="18">
        <v>0</v>
      </c>
      <c r="T7" s="18">
        <v>0</v>
      </c>
      <c r="U7" s="18">
        <v>1.4567360544000006E-7</v>
      </c>
      <c r="V7" s="18">
        <v>0</v>
      </c>
      <c r="W7" s="18">
        <v>0</v>
      </c>
      <c r="X7" s="18">
        <v>0</v>
      </c>
      <c r="Y7" s="18">
        <v>0</v>
      </c>
      <c r="Z7" s="18">
        <v>0</v>
      </c>
      <c r="AA7" s="18">
        <v>0</v>
      </c>
      <c r="AB7" s="18">
        <v>63.711255168000086</v>
      </c>
      <c r="AC7" s="18">
        <v>0</v>
      </c>
      <c r="AD7" s="18">
        <v>0</v>
      </c>
      <c r="AE7" s="18">
        <v>0</v>
      </c>
      <c r="AF7" s="18">
        <v>0</v>
      </c>
      <c r="AG7" s="18">
        <v>63.711255168000086</v>
      </c>
      <c r="AH7" s="18">
        <v>0</v>
      </c>
      <c r="AI7" s="18">
        <v>0</v>
      </c>
      <c r="AJ7" s="18">
        <v>0</v>
      </c>
      <c r="AK7" s="18">
        <v>0</v>
      </c>
      <c r="AL7" s="18">
        <v>0</v>
      </c>
      <c r="AM7" s="18">
        <v>0</v>
      </c>
      <c r="AN7" s="18">
        <v>635.28803712000001</v>
      </c>
      <c r="AO7" s="18">
        <v>0</v>
      </c>
      <c r="AP7" s="18">
        <v>0</v>
      </c>
      <c r="AQ7" s="18">
        <v>0</v>
      </c>
      <c r="AR7" s="18">
        <v>0</v>
      </c>
      <c r="AS7" s="18">
        <v>635.28803712000001</v>
      </c>
      <c r="AT7" s="18">
        <v>0</v>
      </c>
      <c r="AU7" s="18">
        <v>0</v>
      </c>
      <c r="AV7" s="18">
        <v>0</v>
      </c>
      <c r="AW7" s="18">
        <v>0</v>
      </c>
      <c r="AX7" s="18">
        <v>0</v>
      </c>
      <c r="AY7" s="18">
        <v>0</v>
      </c>
      <c r="AZ7" s="18">
        <v>134.47201151999988</v>
      </c>
      <c r="BA7" s="18">
        <v>0</v>
      </c>
      <c r="BB7" s="18">
        <v>0</v>
      </c>
      <c r="BC7" s="18">
        <v>0</v>
      </c>
      <c r="BD7" s="18">
        <v>0</v>
      </c>
      <c r="BE7" s="18">
        <v>134.47201151999988</v>
      </c>
      <c r="BF7" s="18">
        <v>0</v>
      </c>
      <c r="BG7" s="18">
        <v>0</v>
      </c>
      <c r="BH7" s="18">
        <v>0</v>
      </c>
      <c r="BI7" s="18">
        <v>0</v>
      </c>
      <c r="BJ7" s="18">
        <v>0</v>
      </c>
      <c r="BK7" s="18">
        <v>0</v>
      </c>
      <c r="BL7" s="18">
        <v>3.4999874342399977E-2</v>
      </c>
      <c r="BM7" s="18">
        <v>0</v>
      </c>
      <c r="BN7" s="18">
        <v>0</v>
      </c>
      <c r="BO7" s="18">
        <v>0</v>
      </c>
      <c r="BP7" s="18">
        <v>0</v>
      </c>
      <c r="BQ7" s="18">
        <v>3.4999874342399977E-2</v>
      </c>
      <c r="BR7" s="18">
        <v>0</v>
      </c>
      <c r="BS7" s="18">
        <v>0</v>
      </c>
      <c r="BT7" s="18">
        <v>0</v>
      </c>
      <c r="BU7" s="18">
        <v>0</v>
      </c>
      <c r="BV7" s="18">
        <v>0</v>
      </c>
      <c r="BW7" s="18">
        <v>0</v>
      </c>
      <c r="BX7" s="18">
        <v>920209.78367999953</v>
      </c>
      <c r="BY7" s="18">
        <v>0</v>
      </c>
      <c r="BZ7" s="18">
        <v>0</v>
      </c>
      <c r="CA7" s="18">
        <v>0</v>
      </c>
      <c r="CB7" s="18">
        <v>0</v>
      </c>
      <c r="CC7" s="18">
        <v>920209.78367999953</v>
      </c>
      <c r="CD7" s="18">
        <v>0</v>
      </c>
      <c r="CE7" s="18">
        <v>0</v>
      </c>
      <c r="CF7" s="18">
        <v>0</v>
      </c>
      <c r="CG7" s="18">
        <v>0</v>
      </c>
      <c r="CH7" s="18">
        <v>0</v>
      </c>
      <c r="CI7" s="18">
        <v>0</v>
      </c>
      <c r="CJ7" s="18">
        <v>1159393.0655999994</v>
      </c>
      <c r="CK7" s="18">
        <v>0</v>
      </c>
      <c r="CL7" s="18">
        <v>0</v>
      </c>
      <c r="CM7" s="18">
        <v>0</v>
      </c>
      <c r="CN7" s="18">
        <v>0</v>
      </c>
      <c r="CO7" s="18">
        <v>1159393.0655999994</v>
      </c>
      <c r="CP7" s="18">
        <v>0</v>
      </c>
      <c r="CQ7" s="18">
        <v>0</v>
      </c>
      <c r="CR7" s="18">
        <v>0</v>
      </c>
      <c r="CS7" s="18">
        <v>0</v>
      </c>
      <c r="CT7" s="18">
        <v>0</v>
      </c>
      <c r="CU7" s="18">
        <v>0</v>
      </c>
      <c r="CV7" s="18">
        <v>5175473.5295999963</v>
      </c>
      <c r="CW7" s="18">
        <v>0</v>
      </c>
      <c r="CX7" s="18">
        <v>0</v>
      </c>
      <c r="CY7" s="18">
        <v>0</v>
      </c>
      <c r="CZ7" s="18">
        <v>0</v>
      </c>
      <c r="DA7" s="18">
        <v>5175473.5295999963</v>
      </c>
      <c r="DB7" s="18">
        <v>0</v>
      </c>
      <c r="DC7" s="18">
        <v>0</v>
      </c>
      <c r="DD7" s="18">
        <v>0</v>
      </c>
      <c r="DE7" s="18">
        <v>0</v>
      </c>
      <c r="DF7" s="18">
        <v>0</v>
      </c>
      <c r="DG7" s="18">
        <v>0</v>
      </c>
      <c r="DH7" s="18">
        <v>1797.0675148799987</v>
      </c>
      <c r="DI7" s="18">
        <v>0</v>
      </c>
      <c r="DJ7" s="18">
        <v>0</v>
      </c>
      <c r="DK7" s="18">
        <v>0</v>
      </c>
      <c r="DL7" s="18">
        <v>0</v>
      </c>
      <c r="DM7" s="18">
        <v>1797.0675148799987</v>
      </c>
      <c r="DN7" s="18">
        <v>0</v>
      </c>
      <c r="DO7" s="18">
        <v>0</v>
      </c>
      <c r="DP7" s="18">
        <v>0</v>
      </c>
      <c r="DQ7" s="18">
        <v>0</v>
      </c>
      <c r="DR7" s="18">
        <v>0</v>
      </c>
      <c r="DS7" s="18">
        <v>0</v>
      </c>
      <c r="DT7" s="18">
        <v>77.01831244800006</v>
      </c>
      <c r="DU7" s="18">
        <v>0</v>
      </c>
      <c r="DV7" s="18">
        <v>0</v>
      </c>
      <c r="DW7" s="18">
        <v>0</v>
      </c>
      <c r="DX7" s="18">
        <v>0</v>
      </c>
      <c r="DY7" s="18">
        <v>77.01831244800006</v>
      </c>
      <c r="DZ7" s="18">
        <v>0</v>
      </c>
      <c r="EA7" s="18">
        <v>0</v>
      </c>
      <c r="EB7" s="18">
        <v>0</v>
      </c>
      <c r="EC7" s="18">
        <v>0</v>
      </c>
      <c r="ED7" s="18">
        <v>0</v>
      </c>
      <c r="EE7" s="18">
        <v>0</v>
      </c>
    </row>
    <row r="8" spans="1:135" ht="20.149999999999999" customHeight="1" outlineLevel="1" x14ac:dyDescent="0.35">
      <c r="A8" s="17" t="s">
        <v>46</v>
      </c>
      <c r="B8" s="17"/>
      <c r="D8" s="18">
        <v>0</v>
      </c>
      <c r="E8" s="18">
        <v>0</v>
      </c>
      <c r="F8" s="18">
        <v>0</v>
      </c>
      <c r="G8" s="18">
        <v>0</v>
      </c>
      <c r="H8" s="18">
        <v>0</v>
      </c>
      <c r="I8" s="18">
        <v>0</v>
      </c>
      <c r="J8" s="18">
        <v>0</v>
      </c>
      <c r="K8" s="18">
        <v>0</v>
      </c>
      <c r="L8" s="18">
        <v>0</v>
      </c>
      <c r="M8" s="18">
        <v>0</v>
      </c>
      <c r="N8" s="18">
        <v>0</v>
      </c>
      <c r="O8" s="18">
        <v>0</v>
      </c>
      <c r="P8" s="18">
        <v>0</v>
      </c>
      <c r="Q8" s="18">
        <v>0</v>
      </c>
      <c r="R8" s="18">
        <v>0</v>
      </c>
      <c r="S8" s="18">
        <v>0</v>
      </c>
      <c r="T8" s="18">
        <v>0</v>
      </c>
      <c r="U8" s="18">
        <v>0</v>
      </c>
      <c r="V8" s="18">
        <v>0</v>
      </c>
      <c r="W8" s="18">
        <v>0</v>
      </c>
      <c r="X8" s="18">
        <v>0</v>
      </c>
      <c r="Y8" s="18">
        <v>0</v>
      </c>
      <c r="Z8" s="18">
        <v>0</v>
      </c>
      <c r="AA8" s="18">
        <v>0</v>
      </c>
      <c r="AB8" s="18">
        <v>0</v>
      </c>
      <c r="AC8" s="18">
        <v>0</v>
      </c>
      <c r="AD8" s="18">
        <v>0</v>
      </c>
      <c r="AE8" s="18">
        <v>0</v>
      </c>
      <c r="AF8" s="18">
        <v>0</v>
      </c>
      <c r="AG8" s="18">
        <v>0</v>
      </c>
      <c r="AH8" s="18">
        <v>0</v>
      </c>
      <c r="AI8" s="18">
        <v>0</v>
      </c>
      <c r="AJ8" s="18">
        <v>0</v>
      </c>
      <c r="AK8" s="18">
        <v>0</v>
      </c>
      <c r="AL8" s="18">
        <v>0</v>
      </c>
      <c r="AM8" s="18">
        <v>0</v>
      </c>
      <c r="AN8" s="18">
        <v>0</v>
      </c>
      <c r="AO8" s="18">
        <v>0</v>
      </c>
      <c r="AP8" s="18">
        <v>0</v>
      </c>
      <c r="AQ8" s="18">
        <v>0</v>
      </c>
      <c r="AR8" s="18">
        <v>0</v>
      </c>
      <c r="AS8" s="18">
        <v>0</v>
      </c>
      <c r="AT8" s="18">
        <v>0</v>
      </c>
      <c r="AU8" s="18">
        <v>0</v>
      </c>
      <c r="AV8" s="18">
        <v>0</v>
      </c>
      <c r="AW8" s="18">
        <v>0</v>
      </c>
      <c r="AX8" s="18">
        <v>0</v>
      </c>
      <c r="AY8" s="18">
        <v>0</v>
      </c>
      <c r="AZ8" s="18">
        <v>0</v>
      </c>
      <c r="BA8" s="18">
        <v>0</v>
      </c>
      <c r="BB8" s="18">
        <v>0</v>
      </c>
      <c r="BC8" s="18">
        <v>0</v>
      </c>
      <c r="BD8" s="18">
        <v>0</v>
      </c>
      <c r="BE8" s="18">
        <v>0</v>
      </c>
      <c r="BF8" s="18">
        <v>0</v>
      </c>
      <c r="BG8" s="18">
        <v>0</v>
      </c>
      <c r="BH8" s="18">
        <v>0</v>
      </c>
      <c r="BI8" s="18">
        <v>0</v>
      </c>
      <c r="BJ8" s="18">
        <v>0</v>
      </c>
      <c r="BK8" s="18">
        <v>0</v>
      </c>
      <c r="BL8" s="18">
        <v>0</v>
      </c>
      <c r="BM8" s="18">
        <v>0</v>
      </c>
      <c r="BN8" s="18">
        <v>0</v>
      </c>
      <c r="BO8" s="18">
        <v>0</v>
      </c>
      <c r="BP8" s="18">
        <v>0</v>
      </c>
      <c r="BQ8" s="18">
        <v>0</v>
      </c>
      <c r="BR8" s="18">
        <v>0</v>
      </c>
      <c r="BS8" s="18">
        <v>0</v>
      </c>
      <c r="BT8" s="18">
        <v>0</v>
      </c>
      <c r="BU8" s="18">
        <v>0</v>
      </c>
      <c r="BV8" s="18">
        <v>0</v>
      </c>
      <c r="BW8" s="18">
        <v>0</v>
      </c>
      <c r="BX8" s="18">
        <v>0</v>
      </c>
      <c r="BY8" s="18">
        <v>0</v>
      </c>
      <c r="BZ8" s="18">
        <v>0</v>
      </c>
      <c r="CA8" s="18">
        <v>0</v>
      </c>
      <c r="CB8" s="18">
        <v>0</v>
      </c>
      <c r="CC8" s="18">
        <v>0</v>
      </c>
      <c r="CD8" s="18">
        <v>0</v>
      </c>
      <c r="CE8" s="18">
        <v>0</v>
      </c>
      <c r="CF8" s="18">
        <v>0</v>
      </c>
      <c r="CG8" s="18">
        <v>0</v>
      </c>
      <c r="CH8" s="18">
        <v>0</v>
      </c>
      <c r="CI8" s="18">
        <v>0</v>
      </c>
      <c r="CJ8" s="18">
        <v>0</v>
      </c>
      <c r="CK8" s="18">
        <v>0</v>
      </c>
      <c r="CL8" s="18">
        <v>0</v>
      </c>
      <c r="CM8" s="18">
        <v>0</v>
      </c>
      <c r="CN8" s="18">
        <v>0</v>
      </c>
      <c r="CO8" s="18">
        <v>0</v>
      </c>
      <c r="CP8" s="18">
        <v>0</v>
      </c>
      <c r="CQ8" s="18">
        <v>0</v>
      </c>
      <c r="CR8" s="18">
        <v>0</v>
      </c>
      <c r="CS8" s="18">
        <v>0</v>
      </c>
      <c r="CT8" s="18">
        <v>0</v>
      </c>
      <c r="CU8" s="18">
        <v>0</v>
      </c>
      <c r="CV8" s="18">
        <v>0</v>
      </c>
      <c r="CW8" s="18">
        <v>0</v>
      </c>
      <c r="CX8" s="18">
        <v>0</v>
      </c>
      <c r="CY8" s="18">
        <v>0</v>
      </c>
      <c r="CZ8" s="18">
        <v>0</v>
      </c>
      <c r="DA8" s="18">
        <v>0</v>
      </c>
      <c r="DB8" s="18">
        <v>0</v>
      </c>
      <c r="DC8" s="18">
        <v>0</v>
      </c>
      <c r="DD8" s="18">
        <v>0</v>
      </c>
      <c r="DE8" s="18">
        <v>0</v>
      </c>
      <c r="DF8" s="18">
        <v>0</v>
      </c>
      <c r="DG8" s="18">
        <v>0</v>
      </c>
      <c r="DH8" s="18">
        <v>0</v>
      </c>
      <c r="DI8" s="18">
        <v>0</v>
      </c>
      <c r="DJ8" s="18">
        <v>0</v>
      </c>
      <c r="DK8" s="18">
        <v>0</v>
      </c>
      <c r="DL8" s="18">
        <v>0</v>
      </c>
      <c r="DM8" s="18">
        <v>0</v>
      </c>
      <c r="DN8" s="18">
        <v>0</v>
      </c>
      <c r="DO8" s="18">
        <v>0</v>
      </c>
      <c r="DP8" s="18">
        <v>0</v>
      </c>
      <c r="DQ8" s="18">
        <v>0</v>
      </c>
      <c r="DR8" s="18">
        <v>0</v>
      </c>
      <c r="DS8" s="18">
        <v>0</v>
      </c>
      <c r="DT8" s="18">
        <v>0</v>
      </c>
      <c r="DU8" s="18">
        <v>0</v>
      </c>
      <c r="DV8" s="18">
        <v>0</v>
      </c>
      <c r="DW8" s="18">
        <v>0</v>
      </c>
      <c r="DX8" s="18">
        <v>0</v>
      </c>
      <c r="DY8" s="18">
        <v>0</v>
      </c>
      <c r="DZ8" s="18">
        <v>0</v>
      </c>
      <c r="EA8" s="18">
        <v>0</v>
      </c>
      <c r="EB8" s="18">
        <v>0</v>
      </c>
      <c r="EC8" s="18">
        <v>0</v>
      </c>
      <c r="ED8" s="18">
        <v>0</v>
      </c>
      <c r="EE8" s="18">
        <v>0</v>
      </c>
    </row>
    <row r="9" spans="1:135" ht="20.149999999999999" customHeight="1" outlineLevel="2" x14ac:dyDescent="0.35">
      <c r="A9" s="17" t="s">
        <v>47</v>
      </c>
      <c r="B9" s="17"/>
      <c r="D9" s="18">
        <v>0</v>
      </c>
      <c r="E9" s="18">
        <v>0</v>
      </c>
      <c r="F9" s="18">
        <v>0</v>
      </c>
      <c r="G9" s="18">
        <v>0</v>
      </c>
      <c r="H9" s="18">
        <v>0</v>
      </c>
      <c r="I9" s="18">
        <v>0</v>
      </c>
      <c r="J9" s="18">
        <v>0</v>
      </c>
      <c r="K9" s="18">
        <v>0</v>
      </c>
      <c r="L9" s="18">
        <v>0</v>
      </c>
      <c r="M9" s="18">
        <v>0</v>
      </c>
      <c r="N9" s="18">
        <v>0</v>
      </c>
      <c r="O9" s="18">
        <v>0</v>
      </c>
      <c r="P9" s="18">
        <v>0</v>
      </c>
      <c r="Q9" s="18">
        <v>0</v>
      </c>
      <c r="R9" s="18">
        <v>0</v>
      </c>
      <c r="S9" s="18">
        <v>0</v>
      </c>
      <c r="T9" s="18">
        <v>0</v>
      </c>
      <c r="U9" s="18">
        <v>0</v>
      </c>
      <c r="V9" s="18">
        <v>0</v>
      </c>
      <c r="W9" s="18">
        <v>0</v>
      </c>
      <c r="X9" s="18">
        <v>0</v>
      </c>
      <c r="Y9" s="18">
        <v>0</v>
      </c>
      <c r="Z9" s="18">
        <v>0</v>
      </c>
      <c r="AA9" s="18">
        <v>0</v>
      </c>
      <c r="AB9" s="18">
        <v>0</v>
      </c>
      <c r="AC9" s="18">
        <v>0</v>
      </c>
      <c r="AD9" s="18">
        <v>0</v>
      </c>
      <c r="AE9" s="18">
        <v>0</v>
      </c>
      <c r="AF9" s="18">
        <v>0</v>
      </c>
      <c r="AG9" s="18">
        <v>0</v>
      </c>
      <c r="AH9" s="18">
        <v>0</v>
      </c>
      <c r="AI9" s="18">
        <v>0</v>
      </c>
      <c r="AJ9" s="18">
        <v>0</v>
      </c>
      <c r="AK9" s="18">
        <v>0</v>
      </c>
      <c r="AL9" s="18">
        <v>0</v>
      </c>
      <c r="AM9" s="18">
        <v>0</v>
      </c>
      <c r="AN9" s="18">
        <v>0</v>
      </c>
      <c r="AO9" s="18">
        <v>0</v>
      </c>
      <c r="AP9" s="18">
        <v>0</v>
      </c>
      <c r="AQ9" s="18">
        <v>0</v>
      </c>
      <c r="AR9" s="18">
        <v>0</v>
      </c>
      <c r="AS9" s="18">
        <v>0</v>
      </c>
      <c r="AT9" s="18">
        <v>0</v>
      </c>
      <c r="AU9" s="18">
        <v>0</v>
      </c>
      <c r="AV9" s="18">
        <v>0</v>
      </c>
      <c r="AW9" s="18">
        <v>0</v>
      </c>
      <c r="AX9" s="18">
        <v>0</v>
      </c>
      <c r="AY9" s="18">
        <v>0</v>
      </c>
      <c r="AZ9" s="18">
        <v>0</v>
      </c>
      <c r="BA9" s="18">
        <v>0</v>
      </c>
      <c r="BB9" s="18">
        <v>0</v>
      </c>
      <c r="BC9" s="18">
        <v>0</v>
      </c>
      <c r="BD9" s="18">
        <v>0</v>
      </c>
      <c r="BE9" s="18">
        <v>0</v>
      </c>
      <c r="BF9" s="18">
        <v>0</v>
      </c>
      <c r="BG9" s="18">
        <v>0</v>
      </c>
      <c r="BH9" s="18">
        <v>0</v>
      </c>
      <c r="BI9" s="18">
        <v>0</v>
      </c>
      <c r="BJ9" s="18">
        <v>0</v>
      </c>
      <c r="BK9" s="18">
        <v>0</v>
      </c>
      <c r="BL9" s="18">
        <v>0</v>
      </c>
      <c r="BM9" s="18">
        <v>0</v>
      </c>
      <c r="BN9" s="18">
        <v>0</v>
      </c>
      <c r="BO9" s="18">
        <v>0</v>
      </c>
      <c r="BP9" s="18">
        <v>0</v>
      </c>
      <c r="BQ9" s="18">
        <v>0</v>
      </c>
      <c r="BR9" s="18">
        <v>0</v>
      </c>
      <c r="BS9" s="18">
        <v>0</v>
      </c>
      <c r="BT9" s="18">
        <v>0</v>
      </c>
      <c r="BU9" s="18">
        <v>0</v>
      </c>
      <c r="BV9" s="18">
        <v>0</v>
      </c>
      <c r="BW9" s="18">
        <v>0</v>
      </c>
      <c r="BX9" s="18">
        <v>0</v>
      </c>
      <c r="BY9" s="18">
        <v>0</v>
      </c>
      <c r="BZ9" s="18">
        <v>0</v>
      </c>
      <c r="CA9" s="18">
        <v>0</v>
      </c>
      <c r="CB9" s="18">
        <v>0</v>
      </c>
      <c r="CC9" s="18">
        <v>0</v>
      </c>
      <c r="CD9" s="18">
        <v>0</v>
      </c>
      <c r="CE9" s="18">
        <v>0</v>
      </c>
      <c r="CF9" s="18">
        <v>0</v>
      </c>
      <c r="CG9" s="18">
        <v>0</v>
      </c>
      <c r="CH9" s="18">
        <v>0</v>
      </c>
      <c r="CI9" s="18">
        <v>0</v>
      </c>
      <c r="CJ9" s="18">
        <v>0</v>
      </c>
      <c r="CK9" s="18">
        <v>0</v>
      </c>
      <c r="CL9" s="18">
        <v>0</v>
      </c>
      <c r="CM9" s="18">
        <v>0</v>
      </c>
      <c r="CN9" s="18">
        <v>0</v>
      </c>
      <c r="CO9" s="18">
        <v>0</v>
      </c>
      <c r="CP9" s="18">
        <v>0</v>
      </c>
      <c r="CQ9" s="18">
        <v>0</v>
      </c>
      <c r="CR9" s="18">
        <v>0</v>
      </c>
      <c r="CS9" s="18">
        <v>0</v>
      </c>
      <c r="CT9" s="18">
        <v>0</v>
      </c>
      <c r="CU9" s="18">
        <v>0</v>
      </c>
      <c r="CV9" s="18">
        <v>0</v>
      </c>
      <c r="CW9" s="18">
        <v>0</v>
      </c>
      <c r="CX9" s="18">
        <v>0</v>
      </c>
      <c r="CY9" s="18">
        <v>0</v>
      </c>
      <c r="CZ9" s="18">
        <v>0</v>
      </c>
      <c r="DA9" s="18">
        <v>0</v>
      </c>
      <c r="DB9" s="18">
        <v>0</v>
      </c>
      <c r="DC9" s="18">
        <v>0</v>
      </c>
      <c r="DD9" s="18">
        <v>0</v>
      </c>
      <c r="DE9" s="18">
        <v>0</v>
      </c>
      <c r="DF9" s="18">
        <v>0</v>
      </c>
      <c r="DG9" s="18">
        <v>0</v>
      </c>
      <c r="DH9" s="18">
        <v>0</v>
      </c>
      <c r="DI9" s="18">
        <v>0</v>
      </c>
      <c r="DJ9" s="18">
        <v>0</v>
      </c>
      <c r="DK9" s="18">
        <v>0</v>
      </c>
      <c r="DL9" s="18">
        <v>0</v>
      </c>
      <c r="DM9" s="18">
        <v>0</v>
      </c>
      <c r="DN9" s="18">
        <v>0</v>
      </c>
      <c r="DO9" s="18">
        <v>0</v>
      </c>
      <c r="DP9" s="18">
        <v>0</v>
      </c>
      <c r="DQ9" s="18">
        <v>0</v>
      </c>
      <c r="DR9" s="18">
        <v>0</v>
      </c>
      <c r="DS9" s="18">
        <v>0</v>
      </c>
      <c r="DT9" s="18">
        <v>0</v>
      </c>
      <c r="DU9" s="18">
        <v>0</v>
      </c>
      <c r="DV9" s="18">
        <v>0</v>
      </c>
      <c r="DW9" s="18">
        <v>0</v>
      </c>
      <c r="DX9" s="18">
        <v>0</v>
      </c>
      <c r="DY9" s="18">
        <v>0</v>
      </c>
      <c r="DZ9" s="18">
        <v>0</v>
      </c>
      <c r="EA9" s="18">
        <v>0</v>
      </c>
      <c r="EB9" s="18">
        <v>0</v>
      </c>
      <c r="EC9" s="18">
        <v>0</v>
      </c>
      <c r="ED9" s="18">
        <v>0</v>
      </c>
      <c r="EE9" s="18">
        <v>0</v>
      </c>
    </row>
    <row r="10" spans="1:135" ht="20.149999999999999" customHeight="1" outlineLevel="3" x14ac:dyDescent="0.35">
      <c r="A10" s="17" t="s">
        <v>48</v>
      </c>
      <c r="B10" s="17"/>
      <c r="D10" s="18">
        <v>0</v>
      </c>
      <c r="E10" s="18">
        <v>0</v>
      </c>
      <c r="F10" s="18">
        <v>0</v>
      </c>
      <c r="G10" s="18">
        <v>0</v>
      </c>
      <c r="H10" s="18">
        <v>0</v>
      </c>
      <c r="I10" s="18">
        <v>0</v>
      </c>
      <c r="J10" s="18">
        <v>0</v>
      </c>
      <c r="K10" s="18">
        <v>0</v>
      </c>
      <c r="L10" s="18">
        <v>0</v>
      </c>
      <c r="M10" s="18">
        <v>0</v>
      </c>
      <c r="N10" s="18">
        <v>0</v>
      </c>
      <c r="O10" s="18">
        <v>0</v>
      </c>
      <c r="P10" s="18">
        <v>0</v>
      </c>
      <c r="Q10" s="18">
        <v>0</v>
      </c>
      <c r="R10" s="18">
        <v>0</v>
      </c>
      <c r="S10" s="18">
        <v>0</v>
      </c>
      <c r="T10" s="18">
        <v>0</v>
      </c>
      <c r="U10" s="18">
        <v>0</v>
      </c>
      <c r="V10" s="18">
        <v>0</v>
      </c>
      <c r="W10" s="18">
        <v>0</v>
      </c>
      <c r="X10" s="18">
        <v>0</v>
      </c>
      <c r="Y10" s="18">
        <v>0</v>
      </c>
      <c r="Z10" s="18">
        <v>0</v>
      </c>
      <c r="AA10" s="18">
        <v>0</v>
      </c>
      <c r="AB10" s="18">
        <v>0</v>
      </c>
      <c r="AC10" s="18">
        <v>0</v>
      </c>
      <c r="AD10" s="18">
        <v>0</v>
      </c>
      <c r="AE10" s="18">
        <v>0</v>
      </c>
      <c r="AF10" s="18">
        <v>0</v>
      </c>
      <c r="AG10" s="18">
        <v>0</v>
      </c>
      <c r="AH10" s="18">
        <v>0</v>
      </c>
      <c r="AI10" s="18">
        <v>0</v>
      </c>
      <c r="AJ10" s="18">
        <v>0</v>
      </c>
      <c r="AK10" s="18">
        <v>0</v>
      </c>
      <c r="AL10" s="18">
        <v>0</v>
      </c>
      <c r="AM10" s="18">
        <v>0</v>
      </c>
      <c r="AN10" s="18">
        <v>0</v>
      </c>
      <c r="AO10" s="18">
        <v>0</v>
      </c>
      <c r="AP10" s="18">
        <v>0</v>
      </c>
      <c r="AQ10" s="18">
        <v>0</v>
      </c>
      <c r="AR10" s="18">
        <v>0</v>
      </c>
      <c r="AS10" s="18">
        <v>0</v>
      </c>
      <c r="AT10" s="18">
        <v>0</v>
      </c>
      <c r="AU10" s="18">
        <v>0</v>
      </c>
      <c r="AV10" s="18">
        <v>0</v>
      </c>
      <c r="AW10" s="18">
        <v>0</v>
      </c>
      <c r="AX10" s="18">
        <v>0</v>
      </c>
      <c r="AY10" s="18">
        <v>0</v>
      </c>
      <c r="AZ10" s="18">
        <v>0</v>
      </c>
      <c r="BA10" s="18">
        <v>0</v>
      </c>
      <c r="BB10" s="18">
        <v>0</v>
      </c>
      <c r="BC10" s="18">
        <v>0</v>
      </c>
      <c r="BD10" s="18">
        <v>0</v>
      </c>
      <c r="BE10" s="18">
        <v>0</v>
      </c>
      <c r="BF10" s="18">
        <v>0</v>
      </c>
      <c r="BG10" s="18">
        <v>0</v>
      </c>
      <c r="BH10" s="18">
        <v>0</v>
      </c>
      <c r="BI10" s="18">
        <v>0</v>
      </c>
      <c r="BJ10" s="18">
        <v>0</v>
      </c>
      <c r="BK10" s="18">
        <v>0</v>
      </c>
      <c r="BL10" s="18">
        <v>0</v>
      </c>
      <c r="BM10" s="18">
        <v>0</v>
      </c>
      <c r="BN10" s="18">
        <v>0</v>
      </c>
      <c r="BO10" s="18">
        <v>0</v>
      </c>
      <c r="BP10" s="18">
        <v>0</v>
      </c>
      <c r="BQ10" s="18">
        <v>0</v>
      </c>
      <c r="BR10" s="18">
        <v>0</v>
      </c>
      <c r="BS10" s="18">
        <v>0</v>
      </c>
      <c r="BT10" s="18">
        <v>0</v>
      </c>
      <c r="BU10" s="18">
        <v>0</v>
      </c>
      <c r="BV10" s="18">
        <v>0</v>
      </c>
      <c r="BW10" s="18">
        <v>0</v>
      </c>
      <c r="BX10" s="18">
        <v>0</v>
      </c>
      <c r="BY10" s="18">
        <v>0</v>
      </c>
      <c r="BZ10" s="18">
        <v>0</v>
      </c>
      <c r="CA10" s="18">
        <v>0</v>
      </c>
      <c r="CB10" s="18">
        <v>0</v>
      </c>
      <c r="CC10" s="18">
        <v>0</v>
      </c>
      <c r="CD10" s="18">
        <v>0</v>
      </c>
      <c r="CE10" s="18">
        <v>0</v>
      </c>
      <c r="CF10" s="18">
        <v>0</v>
      </c>
      <c r="CG10" s="18">
        <v>0</v>
      </c>
      <c r="CH10" s="18">
        <v>0</v>
      </c>
      <c r="CI10" s="18">
        <v>0</v>
      </c>
      <c r="CJ10" s="18">
        <v>0</v>
      </c>
      <c r="CK10" s="18">
        <v>0</v>
      </c>
      <c r="CL10" s="18">
        <v>0</v>
      </c>
      <c r="CM10" s="18">
        <v>0</v>
      </c>
      <c r="CN10" s="18">
        <v>0</v>
      </c>
      <c r="CO10" s="18">
        <v>0</v>
      </c>
      <c r="CP10" s="18">
        <v>0</v>
      </c>
      <c r="CQ10" s="18">
        <v>0</v>
      </c>
      <c r="CR10" s="18">
        <v>0</v>
      </c>
      <c r="CS10" s="18">
        <v>0</v>
      </c>
      <c r="CT10" s="18">
        <v>0</v>
      </c>
      <c r="CU10" s="18">
        <v>0</v>
      </c>
      <c r="CV10" s="18">
        <v>0</v>
      </c>
      <c r="CW10" s="18">
        <v>0</v>
      </c>
      <c r="CX10" s="18">
        <v>0</v>
      </c>
      <c r="CY10" s="18">
        <v>0</v>
      </c>
      <c r="CZ10" s="18">
        <v>0</v>
      </c>
      <c r="DA10" s="18">
        <v>0</v>
      </c>
      <c r="DB10" s="18">
        <v>0</v>
      </c>
      <c r="DC10" s="18">
        <v>0</v>
      </c>
      <c r="DD10" s="18">
        <v>0</v>
      </c>
      <c r="DE10" s="18">
        <v>0</v>
      </c>
      <c r="DF10" s="18">
        <v>0</v>
      </c>
      <c r="DG10" s="18">
        <v>0</v>
      </c>
      <c r="DH10" s="18">
        <v>0</v>
      </c>
      <c r="DI10" s="18">
        <v>0</v>
      </c>
      <c r="DJ10" s="18">
        <v>0</v>
      </c>
      <c r="DK10" s="18">
        <v>0</v>
      </c>
      <c r="DL10" s="18">
        <v>0</v>
      </c>
      <c r="DM10" s="18">
        <v>0</v>
      </c>
      <c r="DN10" s="18">
        <v>0</v>
      </c>
      <c r="DO10" s="18">
        <v>0</v>
      </c>
      <c r="DP10" s="18">
        <v>0</v>
      </c>
      <c r="DQ10" s="18">
        <v>0</v>
      </c>
      <c r="DR10" s="18">
        <v>0</v>
      </c>
      <c r="DS10" s="18">
        <v>0</v>
      </c>
      <c r="DT10" s="18">
        <v>0</v>
      </c>
      <c r="DU10" s="18">
        <v>0</v>
      </c>
      <c r="DV10" s="18">
        <v>0</v>
      </c>
      <c r="DW10" s="18">
        <v>0</v>
      </c>
      <c r="DX10" s="18">
        <v>0</v>
      </c>
      <c r="DY10" s="18">
        <v>0</v>
      </c>
      <c r="DZ10" s="18">
        <v>0</v>
      </c>
      <c r="EA10" s="18">
        <v>0</v>
      </c>
      <c r="EB10" s="18">
        <v>0</v>
      </c>
      <c r="EC10" s="18">
        <v>0</v>
      </c>
      <c r="ED10" s="18">
        <v>0</v>
      </c>
      <c r="EE10" s="18">
        <v>0</v>
      </c>
    </row>
    <row r="11" spans="1:135" ht="20.149999999999999" customHeight="1" outlineLevel="3" x14ac:dyDescent="0.35">
      <c r="A11" s="17" t="s">
        <v>39</v>
      </c>
      <c r="B11" s="17" t="s">
        <v>41</v>
      </c>
      <c r="D11" s="18">
        <v>0</v>
      </c>
      <c r="E11" s="18">
        <v>0</v>
      </c>
      <c r="F11" s="18">
        <v>0</v>
      </c>
      <c r="G11" s="18">
        <v>0</v>
      </c>
      <c r="H11" s="18">
        <v>0</v>
      </c>
      <c r="I11" s="18">
        <v>0</v>
      </c>
      <c r="J11" s="18">
        <v>0</v>
      </c>
      <c r="K11" s="18">
        <v>0</v>
      </c>
      <c r="L11" s="18">
        <v>0</v>
      </c>
      <c r="M11" s="18">
        <v>0</v>
      </c>
      <c r="N11" s="18">
        <v>0</v>
      </c>
      <c r="O11" s="18">
        <v>0</v>
      </c>
      <c r="P11" s="18">
        <v>0</v>
      </c>
      <c r="Q11" s="18">
        <v>0</v>
      </c>
      <c r="R11" s="18">
        <v>0</v>
      </c>
      <c r="S11" s="18">
        <v>0</v>
      </c>
      <c r="T11" s="18">
        <v>0</v>
      </c>
      <c r="U11" s="18">
        <v>0</v>
      </c>
      <c r="V11" s="18">
        <v>0</v>
      </c>
      <c r="W11" s="18">
        <v>0</v>
      </c>
      <c r="X11" s="18">
        <v>0</v>
      </c>
      <c r="Y11" s="18">
        <v>0</v>
      </c>
      <c r="Z11" s="18">
        <v>0</v>
      </c>
      <c r="AA11" s="18">
        <v>0</v>
      </c>
      <c r="AB11" s="18">
        <v>0</v>
      </c>
      <c r="AC11" s="18">
        <v>0</v>
      </c>
      <c r="AD11" s="18">
        <v>0</v>
      </c>
      <c r="AE11" s="18">
        <v>0</v>
      </c>
      <c r="AF11" s="18">
        <v>0</v>
      </c>
      <c r="AG11" s="18">
        <v>0</v>
      </c>
      <c r="AH11" s="18">
        <v>0</v>
      </c>
      <c r="AI11" s="18">
        <v>0</v>
      </c>
      <c r="AJ11" s="18">
        <v>0</v>
      </c>
      <c r="AK11" s="18">
        <v>0</v>
      </c>
      <c r="AL11" s="18">
        <v>0</v>
      </c>
      <c r="AM11" s="18">
        <v>0</v>
      </c>
      <c r="AN11" s="18">
        <v>0</v>
      </c>
      <c r="AO11" s="18">
        <v>0</v>
      </c>
      <c r="AP11" s="18">
        <v>0</v>
      </c>
      <c r="AQ11" s="18">
        <v>0</v>
      </c>
      <c r="AR11" s="18">
        <v>0</v>
      </c>
      <c r="AS11" s="18">
        <v>0</v>
      </c>
      <c r="AT11" s="18">
        <v>0</v>
      </c>
      <c r="AU11" s="18">
        <v>0</v>
      </c>
      <c r="AV11" s="18">
        <v>0</v>
      </c>
      <c r="AW11" s="18">
        <v>0</v>
      </c>
      <c r="AX11" s="18">
        <v>0</v>
      </c>
      <c r="AY11" s="18">
        <v>0</v>
      </c>
      <c r="AZ11" s="18">
        <v>0</v>
      </c>
      <c r="BA11" s="18">
        <v>0</v>
      </c>
      <c r="BB11" s="18">
        <v>0</v>
      </c>
      <c r="BC11" s="18">
        <v>0</v>
      </c>
      <c r="BD11" s="18">
        <v>0</v>
      </c>
      <c r="BE11" s="18">
        <v>0</v>
      </c>
      <c r="BF11" s="18">
        <v>0</v>
      </c>
      <c r="BG11" s="18">
        <v>0</v>
      </c>
      <c r="BH11" s="18">
        <v>0</v>
      </c>
      <c r="BI11" s="18">
        <v>0</v>
      </c>
      <c r="BJ11" s="18">
        <v>0</v>
      </c>
      <c r="BK11" s="18">
        <v>0</v>
      </c>
      <c r="BL11" s="18">
        <v>0</v>
      </c>
      <c r="BM11" s="18">
        <v>0</v>
      </c>
      <c r="BN11" s="18">
        <v>0</v>
      </c>
      <c r="BO11" s="18">
        <v>0</v>
      </c>
      <c r="BP11" s="18">
        <v>0</v>
      </c>
      <c r="BQ11" s="18">
        <v>0</v>
      </c>
      <c r="BR11" s="18">
        <v>0</v>
      </c>
      <c r="BS11" s="18">
        <v>0</v>
      </c>
      <c r="BT11" s="18">
        <v>0</v>
      </c>
      <c r="BU11" s="18">
        <v>0</v>
      </c>
      <c r="BV11" s="18">
        <v>0</v>
      </c>
      <c r="BW11" s="18">
        <v>0</v>
      </c>
      <c r="BX11" s="18">
        <v>0</v>
      </c>
      <c r="BY11" s="18">
        <v>0</v>
      </c>
      <c r="BZ11" s="18">
        <v>0</v>
      </c>
      <c r="CA11" s="18">
        <v>0</v>
      </c>
      <c r="CB11" s="18">
        <v>0</v>
      </c>
      <c r="CC11" s="18">
        <v>0</v>
      </c>
      <c r="CD11" s="18">
        <v>0</v>
      </c>
      <c r="CE11" s="18">
        <v>0</v>
      </c>
      <c r="CF11" s="18">
        <v>0</v>
      </c>
      <c r="CG11" s="18">
        <v>0</v>
      </c>
      <c r="CH11" s="18">
        <v>0</v>
      </c>
      <c r="CI11" s="18">
        <v>0</v>
      </c>
      <c r="CJ11" s="18">
        <v>0</v>
      </c>
      <c r="CK11" s="18">
        <v>0</v>
      </c>
      <c r="CL11" s="18">
        <v>0</v>
      </c>
      <c r="CM11" s="18">
        <v>0</v>
      </c>
      <c r="CN11" s="18">
        <v>0</v>
      </c>
      <c r="CO11" s="18">
        <v>0</v>
      </c>
      <c r="CP11" s="18">
        <v>0</v>
      </c>
      <c r="CQ11" s="18">
        <v>0</v>
      </c>
      <c r="CR11" s="18">
        <v>0</v>
      </c>
      <c r="CS11" s="18">
        <v>0</v>
      </c>
      <c r="CT11" s="18">
        <v>0</v>
      </c>
      <c r="CU11" s="18">
        <v>0</v>
      </c>
      <c r="CV11" s="18">
        <v>0</v>
      </c>
      <c r="CW11" s="18">
        <v>0</v>
      </c>
      <c r="CX11" s="18">
        <v>0</v>
      </c>
      <c r="CY11" s="18">
        <v>0</v>
      </c>
      <c r="CZ11" s="18">
        <v>0</v>
      </c>
      <c r="DA11" s="18">
        <v>0</v>
      </c>
      <c r="DB11" s="18">
        <v>0</v>
      </c>
      <c r="DC11" s="18">
        <v>0</v>
      </c>
      <c r="DD11" s="18">
        <v>0</v>
      </c>
      <c r="DE11" s="18">
        <v>0</v>
      </c>
      <c r="DF11" s="18">
        <v>0</v>
      </c>
      <c r="DG11" s="18">
        <v>0</v>
      </c>
      <c r="DH11" s="18">
        <v>0</v>
      </c>
      <c r="DI11" s="18">
        <v>0</v>
      </c>
      <c r="DJ11" s="18">
        <v>0</v>
      </c>
      <c r="DK11" s="18">
        <v>0</v>
      </c>
      <c r="DL11" s="18">
        <v>0</v>
      </c>
      <c r="DM11" s="18">
        <v>0</v>
      </c>
      <c r="DN11" s="18">
        <v>0</v>
      </c>
      <c r="DO11" s="18">
        <v>0</v>
      </c>
      <c r="DP11" s="18">
        <v>0</v>
      </c>
      <c r="DQ11" s="18">
        <v>0</v>
      </c>
      <c r="DR11" s="18">
        <v>0</v>
      </c>
      <c r="DS11" s="18">
        <v>0</v>
      </c>
      <c r="DT11" s="18">
        <v>0</v>
      </c>
      <c r="DU11" s="18">
        <v>0</v>
      </c>
      <c r="DV11" s="18">
        <v>0</v>
      </c>
      <c r="DW11" s="18">
        <v>0</v>
      </c>
      <c r="DX11" s="18">
        <v>0</v>
      </c>
      <c r="DY11" s="18">
        <v>0</v>
      </c>
      <c r="DZ11" s="18">
        <v>0</v>
      </c>
      <c r="EA11" s="18">
        <v>0</v>
      </c>
      <c r="EB11" s="18">
        <v>0</v>
      </c>
      <c r="EC11" s="18">
        <v>0</v>
      </c>
      <c r="ED11" s="18">
        <v>0</v>
      </c>
      <c r="EE11" s="18">
        <v>0</v>
      </c>
    </row>
    <row r="12" spans="1:135" ht="20.149999999999999" customHeight="1" outlineLevel="4" x14ac:dyDescent="0.35">
      <c r="A12" s="17" t="s">
        <v>42</v>
      </c>
      <c r="B12" s="17" t="s">
        <v>43</v>
      </c>
      <c r="D12" s="18">
        <v>0</v>
      </c>
      <c r="E12" s="18">
        <v>0</v>
      </c>
      <c r="F12" s="18">
        <v>0</v>
      </c>
      <c r="G12" s="18">
        <v>0</v>
      </c>
      <c r="H12" s="18">
        <v>0</v>
      </c>
      <c r="I12" s="18">
        <v>0</v>
      </c>
      <c r="J12" s="18">
        <v>0</v>
      </c>
      <c r="K12" s="18">
        <v>0</v>
      </c>
      <c r="L12" s="18">
        <v>0</v>
      </c>
      <c r="M12" s="18">
        <v>0</v>
      </c>
      <c r="N12" s="18">
        <v>0</v>
      </c>
      <c r="O12" s="18">
        <v>0</v>
      </c>
      <c r="P12" s="18">
        <v>0</v>
      </c>
      <c r="Q12" s="18">
        <v>0</v>
      </c>
      <c r="R12" s="18">
        <v>0</v>
      </c>
      <c r="S12" s="18">
        <v>0</v>
      </c>
      <c r="T12" s="18">
        <v>0</v>
      </c>
      <c r="U12" s="18">
        <v>0</v>
      </c>
      <c r="V12" s="18">
        <v>0</v>
      </c>
      <c r="W12" s="18">
        <v>0</v>
      </c>
      <c r="X12" s="18">
        <v>0</v>
      </c>
      <c r="Y12" s="18">
        <v>0</v>
      </c>
      <c r="Z12" s="18">
        <v>0</v>
      </c>
      <c r="AA12" s="18">
        <v>0</v>
      </c>
      <c r="AB12" s="18">
        <v>0</v>
      </c>
      <c r="AC12" s="18">
        <v>0</v>
      </c>
      <c r="AD12" s="18">
        <v>0</v>
      </c>
      <c r="AE12" s="18">
        <v>0</v>
      </c>
      <c r="AF12" s="18">
        <v>0</v>
      </c>
      <c r="AG12" s="18">
        <v>0</v>
      </c>
      <c r="AH12" s="18">
        <v>0</v>
      </c>
      <c r="AI12" s="18">
        <v>0</v>
      </c>
      <c r="AJ12" s="18">
        <v>0</v>
      </c>
      <c r="AK12" s="18">
        <v>0</v>
      </c>
      <c r="AL12" s="18">
        <v>0</v>
      </c>
      <c r="AM12" s="18">
        <v>0</v>
      </c>
      <c r="AN12" s="18">
        <v>0</v>
      </c>
      <c r="AO12" s="18">
        <v>0</v>
      </c>
      <c r="AP12" s="18">
        <v>0</v>
      </c>
      <c r="AQ12" s="18">
        <v>0</v>
      </c>
      <c r="AR12" s="18">
        <v>0</v>
      </c>
      <c r="AS12" s="18">
        <v>0</v>
      </c>
      <c r="AT12" s="18">
        <v>0</v>
      </c>
      <c r="AU12" s="18">
        <v>0</v>
      </c>
      <c r="AV12" s="18">
        <v>0</v>
      </c>
      <c r="AW12" s="18">
        <v>0</v>
      </c>
      <c r="AX12" s="18">
        <v>0</v>
      </c>
      <c r="AY12" s="18">
        <v>0</v>
      </c>
      <c r="AZ12" s="18">
        <v>0</v>
      </c>
      <c r="BA12" s="18">
        <v>0</v>
      </c>
      <c r="BB12" s="18">
        <v>0</v>
      </c>
      <c r="BC12" s="18">
        <v>0</v>
      </c>
      <c r="BD12" s="18">
        <v>0</v>
      </c>
      <c r="BE12" s="18">
        <v>0</v>
      </c>
      <c r="BF12" s="18">
        <v>0</v>
      </c>
      <c r="BG12" s="18">
        <v>0</v>
      </c>
      <c r="BH12" s="18">
        <v>0</v>
      </c>
      <c r="BI12" s="18">
        <v>0</v>
      </c>
      <c r="BJ12" s="18">
        <v>0</v>
      </c>
      <c r="BK12" s="18">
        <v>0</v>
      </c>
      <c r="BL12" s="18">
        <v>0</v>
      </c>
      <c r="BM12" s="18">
        <v>0</v>
      </c>
      <c r="BN12" s="18">
        <v>0</v>
      </c>
      <c r="BO12" s="18">
        <v>0</v>
      </c>
      <c r="BP12" s="18">
        <v>0</v>
      </c>
      <c r="BQ12" s="18">
        <v>0</v>
      </c>
      <c r="BR12" s="18">
        <v>0</v>
      </c>
      <c r="BS12" s="18">
        <v>0</v>
      </c>
      <c r="BT12" s="18">
        <v>0</v>
      </c>
      <c r="BU12" s="18">
        <v>0</v>
      </c>
      <c r="BV12" s="18">
        <v>0</v>
      </c>
      <c r="BW12" s="18">
        <v>0</v>
      </c>
      <c r="BX12" s="18">
        <v>0</v>
      </c>
      <c r="BY12" s="18">
        <v>0</v>
      </c>
      <c r="BZ12" s="18">
        <v>0</v>
      </c>
      <c r="CA12" s="18">
        <v>0</v>
      </c>
      <c r="CB12" s="18">
        <v>0</v>
      </c>
      <c r="CC12" s="18">
        <v>0</v>
      </c>
      <c r="CD12" s="18">
        <v>0</v>
      </c>
      <c r="CE12" s="18">
        <v>0</v>
      </c>
      <c r="CF12" s="18">
        <v>0</v>
      </c>
      <c r="CG12" s="18">
        <v>0</v>
      </c>
      <c r="CH12" s="18">
        <v>0</v>
      </c>
      <c r="CI12" s="18">
        <v>0</v>
      </c>
      <c r="CJ12" s="18">
        <v>0</v>
      </c>
      <c r="CK12" s="18">
        <v>0</v>
      </c>
      <c r="CL12" s="18">
        <v>0</v>
      </c>
      <c r="CM12" s="18">
        <v>0</v>
      </c>
      <c r="CN12" s="18">
        <v>0</v>
      </c>
      <c r="CO12" s="18">
        <v>0</v>
      </c>
      <c r="CP12" s="18">
        <v>0</v>
      </c>
      <c r="CQ12" s="18">
        <v>0</v>
      </c>
      <c r="CR12" s="18">
        <v>0</v>
      </c>
      <c r="CS12" s="18">
        <v>0</v>
      </c>
      <c r="CT12" s="18">
        <v>0</v>
      </c>
      <c r="CU12" s="18">
        <v>0</v>
      </c>
      <c r="CV12" s="18">
        <v>0</v>
      </c>
      <c r="CW12" s="18">
        <v>0</v>
      </c>
      <c r="CX12" s="18">
        <v>0</v>
      </c>
      <c r="CY12" s="18">
        <v>0</v>
      </c>
      <c r="CZ12" s="18">
        <v>0</v>
      </c>
      <c r="DA12" s="18">
        <v>0</v>
      </c>
      <c r="DB12" s="18">
        <v>0</v>
      </c>
      <c r="DC12" s="18">
        <v>0</v>
      </c>
      <c r="DD12" s="18">
        <v>0</v>
      </c>
      <c r="DE12" s="18">
        <v>0</v>
      </c>
      <c r="DF12" s="18">
        <v>0</v>
      </c>
      <c r="DG12" s="18">
        <v>0</v>
      </c>
      <c r="DH12" s="18">
        <v>0</v>
      </c>
      <c r="DI12" s="18">
        <v>0</v>
      </c>
      <c r="DJ12" s="18">
        <v>0</v>
      </c>
      <c r="DK12" s="18">
        <v>0</v>
      </c>
      <c r="DL12" s="18">
        <v>0</v>
      </c>
      <c r="DM12" s="18">
        <v>0</v>
      </c>
      <c r="DN12" s="18">
        <v>0</v>
      </c>
      <c r="DO12" s="18">
        <v>0</v>
      </c>
      <c r="DP12" s="18">
        <v>0</v>
      </c>
      <c r="DQ12" s="18">
        <v>0</v>
      </c>
      <c r="DR12" s="18">
        <v>0</v>
      </c>
      <c r="DS12" s="18">
        <v>0</v>
      </c>
      <c r="DT12" s="18">
        <v>0</v>
      </c>
      <c r="DU12" s="18">
        <v>0</v>
      </c>
      <c r="DV12" s="18">
        <v>0</v>
      </c>
      <c r="DW12" s="18">
        <v>0</v>
      </c>
      <c r="DX12" s="18">
        <v>0</v>
      </c>
      <c r="DY12" s="18">
        <v>0</v>
      </c>
      <c r="DZ12" s="18">
        <v>0</v>
      </c>
      <c r="EA12" s="18">
        <v>0</v>
      </c>
      <c r="EB12" s="18">
        <v>0</v>
      </c>
      <c r="EC12" s="18">
        <v>0</v>
      </c>
      <c r="ED12" s="18">
        <v>0</v>
      </c>
      <c r="EE12" s="18">
        <v>0</v>
      </c>
    </row>
    <row r="13" spans="1:135" ht="20.149999999999999" customHeight="1" outlineLevel="4" x14ac:dyDescent="0.35">
      <c r="A13" s="17" t="s">
        <v>44</v>
      </c>
      <c r="B13" s="17" t="s">
        <v>43</v>
      </c>
      <c r="D13" s="18">
        <v>0</v>
      </c>
      <c r="E13" s="18">
        <v>0</v>
      </c>
      <c r="F13" s="18">
        <v>0</v>
      </c>
      <c r="G13" s="18">
        <v>0</v>
      </c>
      <c r="H13" s="18">
        <v>0</v>
      </c>
      <c r="I13" s="18">
        <v>0</v>
      </c>
      <c r="J13" s="18">
        <v>0</v>
      </c>
      <c r="K13" s="18">
        <v>0</v>
      </c>
      <c r="L13" s="18">
        <v>0</v>
      </c>
      <c r="M13" s="18">
        <v>0</v>
      </c>
      <c r="N13" s="18">
        <v>0</v>
      </c>
      <c r="O13" s="18">
        <v>0</v>
      </c>
      <c r="P13" s="18">
        <v>0</v>
      </c>
      <c r="Q13" s="18">
        <v>0</v>
      </c>
      <c r="R13" s="18">
        <v>0</v>
      </c>
      <c r="S13" s="18">
        <v>0</v>
      </c>
      <c r="T13" s="18">
        <v>0</v>
      </c>
      <c r="U13" s="18">
        <v>0</v>
      </c>
      <c r="V13" s="18">
        <v>0</v>
      </c>
      <c r="W13" s="18">
        <v>0</v>
      </c>
      <c r="X13" s="18">
        <v>0</v>
      </c>
      <c r="Y13" s="18">
        <v>0</v>
      </c>
      <c r="Z13" s="18">
        <v>0</v>
      </c>
      <c r="AA13" s="18">
        <v>0</v>
      </c>
      <c r="AB13" s="18">
        <v>0</v>
      </c>
      <c r="AC13" s="18">
        <v>0</v>
      </c>
      <c r="AD13" s="18">
        <v>0</v>
      </c>
      <c r="AE13" s="18">
        <v>0</v>
      </c>
      <c r="AF13" s="18">
        <v>0</v>
      </c>
      <c r="AG13" s="18">
        <v>0</v>
      </c>
      <c r="AH13" s="18">
        <v>0</v>
      </c>
      <c r="AI13" s="18">
        <v>0</v>
      </c>
      <c r="AJ13" s="18">
        <v>0</v>
      </c>
      <c r="AK13" s="18">
        <v>0</v>
      </c>
      <c r="AL13" s="18">
        <v>0</v>
      </c>
      <c r="AM13" s="18">
        <v>0</v>
      </c>
      <c r="AN13" s="18">
        <v>0</v>
      </c>
      <c r="AO13" s="18">
        <v>0</v>
      </c>
      <c r="AP13" s="18">
        <v>0</v>
      </c>
      <c r="AQ13" s="18">
        <v>0</v>
      </c>
      <c r="AR13" s="18">
        <v>0</v>
      </c>
      <c r="AS13" s="18">
        <v>0</v>
      </c>
      <c r="AT13" s="18">
        <v>0</v>
      </c>
      <c r="AU13" s="18">
        <v>0</v>
      </c>
      <c r="AV13" s="18">
        <v>0</v>
      </c>
      <c r="AW13" s="18">
        <v>0</v>
      </c>
      <c r="AX13" s="18">
        <v>0</v>
      </c>
      <c r="AY13" s="18">
        <v>0</v>
      </c>
      <c r="AZ13" s="18">
        <v>0</v>
      </c>
      <c r="BA13" s="18">
        <v>0</v>
      </c>
      <c r="BB13" s="18">
        <v>0</v>
      </c>
      <c r="BC13" s="18">
        <v>0</v>
      </c>
      <c r="BD13" s="18">
        <v>0</v>
      </c>
      <c r="BE13" s="18">
        <v>0</v>
      </c>
      <c r="BF13" s="18">
        <v>0</v>
      </c>
      <c r="BG13" s="18">
        <v>0</v>
      </c>
      <c r="BH13" s="18">
        <v>0</v>
      </c>
      <c r="BI13" s="18">
        <v>0</v>
      </c>
      <c r="BJ13" s="18">
        <v>0</v>
      </c>
      <c r="BK13" s="18">
        <v>0</v>
      </c>
      <c r="BL13" s="18">
        <v>0</v>
      </c>
      <c r="BM13" s="18">
        <v>0</v>
      </c>
      <c r="BN13" s="18">
        <v>0</v>
      </c>
      <c r="BO13" s="18">
        <v>0</v>
      </c>
      <c r="BP13" s="18">
        <v>0</v>
      </c>
      <c r="BQ13" s="18">
        <v>0</v>
      </c>
      <c r="BR13" s="18">
        <v>0</v>
      </c>
      <c r="BS13" s="18">
        <v>0</v>
      </c>
      <c r="BT13" s="18">
        <v>0</v>
      </c>
      <c r="BU13" s="18">
        <v>0</v>
      </c>
      <c r="BV13" s="18">
        <v>0</v>
      </c>
      <c r="BW13" s="18">
        <v>0</v>
      </c>
      <c r="BX13" s="18">
        <v>0</v>
      </c>
      <c r="BY13" s="18">
        <v>0</v>
      </c>
      <c r="BZ13" s="18">
        <v>0</v>
      </c>
      <c r="CA13" s="18">
        <v>0</v>
      </c>
      <c r="CB13" s="18">
        <v>0</v>
      </c>
      <c r="CC13" s="18">
        <v>0</v>
      </c>
      <c r="CD13" s="18">
        <v>0</v>
      </c>
      <c r="CE13" s="18">
        <v>0</v>
      </c>
      <c r="CF13" s="18">
        <v>0</v>
      </c>
      <c r="CG13" s="18">
        <v>0</v>
      </c>
      <c r="CH13" s="18">
        <v>0</v>
      </c>
      <c r="CI13" s="18">
        <v>0</v>
      </c>
      <c r="CJ13" s="18">
        <v>0</v>
      </c>
      <c r="CK13" s="18">
        <v>0</v>
      </c>
      <c r="CL13" s="18">
        <v>0</v>
      </c>
      <c r="CM13" s="18">
        <v>0</v>
      </c>
      <c r="CN13" s="18">
        <v>0</v>
      </c>
      <c r="CO13" s="18">
        <v>0</v>
      </c>
      <c r="CP13" s="18">
        <v>0</v>
      </c>
      <c r="CQ13" s="18">
        <v>0</v>
      </c>
      <c r="CR13" s="18">
        <v>0</v>
      </c>
      <c r="CS13" s="18">
        <v>0</v>
      </c>
      <c r="CT13" s="18">
        <v>0</v>
      </c>
      <c r="CU13" s="18">
        <v>0</v>
      </c>
      <c r="CV13" s="18">
        <v>0</v>
      </c>
      <c r="CW13" s="18">
        <v>0</v>
      </c>
      <c r="CX13" s="18">
        <v>0</v>
      </c>
      <c r="CY13" s="18">
        <v>0</v>
      </c>
      <c r="CZ13" s="18">
        <v>0</v>
      </c>
      <c r="DA13" s="18">
        <v>0</v>
      </c>
      <c r="DB13" s="18">
        <v>0</v>
      </c>
      <c r="DC13" s="18">
        <v>0</v>
      </c>
      <c r="DD13" s="18">
        <v>0</v>
      </c>
      <c r="DE13" s="18">
        <v>0</v>
      </c>
      <c r="DF13" s="18">
        <v>0</v>
      </c>
      <c r="DG13" s="18">
        <v>0</v>
      </c>
      <c r="DH13" s="18">
        <v>0</v>
      </c>
      <c r="DI13" s="18">
        <v>0</v>
      </c>
      <c r="DJ13" s="18">
        <v>0</v>
      </c>
      <c r="DK13" s="18">
        <v>0</v>
      </c>
      <c r="DL13" s="18">
        <v>0</v>
      </c>
      <c r="DM13" s="18">
        <v>0</v>
      </c>
      <c r="DN13" s="18">
        <v>0</v>
      </c>
      <c r="DO13" s="18">
        <v>0</v>
      </c>
      <c r="DP13" s="18">
        <v>0</v>
      </c>
      <c r="DQ13" s="18">
        <v>0</v>
      </c>
      <c r="DR13" s="18">
        <v>0</v>
      </c>
      <c r="DS13" s="18">
        <v>0</v>
      </c>
      <c r="DT13" s="18">
        <v>0</v>
      </c>
      <c r="DU13" s="18">
        <v>0</v>
      </c>
      <c r="DV13" s="18">
        <v>0</v>
      </c>
      <c r="DW13" s="18">
        <v>0</v>
      </c>
      <c r="DX13" s="18">
        <v>0</v>
      </c>
      <c r="DY13" s="18">
        <v>0</v>
      </c>
      <c r="DZ13" s="18">
        <v>0</v>
      </c>
      <c r="EA13" s="18">
        <v>0</v>
      </c>
      <c r="EB13" s="18">
        <v>0</v>
      </c>
      <c r="EC13" s="18">
        <v>0</v>
      </c>
      <c r="ED13" s="18">
        <v>0</v>
      </c>
      <c r="EE13" s="18">
        <v>0</v>
      </c>
    </row>
    <row r="14" spans="1:135" ht="20.149999999999999" customHeight="1" outlineLevel="1" x14ac:dyDescent="0.35">
      <c r="A14" s="17" t="s">
        <v>39</v>
      </c>
      <c r="B14" s="17" t="s">
        <v>49</v>
      </c>
      <c r="D14" s="18">
        <v>375111.84364203498</v>
      </c>
      <c r="E14" s="18">
        <v>273546.16936751705</v>
      </c>
      <c r="F14" s="18">
        <v>0</v>
      </c>
      <c r="G14" s="18">
        <v>0</v>
      </c>
      <c r="H14" s="18">
        <v>43244.640125293314</v>
      </c>
      <c r="I14" s="18">
        <v>0</v>
      </c>
      <c r="J14" s="18">
        <v>43904.392316713835</v>
      </c>
      <c r="K14" s="18">
        <v>14416.641832510806</v>
      </c>
      <c r="L14" s="18">
        <v>-62424.850674578927</v>
      </c>
      <c r="M14" s="18">
        <v>0</v>
      </c>
      <c r="N14" s="18">
        <v>0</v>
      </c>
      <c r="O14" s="18">
        <v>0</v>
      </c>
      <c r="P14" s="18">
        <v>1.3953154175426808E-3</v>
      </c>
      <c r="Q14" s="18">
        <v>1.3930221516261394E-3</v>
      </c>
      <c r="R14" s="18">
        <v>0</v>
      </c>
      <c r="S14" s="18">
        <v>0</v>
      </c>
      <c r="T14" s="18">
        <v>2.2069490015503213E-6</v>
      </c>
      <c r="U14" s="18">
        <v>0</v>
      </c>
      <c r="V14" s="18">
        <v>6.0981003821765325E-8</v>
      </c>
      <c r="W14" s="18">
        <v>2.5335911169120101E-8</v>
      </c>
      <c r="X14" s="18">
        <v>-1.1874981862488672E-6</v>
      </c>
      <c r="Y14" s="18">
        <v>0</v>
      </c>
      <c r="Z14" s="18">
        <v>0</v>
      </c>
      <c r="AA14" s="18">
        <v>0</v>
      </c>
      <c r="AB14" s="18">
        <v>151.32185830742023</v>
      </c>
      <c r="AC14" s="18">
        <v>125.79840063023497</v>
      </c>
      <c r="AD14" s="18">
        <v>0</v>
      </c>
      <c r="AE14" s="18">
        <v>0</v>
      </c>
      <c r="AF14" s="18">
        <v>23.681308436112097</v>
      </c>
      <c r="AG14" s="18">
        <v>0</v>
      </c>
      <c r="AH14" s="18">
        <v>1.6346242372786703</v>
      </c>
      <c r="AI14" s="18">
        <v>0.20752500379450858</v>
      </c>
      <c r="AJ14" s="18">
        <v>-12.79404396735109</v>
      </c>
      <c r="AK14" s="18">
        <v>0</v>
      </c>
      <c r="AL14" s="18">
        <v>0</v>
      </c>
      <c r="AM14" s="18">
        <v>0</v>
      </c>
      <c r="AN14" s="18">
        <v>838.60466640611025</v>
      </c>
      <c r="AO14" s="18">
        <v>683.15743788361067</v>
      </c>
      <c r="AP14" s="18">
        <v>0</v>
      </c>
      <c r="AQ14" s="18">
        <v>0</v>
      </c>
      <c r="AR14" s="18">
        <v>119.3893975958762</v>
      </c>
      <c r="AS14" s="18">
        <v>0</v>
      </c>
      <c r="AT14" s="18">
        <v>17.667764577084188</v>
      </c>
      <c r="AU14" s="18">
        <v>18.390066349539101</v>
      </c>
      <c r="AV14" s="18">
        <v>-136.44628071958644</v>
      </c>
      <c r="AW14" s="18">
        <v>0</v>
      </c>
      <c r="AX14" s="18">
        <v>0</v>
      </c>
      <c r="AY14" s="18">
        <v>0</v>
      </c>
      <c r="AZ14" s="18">
        <v>151.46772589030846</v>
      </c>
      <c r="BA14" s="18">
        <v>124.40926974011822</v>
      </c>
      <c r="BB14" s="18">
        <v>0</v>
      </c>
      <c r="BC14" s="18">
        <v>0</v>
      </c>
      <c r="BD14" s="18">
        <v>18.768596084470612</v>
      </c>
      <c r="BE14" s="18">
        <v>0</v>
      </c>
      <c r="BF14" s="18">
        <v>5.0454245200386882</v>
      </c>
      <c r="BG14" s="18">
        <v>3.2444355456809464</v>
      </c>
      <c r="BH14" s="18">
        <v>-12.544558013694969</v>
      </c>
      <c r="BI14" s="18">
        <v>0</v>
      </c>
      <c r="BJ14" s="18">
        <v>0</v>
      </c>
      <c r="BK14" s="18">
        <v>0</v>
      </c>
      <c r="BL14" s="18">
        <v>8.0888415632484083</v>
      </c>
      <c r="BM14" s="18">
        <v>6.1437000423174313</v>
      </c>
      <c r="BN14" s="18">
        <v>0</v>
      </c>
      <c r="BO14" s="18">
        <v>0</v>
      </c>
      <c r="BP14" s="18">
        <v>1.9438353062445666</v>
      </c>
      <c r="BQ14" s="18">
        <v>0</v>
      </c>
      <c r="BR14" s="18">
        <v>8.3658707258510738E-4</v>
      </c>
      <c r="BS14" s="18">
        <v>4.6962761382391219E-4</v>
      </c>
      <c r="BT14" s="18">
        <v>-0.11960762211564481</v>
      </c>
      <c r="BU14" s="18">
        <v>0</v>
      </c>
      <c r="BV14" s="18">
        <v>0</v>
      </c>
      <c r="BW14" s="18">
        <v>0</v>
      </c>
      <c r="BX14" s="18">
        <v>3728549.7709244043</v>
      </c>
      <c r="BY14" s="18">
        <v>2891169.8216958339</v>
      </c>
      <c r="BZ14" s="18">
        <v>0</v>
      </c>
      <c r="CA14" s="18">
        <v>0</v>
      </c>
      <c r="CB14" s="18">
        <v>734923.237411435</v>
      </c>
      <c r="CC14" s="18">
        <v>0</v>
      </c>
      <c r="CD14" s="18">
        <v>47940.853470977403</v>
      </c>
      <c r="CE14" s="18">
        <v>54515.858346157569</v>
      </c>
      <c r="CF14" s="18">
        <v>-709937.7094206945</v>
      </c>
      <c r="CG14" s="18">
        <v>0</v>
      </c>
      <c r="CH14" s="18">
        <v>0</v>
      </c>
      <c r="CI14" s="18">
        <v>0</v>
      </c>
      <c r="CJ14" s="18">
        <v>4139936.4348052987</v>
      </c>
      <c r="CK14" s="18">
        <v>3313411.0284790844</v>
      </c>
      <c r="CL14" s="18">
        <v>0</v>
      </c>
      <c r="CM14" s="18">
        <v>0</v>
      </c>
      <c r="CN14" s="18">
        <v>721691.2508429219</v>
      </c>
      <c r="CO14" s="18">
        <v>0</v>
      </c>
      <c r="CP14" s="18">
        <v>49004.258520035182</v>
      </c>
      <c r="CQ14" s="18">
        <v>55829.896963257263</v>
      </c>
      <c r="CR14" s="18">
        <v>-736082.18328780821</v>
      </c>
      <c r="CS14" s="18">
        <v>0</v>
      </c>
      <c r="CT14" s="18">
        <v>0</v>
      </c>
      <c r="CU14" s="18">
        <v>0</v>
      </c>
      <c r="CV14" s="18">
        <v>1311393.8842535459</v>
      </c>
      <c r="CW14" s="18">
        <v>1264432.7259762078</v>
      </c>
      <c r="CX14" s="18">
        <v>0</v>
      </c>
      <c r="CY14" s="18">
        <v>0</v>
      </c>
      <c r="CZ14" s="18">
        <v>92615.681853146292</v>
      </c>
      <c r="DA14" s="18">
        <v>0</v>
      </c>
      <c r="DB14" s="18">
        <v>-51364.545306959742</v>
      </c>
      <c r="DC14" s="18">
        <v>5710.0217311515471</v>
      </c>
      <c r="DD14" s="18">
        <v>-137723.91794554767</v>
      </c>
      <c r="DE14" s="18">
        <v>0</v>
      </c>
      <c r="DF14" s="18">
        <v>0</v>
      </c>
      <c r="DG14" s="18">
        <v>0</v>
      </c>
      <c r="DH14" s="18">
        <v>86978.423236089991</v>
      </c>
      <c r="DI14" s="18">
        <v>86978.423236089991</v>
      </c>
      <c r="DJ14" s="18">
        <v>0</v>
      </c>
      <c r="DK14" s="18">
        <v>0</v>
      </c>
      <c r="DL14" s="18">
        <v>0</v>
      </c>
      <c r="DM14" s="18">
        <v>0</v>
      </c>
      <c r="DN14" s="18">
        <v>0</v>
      </c>
      <c r="DO14" s="18">
        <v>0</v>
      </c>
      <c r="DP14" s="18">
        <v>0</v>
      </c>
      <c r="DQ14" s="18">
        <v>0</v>
      </c>
      <c r="DR14" s="18">
        <v>0</v>
      </c>
      <c r="DS14" s="18">
        <v>0</v>
      </c>
      <c r="DT14" s="18">
        <v>60009.1916906068</v>
      </c>
      <c r="DU14" s="18">
        <v>60009.167801125601</v>
      </c>
      <c r="DV14" s="18">
        <v>0</v>
      </c>
      <c r="DW14" s="18">
        <v>0</v>
      </c>
      <c r="DX14" s="18">
        <v>2.3889481199999996E-2</v>
      </c>
      <c r="DY14" s="18">
        <v>0</v>
      </c>
      <c r="DZ14" s="18">
        <v>0</v>
      </c>
      <c r="EA14" s="18">
        <v>0</v>
      </c>
      <c r="EB14" s="18">
        <v>0</v>
      </c>
      <c r="EC14" s="18">
        <v>0</v>
      </c>
      <c r="ED14" s="18">
        <v>0</v>
      </c>
      <c r="EE14" s="18">
        <v>0</v>
      </c>
    </row>
    <row r="15" spans="1:135" ht="20.149999999999999" customHeight="1" outlineLevel="2" x14ac:dyDescent="0.35">
      <c r="A15" s="17" t="s">
        <v>50</v>
      </c>
      <c r="B15" s="17" t="s">
        <v>51</v>
      </c>
      <c r="D15" s="18">
        <v>315.80474999999996</v>
      </c>
      <c r="E15" s="18">
        <v>119.925625</v>
      </c>
      <c r="F15" s="18">
        <v>0</v>
      </c>
      <c r="G15" s="18">
        <v>0</v>
      </c>
      <c r="H15" s="18">
        <v>157.90237500000001</v>
      </c>
      <c r="I15" s="18">
        <v>0</v>
      </c>
      <c r="J15" s="18">
        <v>37.976749999999996</v>
      </c>
      <c r="K15" s="18">
        <v>0</v>
      </c>
      <c r="L15" s="18">
        <v>-32.451750000000004</v>
      </c>
      <c r="M15" s="18">
        <v>0</v>
      </c>
      <c r="N15" s="18">
        <v>0</v>
      </c>
      <c r="O15" s="18">
        <v>0</v>
      </c>
      <c r="P15" s="18">
        <v>2.8796212500000001E-12</v>
      </c>
      <c r="Q15" s="18">
        <v>1.412375E-12</v>
      </c>
      <c r="R15" s="18">
        <v>0</v>
      </c>
      <c r="S15" s="18">
        <v>0</v>
      </c>
      <c r="T15" s="18">
        <v>1.4398106250000001E-12</v>
      </c>
      <c r="U15" s="18">
        <v>0</v>
      </c>
      <c r="V15" s="18">
        <v>2.7435625E-14</v>
      </c>
      <c r="W15" s="18">
        <v>0</v>
      </c>
      <c r="X15" s="18">
        <v>-7.5214000000000006E-13</v>
      </c>
      <c r="Y15" s="18">
        <v>0</v>
      </c>
      <c r="Z15" s="18">
        <v>0</v>
      </c>
      <c r="AA15" s="18">
        <v>0</v>
      </c>
      <c r="AB15" s="18">
        <v>8.5774844999999988E-2</v>
      </c>
      <c r="AC15" s="18">
        <v>4.2492749999999996E-2</v>
      </c>
      <c r="AD15" s="18">
        <v>0</v>
      </c>
      <c r="AE15" s="18">
        <v>0</v>
      </c>
      <c r="AF15" s="18">
        <v>4.2887422499999994E-2</v>
      </c>
      <c r="AG15" s="18">
        <v>0</v>
      </c>
      <c r="AH15" s="18">
        <v>3.946725E-4</v>
      </c>
      <c r="AI15" s="18">
        <v>0</v>
      </c>
      <c r="AJ15" s="18">
        <v>-2.7912125000000001E-3</v>
      </c>
      <c r="AK15" s="18">
        <v>0</v>
      </c>
      <c r="AL15" s="18">
        <v>0</v>
      </c>
      <c r="AM15" s="18">
        <v>0</v>
      </c>
      <c r="AN15" s="18">
        <v>0.49477112499999998</v>
      </c>
      <c r="AO15" s="18">
        <v>0.243123125</v>
      </c>
      <c r="AP15" s="18">
        <v>0</v>
      </c>
      <c r="AQ15" s="18">
        <v>0</v>
      </c>
      <c r="AR15" s="18">
        <v>0.24738556249999999</v>
      </c>
      <c r="AS15" s="18">
        <v>0</v>
      </c>
      <c r="AT15" s="18">
        <v>4.2624374999999997E-3</v>
      </c>
      <c r="AU15" s="18">
        <v>0</v>
      </c>
      <c r="AV15" s="18">
        <v>-2.74135E-2</v>
      </c>
      <c r="AW15" s="18">
        <v>0</v>
      </c>
      <c r="AX15" s="18">
        <v>0</v>
      </c>
      <c r="AY15" s="18">
        <v>0</v>
      </c>
      <c r="AZ15" s="18">
        <v>5.3577400000000011E-2</v>
      </c>
      <c r="BA15" s="18">
        <v>2.5840250000000002E-2</v>
      </c>
      <c r="BB15" s="18">
        <v>0</v>
      </c>
      <c r="BC15" s="18">
        <v>0</v>
      </c>
      <c r="BD15" s="18">
        <v>2.6788700000000002E-2</v>
      </c>
      <c r="BE15" s="18">
        <v>0</v>
      </c>
      <c r="BF15" s="18">
        <v>9.4844999999999999E-4</v>
      </c>
      <c r="BG15" s="18">
        <v>0</v>
      </c>
      <c r="BH15" s="18">
        <v>-5.1954625000000003E-3</v>
      </c>
      <c r="BI15" s="18">
        <v>0</v>
      </c>
      <c r="BJ15" s="18">
        <v>0</v>
      </c>
      <c r="BK15" s="18">
        <v>0</v>
      </c>
      <c r="BL15" s="18">
        <v>4.4755862500000004E-5</v>
      </c>
      <c r="BM15" s="18">
        <v>2.20934375E-5</v>
      </c>
      <c r="BN15" s="18">
        <v>0</v>
      </c>
      <c r="BO15" s="18">
        <v>0</v>
      </c>
      <c r="BP15" s="18">
        <v>2.2377931250000002E-5</v>
      </c>
      <c r="BQ15" s="18">
        <v>0</v>
      </c>
      <c r="BR15" s="18">
        <v>2.8449375000000003E-7</v>
      </c>
      <c r="BS15" s="18">
        <v>0</v>
      </c>
      <c r="BT15" s="18">
        <v>-8.0719625000000007E-6</v>
      </c>
      <c r="BU15" s="18">
        <v>0</v>
      </c>
      <c r="BV15" s="18">
        <v>0</v>
      </c>
      <c r="BW15" s="18">
        <v>0</v>
      </c>
      <c r="BX15" s="18">
        <v>5248.658375</v>
      </c>
      <c r="BY15" s="18">
        <v>2607.8687500000001</v>
      </c>
      <c r="BZ15" s="18">
        <v>0</v>
      </c>
      <c r="CA15" s="18">
        <v>0</v>
      </c>
      <c r="CB15" s="18">
        <v>2624.3291875</v>
      </c>
      <c r="CC15" s="18">
        <v>0</v>
      </c>
      <c r="CD15" s="18">
        <v>16.460437500000001</v>
      </c>
      <c r="CE15" s="18">
        <v>0</v>
      </c>
      <c r="CF15" s="18">
        <v>-433.27249999999998</v>
      </c>
      <c r="CG15" s="18">
        <v>0</v>
      </c>
      <c r="CH15" s="18">
        <v>0</v>
      </c>
      <c r="CI15" s="18">
        <v>0</v>
      </c>
      <c r="CJ15" s="18">
        <v>5438.1637500000006</v>
      </c>
      <c r="CK15" s="18">
        <v>2700.85</v>
      </c>
      <c r="CL15" s="18">
        <v>0</v>
      </c>
      <c r="CM15" s="18">
        <v>0</v>
      </c>
      <c r="CN15" s="18">
        <v>2719.0818749999999</v>
      </c>
      <c r="CO15" s="18">
        <v>0</v>
      </c>
      <c r="CP15" s="18">
        <v>18.231875000000002</v>
      </c>
      <c r="CQ15" s="18">
        <v>0</v>
      </c>
      <c r="CR15" s="18">
        <v>-474.75875000000002</v>
      </c>
      <c r="CS15" s="18">
        <v>0</v>
      </c>
      <c r="CT15" s="18">
        <v>0</v>
      </c>
      <c r="CU15" s="18">
        <v>0</v>
      </c>
      <c r="CV15" s="18">
        <v>517.4856125</v>
      </c>
      <c r="CW15" s="18">
        <v>253.83125000000001</v>
      </c>
      <c r="CX15" s="18">
        <v>0</v>
      </c>
      <c r="CY15" s="18">
        <v>0</v>
      </c>
      <c r="CZ15" s="18">
        <v>258.74280625</v>
      </c>
      <c r="DA15" s="18">
        <v>0</v>
      </c>
      <c r="DB15" s="18">
        <v>4.9115562500000003</v>
      </c>
      <c r="DC15" s="18">
        <v>0</v>
      </c>
      <c r="DD15" s="18">
        <v>-136.02125000000001</v>
      </c>
      <c r="DE15" s="18">
        <v>0</v>
      </c>
      <c r="DF15" s="18">
        <v>0</v>
      </c>
      <c r="DG15" s="18">
        <v>0</v>
      </c>
      <c r="DH15" s="18">
        <v>0</v>
      </c>
      <c r="DI15" s="18">
        <v>0</v>
      </c>
      <c r="DJ15" s="18">
        <v>0</v>
      </c>
      <c r="DK15" s="18">
        <v>0</v>
      </c>
      <c r="DL15" s="18">
        <v>0</v>
      </c>
      <c r="DM15" s="18">
        <v>0</v>
      </c>
      <c r="DN15" s="18">
        <v>0</v>
      </c>
      <c r="DO15" s="18">
        <v>0</v>
      </c>
      <c r="DP15" s="18">
        <v>0</v>
      </c>
      <c r="DQ15" s="18">
        <v>0</v>
      </c>
      <c r="DR15" s="18">
        <v>0</v>
      </c>
      <c r="DS15" s="18">
        <v>0</v>
      </c>
      <c r="DT15" s="18">
        <v>0</v>
      </c>
      <c r="DU15" s="18">
        <v>0</v>
      </c>
      <c r="DV15" s="18">
        <v>0</v>
      </c>
      <c r="DW15" s="18">
        <v>0</v>
      </c>
      <c r="DX15" s="18">
        <v>0</v>
      </c>
      <c r="DY15" s="18">
        <v>0</v>
      </c>
      <c r="DZ15" s="18">
        <v>0</v>
      </c>
      <c r="EA15" s="18">
        <v>0</v>
      </c>
      <c r="EB15" s="18">
        <v>0</v>
      </c>
      <c r="EC15" s="18">
        <v>0</v>
      </c>
      <c r="ED15" s="18">
        <v>0</v>
      </c>
      <c r="EE15" s="18">
        <v>0</v>
      </c>
    </row>
    <row r="16" spans="1:135" ht="20.149999999999999" customHeight="1" outlineLevel="3" x14ac:dyDescent="0.35">
      <c r="A16" s="17" t="s">
        <v>52</v>
      </c>
      <c r="B16" s="17" t="s">
        <v>53</v>
      </c>
      <c r="D16" s="18">
        <v>315.80474999999996</v>
      </c>
      <c r="E16" s="18">
        <v>119.925625</v>
      </c>
      <c r="F16" s="18">
        <v>0</v>
      </c>
      <c r="G16" s="18">
        <v>0</v>
      </c>
      <c r="H16" s="18">
        <v>157.90237500000001</v>
      </c>
      <c r="I16" s="18">
        <v>0</v>
      </c>
      <c r="J16" s="18">
        <v>37.976749999999996</v>
      </c>
      <c r="K16" s="18">
        <v>0</v>
      </c>
      <c r="L16" s="18">
        <v>-32.451750000000004</v>
      </c>
      <c r="M16" s="18">
        <v>0</v>
      </c>
      <c r="N16" s="18">
        <v>0</v>
      </c>
      <c r="O16" s="18">
        <v>0</v>
      </c>
      <c r="P16" s="18">
        <v>2.8796212500000001E-12</v>
      </c>
      <c r="Q16" s="18">
        <v>1.412375E-12</v>
      </c>
      <c r="R16" s="18">
        <v>0</v>
      </c>
      <c r="S16" s="18">
        <v>0</v>
      </c>
      <c r="T16" s="18">
        <v>1.4398106250000001E-12</v>
      </c>
      <c r="U16" s="18">
        <v>0</v>
      </c>
      <c r="V16" s="18">
        <v>2.7435625E-14</v>
      </c>
      <c r="W16" s="18">
        <v>0</v>
      </c>
      <c r="X16" s="18">
        <v>-7.5214000000000006E-13</v>
      </c>
      <c r="Y16" s="18">
        <v>0</v>
      </c>
      <c r="Z16" s="18">
        <v>0</v>
      </c>
      <c r="AA16" s="18">
        <v>0</v>
      </c>
      <c r="AB16" s="18">
        <v>8.5774844999999988E-2</v>
      </c>
      <c r="AC16" s="18">
        <v>4.2492749999999996E-2</v>
      </c>
      <c r="AD16" s="18">
        <v>0</v>
      </c>
      <c r="AE16" s="18">
        <v>0</v>
      </c>
      <c r="AF16" s="18">
        <v>4.2887422499999994E-2</v>
      </c>
      <c r="AG16" s="18">
        <v>0</v>
      </c>
      <c r="AH16" s="18">
        <v>3.946725E-4</v>
      </c>
      <c r="AI16" s="18">
        <v>0</v>
      </c>
      <c r="AJ16" s="18">
        <v>-2.7912125000000001E-3</v>
      </c>
      <c r="AK16" s="18">
        <v>0</v>
      </c>
      <c r="AL16" s="18">
        <v>0</v>
      </c>
      <c r="AM16" s="18">
        <v>0</v>
      </c>
      <c r="AN16" s="18">
        <v>0.49477112499999998</v>
      </c>
      <c r="AO16" s="18">
        <v>0.243123125</v>
      </c>
      <c r="AP16" s="18">
        <v>0</v>
      </c>
      <c r="AQ16" s="18">
        <v>0</v>
      </c>
      <c r="AR16" s="18">
        <v>0.24738556249999999</v>
      </c>
      <c r="AS16" s="18">
        <v>0</v>
      </c>
      <c r="AT16" s="18">
        <v>4.2624374999999997E-3</v>
      </c>
      <c r="AU16" s="18">
        <v>0</v>
      </c>
      <c r="AV16" s="18">
        <v>-2.74135E-2</v>
      </c>
      <c r="AW16" s="18">
        <v>0</v>
      </c>
      <c r="AX16" s="18">
        <v>0</v>
      </c>
      <c r="AY16" s="18">
        <v>0</v>
      </c>
      <c r="AZ16" s="18">
        <v>5.3577400000000011E-2</v>
      </c>
      <c r="BA16" s="18">
        <v>2.5840250000000002E-2</v>
      </c>
      <c r="BB16" s="18">
        <v>0</v>
      </c>
      <c r="BC16" s="18">
        <v>0</v>
      </c>
      <c r="BD16" s="18">
        <v>2.6788700000000002E-2</v>
      </c>
      <c r="BE16" s="18">
        <v>0</v>
      </c>
      <c r="BF16" s="18">
        <v>9.4844999999999999E-4</v>
      </c>
      <c r="BG16" s="18">
        <v>0</v>
      </c>
      <c r="BH16" s="18">
        <v>-5.1954625000000003E-3</v>
      </c>
      <c r="BI16" s="18">
        <v>0</v>
      </c>
      <c r="BJ16" s="18">
        <v>0</v>
      </c>
      <c r="BK16" s="18">
        <v>0</v>
      </c>
      <c r="BL16" s="18">
        <v>4.4755862500000004E-5</v>
      </c>
      <c r="BM16" s="18">
        <v>2.20934375E-5</v>
      </c>
      <c r="BN16" s="18">
        <v>0</v>
      </c>
      <c r="BO16" s="18">
        <v>0</v>
      </c>
      <c r="BP16" s="18">
        <v>2.2377931250000002E-5</v>
      </c>
      <c r="BQ16" s="18">
        <v>0</v>
      </c>
      <c r="BR16" s="18">
        <v>2.8449375000000003E-7</v>
      </c>
      <c r="BS16" s="18">
        <v>0</v>
      </c>
      <c r="BT16" s="18">
        <v>-8.0719625000000007E-6</v>
      </c>
      <c r="BU16" s="18">
        <v>0</v>
      </c>
      <c r="BV16" s="18">
        <v>0</v>
      </c>
      <c r="BW16" s="18">
        <v>0</v>
      </c>
      <c r="BX16" s="18">
        <v>5248.658375</v>
      </c>
      <c r="BY16" s="18">
        <v>2607.8687500000001</v>
      </c>
      <c r="BZ16" s="18">
        <v>0</v>
      </c>
      <c r="CA16" s="18">
        <v>0</v>
      </c>
      <c r="CB16" s="18">
        <v>2624.3291875</v>
      </c>
      <c r="CC16" s="18">
        <v>0</v>
      </c>
      <c r="CD16" s="18">
        <v>16.460437500000001</v>
      </c>
      <c r="CE16" s="18">
        <v>0</v>
      </c>
      <c r="CF16" s="18">
        <v>-433.27249999999998</v>
      </c>
      <c r="CG16" s="18">
        <v>0</v>
      </c>
      <c r="CH16" s="18">
        <v>0</v>
      </c>
      <c r="CI16" s="18">
        <v>0</v>
      </c>
      <c r="CJ16" s="18">
        <v>5438.1637500000006</v>
      </c>
      <c r="CK16" s="18">
        <v>2700.85</v>
      </c>
      <c r="CL16" s="18">
        <v>0</v>
      </c>
      <c r="CM16" s="18">
        <v>0</v>
      </c>
      <c r="CN16" s="18">
        <v>2719.0818749999999</v>
      </c>
      <c r="CO16" s="18">
        <v>0</v>
      </c>
      <c r="CP16" s="18">
        <v>18.231875000000002</v>
      </c>
      <c r="CQ16" s="18">
        <v>0</v>
      </c>
      <c r="CR16" s="18">
        <v>-474.75875000000002</v>
      </c>
      <c r="CS16" s="18">
        <v>0</v>
      </c>
      <c r="CT16" s="18">
        <v>0</v>
      </c>
      <c r="CU16" s="18">
        <v>0</v>
      </c>
      <c r="CV16" s="18">
        <v>517.4856125</v>
      </c>
      <c r="CW16" s="18">
        <v>253.83125000000001</v>
      </c>
      <c r="CX16" s="18">
        <v>0</v>
      </c>
      <c r="CY16" s="18">
        <v>0</v>
      </c>
      <c r="CZ16" s="18">
        <v>258.74280625</v>
      </c>
      <c r="DA16" s="18">
        <v>0</v>
      </c>
      <c r="DB16" s="18">
        <v>4.9115562500000003</v>
      </c>
      <c r="DC16" s="18">
        <v>0</v>
      </c>
      <c r="DD16" s="18">
        <v>-136.02125000000001</v>
      </c>
      <c r="DE16" s="18">
        <v>0</v>
      </c>
      <c r="DF16" s="18">
        <v>0</v>
      </c>
      <c r="DG16" s="18">
        <v>0</v>
      </c>
      <c r="DH16" s="18">
        <v>0</v>
      </c>
      <c r="DI16" s="18">
        <v>0</v>
      </c>
      <c r="DJ16" s="18">
        <v>0</v>
      </c>
      <c r="DK16" s="18">
        <v>0</v>
      </c>
      <c r="DL16" s="18">
        <v>0</v>
      </c>
      <c r="DM16" s="18">
        <v>0</v>
      </c>
      <c r="DN16" s="18">
        <v>0</v>
      </c>
      <c r="DO16" s="18">
        <v>0</v>
      </c>
      <c r="DP16" s="18">
        <v>0</v>
      </c>
      <c r="DQ16" s="18">
        <v>0</v>
      </c>
      <c r="DR16" s="18">
        <v>0</v>
      </c>
      <c r="DS16" s="18">
        <v>0</v>
      </c>
      <c r="DT16" s="18">
        <v>0</v>
      </c>
      <c r="DU16" s="18">
        <v>0</v>
      </c>
      <c r="DV16" s="18">
        <v>0</v>
      </c>
      <c r="DW16" s="18">
        <v>0</v>
      </c>
      <c r="DX16" s="18">
        <v>0</v>
      </c>
      <c r="DY16" s="18">
        <v>0</v>
      </c>
      <c r="DZ16" s="18">
        <v>0</v>
      </c>
      <c r="EA16" s="18">
        <v>0</v>
      </c>
      <c r="EB16" s="18">
        <v>0</v>
      </c>
      <c r="EC16" s="18">
        <v>0</v>
      </c>
      <c r="ED16" s="18">
        <v>0</v>
      </c>
      <c r="EE16" s="18">
        <v>0</v>
      </c>
    </row>
    <row r="17" spans="1:135" ht="20.149999999999999" customHeight="1" outlineLevel="4" x14ac:dyDescent="0.35">
      <c r="A17" s="17" t="s">
        <v>49</v>
      </c>
      <c r="B17" s="17" t="s">
        <v>51</v>
      </c>
      <c r="D17" s="18">
        <v>315.80474999999996</v>
      </c>
      <c r="E17" s="18">
        <v>119.925625</v>
      </c>
      <c r="F17" s="18">
        <v>0</v>
      </c>
      <c r="G17" s="18">
        <v>0</v>
      </c>
      <c r="H17" s="18">
        <v>157.90237500000001</v>
      </c>
      <c r="I17" s="18">
        <v>0</v>
      </c>
      <c r="J17" s="18">
        <v>37.976749999999996</v>
      </c>
      <c r="K17" s="18">
        <v>0</v>
      </c>
      <c r="L17" s="18">
        <v>-32.451750000000004</v>
      </c>
      <c r="M17" s="18">
        <v>0</v>
      </c>
      <c r="N17" s="18">
        <v>0</v>
      </c>
      <c r="O17" s="18">
        <v>0</v>
      </c>
      <c r="P17" s="18">
        <v>2.8796212500000001E-12</v>
      </c>
      <c r="Q17" s="18">
        <v>1.412375E-12</v>
      </c>
      <c r="R17" s="18">
        <v>0</v>
      </c>
      <c r="S17" s="18">
        <v>0</v>
      </c>
      <c r="T17" s="18">
        <v>1.4398106250000001E-12</v>
      </c>
      <c r="U17" s="18">
        <v>0</v>
      </c>
      <c r="V17" s="18">
        <v>2.7435625E-14</v>
      </c>
      <c r="W17" s="18">
        <v>0</v>
      </c>
      <c r="X17" s="18">
        <v>-7.5214000000000006E-13</v>
      </c>
      <c r="Y17" s="18">
        <v>0</v>
      </c>
      <c r="Z17" s="18">
        <v>0</v>
      </c>
      <c r="AA17" s="18">
        <v>0</v>
      </c>
      <c r="AB17" s="18">
        <v>8.5774844999999988E-2</v>
      </c>
      <c r="AC17" s="18">
        <v>4.2492749999999996E-2</v>
      </c>
      <c r="AD17" s="18">
        <v>0</v>
      </c>
      <c r="AE17" s="18">
        <v>0</v>
      </c>
      <c r="AF17" s="18">
        <v>4.2887422499999994E-2</v>
      </c>
      <c r="AG17" s="18">
        <v>0</v>
      </c>
      <c r="AH17" s="18">
        <v>3.946725E-4</v>
      </c>
      <c r="AI17" s="18">
        <v>0</v>
      </c>
      <c r="AJ17" s="18">
        <v>-2.7912125000000001E-3</v>
      </c>
      <c r="AK17" s="18">
        <v>0</v>
      </c>
      <c r="AL17" s="18">
        <v>0</v>
      </c>
      <c r="AM17" s="18">
        <v>0</v>
      </c>
      <c r="AN17" s="18">
        <v>0.49477112499999998</v>
      </c>
      <c r="AO17" s="18">
        <v>0.243123125</v>
      </c>
      <c r="AP17" s="18">
        <v>0</v>
      </c>
      <c r="AQ17" s="18">
        <v>0</v>
      </c>
      <c r="AR17" s="18">
        <v>0.24738556249999999</v>
      </c>
      <c r="AS17" s="18">
        <v>0</v>
      </c>
      <c r="AT17" s="18">
        <v>4.2624374999999997E-3</v>
      </c>
      <c r="AU17" s="18">
        <v>0</v>
      </c>
      <c r="AV17" s="18">
        <v>-2.74135E-2</v>
      </c>
      <c r="AW17" s="18">
        <v>0</v>
      </c>
      <c r="AX17" s="18">
        <v>0</v>
      </c>
      <c r="AY17" s="18">
        <v>0</v>
      </c>
      <c r="AZ17" s="18">
        <v>5.3577400000000011E-2</v>
      </c>
      <c r="BA17" s="18">
        <v>2.5840250000000002E-2</v>
      </c>
      <c r="BB17" s="18">
        <v>0</v>
      </c>
      <c r="BC17" s="18">
        <v>0</v>
      </c>
      <c r="BD17" s="18">
        <v>2.6788700000000002E-2</v>
      </c>
      <c r="BE17" s="18">
        <v>0</v>
      </c>
      <c r="BF17" s="18">
        <v>9.4844999999999999E-4</v>
      </c>
      <c r="BG17" s="18">
        <v>0</v>
      </c>
      <c r="BH17" s="18">
        <v>-5.1954625000000003E-3</v>
      </c>
      <c r="BI17" s="18">
        <v>0</v>
      </c>
      <c r="BJ17" s="18">
        <v>0</v>
      </c>
      <c r="BK17" s="18">
        <v>0</v>
      </c>
      <c r="BL17" s="18">
        <v>4.4755862500000004E-5</v>
      </c>
      <c r="BM17" s="18">
        <v>2.20934375E-5</v>
      </c>
      <c r="BN17" s="18">
        <v>0</v>
      </c>
      <c r="BO17" s="18">
        <v>0</v>
      </c>
      <c r="BP17" s="18">
        <v>2.2377931250000002E-5</v>
      </c>
      <c r="BQ17" s="18">
        <v>0</v>
      </c>
      <c r="BR17" s="18">
        <v>2.8449375000000003E-7</v>
      </c>
      <c r="BS17" s="18">
        <v>0</v>
      </c>
      <c r="BT17" s="18">
        <v>-8.0719625000000007E-6</v>
      </c>
      <c r="BU17" s="18">
        <v>0</v>
      </c>
      <c r="BV17" s="18">
        <v>0</v>
      </c>
      <c r="BW17" s="18">
        <v>0</v>
      </c>
      <c r="BX17" s="18">
        <v>5248.658375</v>
      </c>
      <c r="BY17" s="18">
        <v>2607.8687500000001</v>
      </c>
      <c r="BZ17" s="18">
        <v>0</v>
      </c>
      <c r="CA17" s="18">
        <v>0</v>
      </c>
      <c r="CB17" s="18">
        <v>2624.3291875</v>
      </c>
      <c r="CC17" s="18">
        <v>0</v>
      </c>
      <c r="CD17" s="18">
        <v>16.460437500000001</v>
      </c>
      <c r="CE17" s="18">
        <v>0</v>
      </c>
      <c r="CF17" s="18">
        <v>-433.27249999999998</v>
      </c>
      <c r="CG17" s="18">
        <v>0</v>
      </c>
      <c r="CH17" s="18">
        <v>0</v>
      </c>
      <c r="CI17" s="18">
        <v>0</v>
      </c>
      <c r="CJ17" s="18">
        <v>5438.1637500000006</v>
      </c>
      <c r="CK17" s="18">
        <v>2700.85</v>
      </c>
      <c r="CL17" s="18">
        <v>0</v>
      </c>
      <c r="CM17" s="18">
        <v>0</v>
      </c>
      <c r="CN17" s="18">
        <v>2719.0818749999999</v>
      </c>
      <c r="CO17" s="18">
        <v>0</v>
      </c>
      <c r="CP17" s="18">
        <v>18.231875000000002</v>
      </c>
      <c r="CQ17" s="18">
        <v>0</v>
      </c>
      <c r="CR17" s="18">
        <v>-474.75875000000002</v>
      </c>
      <c r="CS17" s="18">
        <v>0</v>
      </c>
      <c r="CT17" s="18">
        <v>0</v>
      </c>
      <c r="CU17" s="18">
        <v>0</v>
      </c>
      <c r="CV17" s="18">
        <v>517.4856125</v>
      </c>
      <c r="CW17" s="18">
        <v>253.83125000000001</v>
      </c>
      <c r="CX17" s="18">
        <v>0</v>
      </c>
      <c r="CY17" s="18">
        <v>0</v>
      </c>
      <c r="CZ17" s="18">
        <v>258.74280625</v>
      </c>
      <c r="DA17" s="18">
        <v>0</v>
      </c>
      <c r="DB17" s="18">
        <v>4.9115562500000003</v>
      </c>
      <c r="DC17" s="18">
        <v>0</v>
      </c>
      <c r="DD17" s="18">
        <v>-136.02125000000001</v>
      </c>
      <c r="DE17" s="18">
        <v>0</v>
      </c>
      <c r="DF17" s="18">
        <v>0</v>
      </c>
      <c r="DG17" s="18">
        <v>0</v>
      </c>
      <c r="DH17" s="18">
        <v>0</v>
      </c>
      <c r="DI17" s="18">
        <v>0</v>
      </c>
      <c r="DJ17" s="18">
        <v>0</v>
      </c>
      <c r="DK17" s="18">
        <v>0</v>
      </c>
      <c r="DL17" s="18">
        <v>0</v>
      </c>
      <c r="DM17" s="18">
        <v>0</v>
      </c>
      <c r="DN17" s="18">
        <v>0</v>
      </c>
      <c r="DO17" s="18">
        <v>0</v>
      </c>
      <c r="DP17" s="18">
        <v>0</v>
      </c>
      <c r="DQ17" s="18">
        <v>0</v>
      </c>
      <c r="DR17" s="18">
        <v>0</v>
      </c>
      <c r="DS17" s="18">
        <v>0</v>
      </c>
      <c r="DT17" s="18">
        <v>0</v>
      </c>
      <c r="DU17" s="18">
        <v>0</v>
      </c>
      <c r="DV17" s="18">
        <v>0</v>
      </c>
      <c r="DW17" s="18">
        <v>0</v>
      </c>
      <c r="DX17" s="18">
        <v>0</v>
      </c>
      <c r="DY17" s="18">
        <v>0</v>
      </c>
      <c r="DZ17" s="18">
        <v>0</v>
      </c>
      <c r="EA17" s="18">
        <v>0</v>
      </c>
      <c r="EB17" s="18">
        <v>0</v>
      </c>
      <c r="EC17" s="18">
        <v>0</v>
      </c>
      <c r="ED17" s="18">
        <v>0</v>
      </c>
      <c r="EE17" s="18">
        <v>0</v>
      </c>
    </row>
    <row r="18" spans="1:135" ht="20.149999999999999" customHeight="1" outlineLevel="5" x14ac:dyDescent="0.35">
      <c r="A18" s="17" t="s">
        <v>54</v>
      </c>
      <c r="B18" s="17" t="s">
        <v>292</v>
      </c>
      <c r="D18" s="18">
        <v>315.80474999999996</v>
      </c>
      <c r="E18" s="18">
        <v>119.925625</v>
      </c>
      <c r="F18" s="18">
        <v>0</v>
      </c>
      <c r="G18" s="18">
        <v>0</v>
      </c>
      <c r="H18" s="18">
        <v>157.90237500000001</v>
      </c>
      <c r="I18" s="18">
        <v>0</v>
      </c>
      <c r="J18" s="18">
        <v>37.976749999999996</v>
      </c>
      <c r="K18" s="18">
        <v>0</v>
      </c>
      <c r="L18" s="18">
        <v>-32.451750000000004</v>
      </c>
      <c r="M18" s="18">
        <v>0</v>
      </c>
      <c r="N18" s="18">
        <v>0</v>
      </c>
      <c r="O18" s="18">
        <v>0</v>
      </c>
      <c r="P18" s="18">
        <v>2.8796212500000001E-12</v>
      </c>
      <c r="Q18" s="18">
        <v>1.412375E-12</v>
      </c>
      <c r="R18" s="18">
        <v>0</v>
      </c>
      <c r="S18" s="18">
        <v>0</v>
      </c>
      <c r="T18" s="18">
        <v>1.4398106250000001E-12</v>
      </c>
      <c r="U18" s="18">
        <v>0</v>
      </c>
      <c r="V18" s="18">
        <v>2.7435625E-14</v>
      </c>
      <c r="W18" s="18">
        <v>0</v>
      </c>
      <c r="X18" s="18">
        <v>-7.5214000000000006E-13</v>
      </c>
      <c r="Y18" s="18">
        <v>0</v>
      </c>
      <c r="Z18" s="18">
        <v>0</v>
      </c>
      <c r="AA18" s="18">
        <v>0</v>
      </c>
      <c r="AB18" s="18">
        <v>8.5774844999999988E-2</v>
      </c>
      <c r="AC18" s="18">
        <v>4.2492749999999996E-2</v>
      </c>
      <c r="AD18" s="18">
        <v>0</v>
      </c>
      <c r="AE18" s="18">
        <v>0</v>
      </c>
      <c r="AF18" s="18">
        <v>4.2887422499999994E-2</v>
      </c>
      <c r="AG18" s="18">
        <v>0</v>
      </c>
      <c r="AH18" s="18">
        <v>3.946725E-4</v>
      </c>
      <c r="AI18" s="18">
        <v>0</v>
      </c>
      <c r="AJ18" s="18">
        <v>-2.7912125000000001E-3</v>
      </c>
      <c r="AK18" s="18">
        <v>0</v>
      </c>
      <c r="AL18" s="18">
        <v>0</v>
      </c>
      <c r="AM18" s="18">
        <v>0</v>
      </c>
      <c r="AN18" s="18">
        <v>0.49477112499999998</v>
      </c>
      <c r="AO18" s="18">
        <v>0.243123125</v>
      </c>
      <c r="AP18" s="18">
        <v>0</v>
      </c>
      <c r="AQ18" s="18">
        <v>0</v>
      </c>
      <c r="AR18" s="18">
        <v>0.24738556249999999</v>
      </c>
      <c r="AS18" s="18">
        <v>0</v>
      </c>
      <c r="AT18" s="18">
        <v>4.2624374999999997E-3</v>
      </c>
      <c r="AU18" s="18">
        <v>0</v>
      </c>
      <c r="AV18" s="18">
        <v>-2.74135E-2</v>
      </c>
      <c r="AW18" s="18">
        <v>0</v>
      </c>
      <c r="AX18" s="18">
        <v>0</v>
      </c>
      <c r="AY18" s="18">
        <v>0</v>
      </c>
      <c r="AZ18" s="18">
        <v>5.3577400000000011E-2</v>
      </c>
      <c r="BA18" s="18">
        <v>2.5840250000000002E-2</v>
      </c>
      <c r="BB18" s="18">
        <v>0</v>
      </c>
      <c r="BC18" s="18">
        <v>0</v>
      </c>
      <c r="BD18" s="18">
        <v>2.6788700000000002E-2</v>
      </c>
      <c r="BE18" s="18">
        <v>0</v>
      </c>
      <c r="BF18" s="18">
        <v>9.4844999999999999E-4</v>
      </c>
      <c r="BG18" s="18">
        <v>0</v>
      </c>
      <c r="BH18" s="18">
        <v>-5.1954625000000003E-3</v>
      </c>
      <c r="BI18" s="18">
        <v>0</v>
      </c>
      <c r="BJ18" s="18">
        <v>0</v>
      </c>
      <c r="BK18" s="18">
        <v>0</v>
      </c>
      <c r="BL18" s="18">
        <v>4.4755862500000004E-5</v>
      </c>
      <c r="BM18" s="18">
        <v>2.20934375E-5</v>
      </c>
      <c r="BN18" s="18">
        <v>0</v>
      </c>
      <c r="BO18" s="18">
        <v>0</v>
      </c>
      <c r="BP18" s="18">
        <v>2.2377931250000002E-5</v>
      </c>
      <c r="BQ18" s="18">
        <v>0</v>
      </c>
      <c r="BR18" s="18">
        <v>2.8449375000000003E-7</v>
      </c>
      <c r="BS18" s="18">
        <v>0</v>
      </c>
      <c r="BT18" s="18">
        <v>-8.0719625000000007E-6</v>
      </c>
      <c r="BU18" s="18">
        <v>0</v>
      </c>
      <c r="BV18" s="18">
        <v>0</v>
      </c>
      <c r="BW18" s="18">
        <v>0</v>
      </c>
      <c r="BX18" s="18">
        <v>5248.658375</v>
      </c>
      <c r="BY18" s="18">
        <v>2607.8687500000001</v>
      </c>
      <c r="BZ18" s="18">
        <v>0</v>
      </c>
      <c r="CA18" s="18">
        <v>0</v>
      </c>
      <c r="CB18" s="18">
        <v>2624.3291875</v>
      </c>
      <c r="CC18" s="18">
        <v>0</v>
      </c>
      <c r="CD18" s="18">
        <v>16.460437500000001</v>
      </c>
      <c r="CE18" s="18">
        <v>0</v>
      </c>
      <c r="CF18" s="18">
        <v>-433.27249999999998</v>
      </c>
      <c r="CG18" s="18">
        <v>0</v>
      </c>
      <c r="CH18" s="18">
        <v>0</v>
      </c>
      <c r="CI18" s="18">
        <v>0</v>
      </c>
      <c r="CJ18" s="18">
        <v>5438.1637500000006</v>
      </c>
      <c r="CK18" s="18">
        <v>2700.85</v>
      </c>
      <c r="CL18" s="18">
        <v>0</v>
      </c>
      <c r="CM18" s="18">
        <v>0</v>
      </c>
      <c r="CN18" s="18">
        <v>2719.0818749999999</v>
      </c>
      <c r="CO18" s="18">
        <v>0</v>
      </c>
      <c r="CP18" s="18">
        <v>18.231875000000002</v>
      </c>
      <c r="CQ18" s="18">
        <v>0</v>
      </c>
      <c r="CR18" s="18">
        <v>-474.75875000000002</v>
      </c>
      <c r="CS18" s="18">
        <v>0</v>
      </c>
      <c r="CT18" s="18">
        <v>0</v>
      </c>
      <c r="CU18" s="18">
        <v>0</v>
      </c>
      <c r="CV18" s="18">
        <v>517.4856125</v>
      </c>
      <c r="CW18" s="18">
        <v>253.83125000000001</v>
      </c>
      <c r="CX18" s="18">
        <v>0</v>
      </c>
      <c r="CY18" s="18">
        <v>0</v>
      </c>
      <c r="CZ18" s="18">
        <v>258.74280625</v>
      </c>
      <c r="DA18" s="18">
        <v>0</v>
      </c>
      <c r="DB18" s="18">
        <v>4.9115562500000003</v>
      </c>
      <c r="DC18" s="18">
        <v>0</v>
      </c>
      <c r="DD18" s="18">
        <v>-136.02125000000001</v>
      </c>
      <c r="DE18" s="18">
        <v>0</v>
      </c>
      <c r="DF18" s="18">
        <v>0</v>
      </c>
      <c r="DG18" s="18">
        <v>0</v>
      </c>
      <c r="DH18" s="18">
        <v>0</v>
      </c>
      <c r="DI18" s="18">
        <v>0</v>
      </c>
      <c r="DJ18" s="18">
        <v>0</v>
      </c>
      <c r="DK18" s="18">
        <v>0</v>
      </c>
      <c r="DL18" s="18">
        <v>0</v>
      </c>
      <c r="DM18" s="18">
        <v>0</v>
      </c>
      <c r="DN18" s="18">
        <v>0</v>
      </c>
      <c r="DO18" s="18">
        <v>0</v>
      </c>
      <c r="DP18" s="18">
        <v>0</v>
      </c>
      <c r="DQ18" s="18">
        <v>0</v>
      </c>
      <c r="DR18" s="18">
        <v>0</v>
      </c>
      <c r="DS18" s="18">
        <v>0</v>
      </c>
      <c r="DT18" s="18">
        <v>0</v>
      </c>
      <c r="DU18" s="18">
        <v>0</v>
      </c>
      <c r="DV18" s="18">
        <v>0</v>
      </c>
      <c r="DW18" s="18">
        <v>0</v>
      </c>
      <c r="DX18" s="18">
        <v>0</v>
      </c>
      <c r="DY18" s="18">
        <v>0</v>
      </c>
      <c r="DZ18" s="18">
        <v>0</v>
      </c>
      <c r="EA18" s="18">
        <v>0</v>
      </c>
      <c r="EB18" s="18">
        <v>0</v>
      </c>
      <c r="EC18" s="18">
        <v>0</v>
      </c>
      <c r="ED18" s="18">
        <v>0</v>
      </c>
      <c r="EE18" s="18">
        <v>0</v>
      </c>
    </row>
    <row r="19" spans="1:135" ht="20.149999999999999" customHeight="1" outlineLevel="6" x14ac:dyDescent="0.35">
      <c r="A19" s="17" t="s">
        <v>55</v>
      </c>
      <c r="B19" s="17" t="s">
        <v>293</v>
      </c>
      <c r="C19">
        <v>1</v>
      </c>
      <c r="D19" s="18">
        <v>315.80474999999996</v>
      </c>
      <c r="E19" s="18">
        <v>119.925625</v>
      </c>
      <c r="F19" s="18">
        <v>0</v>
      </c>
      <c r="G19" s="18">
        <v>0</v>
      </c>
      <c r="H19" s="18">
        <v>157.90237500000001</v>
      </c>
      <c r="I19" s="18">
        <v>0</v>
      </c>
      <c r="J19" s="18">
        <v>37.976749999999996</v>
      </c>
      <c r="K19" s="18">
        <v>0</v>
      </c>
      <c r="L19" s="18">
        <v>-32.451750000000004</v>
      </c>
      <c r="M19" s="18">
        <v>0</v>
      </c>
      <c r="N19" s="18">
        <v>0</v>
      </c>
      <c r="O19" s="18">
        <v>0</v>
      </c>
      <c r="P19" s="18">
        <v>2.8796212500000001E-12</v>
      </c>
      <c r="Q19" s="18">
        <v>1.412375E-12</v>
      </c>
      <c r="R19" s="18">
        <v>0</v>
      </c>
      <c r="S19" s="18">
        <v>0</v>
      </c>
      <c r="T19" s="18">
        <v>1.4398106250000001E-12</v>
      </c>
      <c r="U19" s="18">
        <v>0</v>
      </c>
      <c r="V19" s="18">
        <v>2.7435625E-14</v>
      </c>
      <c r="W19" s="18">
        <v>0</v>
      </c>
      <c r="X19" s="18">
        <v>-7.5214000000000006E-13</v>
      </c>
      <c r="Y19" s="18">
        <v>0</v>
      </c>
      <c r="Z19" s="18">
        <v>0</v>
      </c>
      <c r="AA19" s="18">
        <v>0</v>
      </c>
      <c r="AB19" s="18">
        <v>8.5774844999999988E-2</v>
      </c>
      <c r="AC19" s="18">
        <v>4.2492749999999996E-2</v>
      </c>
      <c r="AD19" s="18">
        <v>0</v>
      </c>
      <c r="AE19" s="18">
        <v>0</v>
      </c>
      <c r="AF19" s="18">
        <v>4.2887422499999994E-2</v>
      </c>
      <c r="AG19" s="18">
        <v>0</v>
      </c>
      <c r="AH19" s="18">
        <v>3.946725E-4</v>
      </c>
      <c r="AI19" s="18">
        <v>0</v>
      </c>
      <c r="AJ19" s="18">
        <v>-2.7912125000000001E-3</v>
      </c>
      <c r="AK19" s="18">
        <v>0</v>
      </c>
      <c r="AL19" s="18">
        <v>0</v>
      </c>
      <c r="AM19" s="18">
        <v>0</v>
      </c>
      <c r="AN19" s="18">
        <v>0.49477112499999998</v>
      </c>
      <c r="AO19" s="18">
        <v>0.243123125</v>
      </c>
      <c r="AP19" s="18">
        <v>0</v>
      </c>
      <c r="AQ19" s="18">
        <v>0</v>
      </c>
      <c r="AR19" s="18">
        <v>0.24738556249999999</v>
      </c>
      <c r="AS19" s="18">
        <v>0</v>
      </c>
      <c r="AT19" s="18">
        <v>4.2624374999999997E-3</v>
      </c>
      <c r="AU19" s="18">
        <v>0</v>
      </c>
      <c r="AV19" s="18">
        <v>-2.74135E-2</v>
      </c>
      <c r="AW19" s="18">
        <v>0</v>
      </c>
      <c r="AX19" s="18">
        <v>0</v>
      </c>
      <c r="AY19" s="18">
        <v>0</v>
      </c>
      <c r="AZ19" s="18">
        <v>5.3577400000000011E-2</v>
      </c>
      <c r="BA19" s="18">
        <v>2.5840250000000002E-2</v>
      </c>
      <c r="BB19" s="18">
        <v>0</v>
      </c>
      <c r="BC19" s="18">
        <v>0</v>
      </c>
      <c r="BD19" s="18">
        <v>2.6788700000000002E-2</v>
      </c>
      <c r="BE19" s="18">
        <v>0</v>
      </c>
      <c r="BF19" s="18">
        <v>9.4844999999999999E-4</v>
      </c>
      <c r="BG19" s="18">
        <v>0</v>
      </c>
      <c r="BH19" s="18">
        <v>-5.1954625000000003E-3</v>
      </c>
      <c r="BI19" s="18">
        <v>0</v>
      </c>
      <c r="BJ19" s="18">
        <v>0</v>
      </c>
      <c r="BK19" s="18">
        <v>0</v>
      </c>
      <c r="BL19" s="18">
        <v>4.4755862500000004E-5</v>
      </c>
      <c r="BM19" s="18">
        <v>2.20934375E-5</v>
      </c>
      <c r="BN19" s="18">
        <v>0</v>
      </c>
      <c r="BO19" s="18">
        <v>0</v>
      </c>
      <c r="BP19" s="18">
        <v>2.2377931250000002E-5</v>
      </c>
      <c r="BQ19" s="18">
        <v>0</v>
      </c>
      <c r="BR19" s="18">
        <v>2.8449375000000003E-7</v>
      </c>
      <c r="BS19" s="18">
        <v>0</v>
      </c>
      <c r="BT19" s="18">
        <v>-8.0719625000000007E-6</v>
      </c>
      <c r="BU19" s="18">
        <v>0</v>
      </c>
      <c r="BV19" s="18">
        <v>0</v>
      </c>
      <c r="BW19" s="18">
        <v>0</v>
      </c>
      <c r="BX19" s="18">
        <v>5248.658375</v>
      </c>
      <c r="BY19" s="18">
        <v>2607.8687500000001</v>
      </c>
      <c r="BZ19" s="18">
        <v>0</v>
      </c>
      <c r="CA19" s="18">
        <v>0</v>
      </c>
      <c r="CB19" s="18">
        <v>2624.3291875</v>
      </c>
      <c r="CC19" s="18">
        <v>0</v>
      </c>
      <c r="CD19" s="18">
        <v>16.460437500000001</v>
      </c>
      <c r="CE19" s="18">
        <v>0</v>
      </c>
      <c r="CF19" s="18">
        <v>-433.27249999999998</v>
      </c>
      <c r="CG19" s="18">
        <v>0</v>
      </c>
      <c r="CH19" s="18">
        <v>0</v>
      </c>
      <c r="CI19" s="18">
        <v>0</v>
      </c>
      <c r="CJ19" s="18">
        <v>5438.1637500000006</v>
      </c>
      <c r="CK19" s="18">
        <v>2700.85</v>
      </c>
      <c r="CL19" s="18">
        <v>0</v>
      </c>
      <c r="CM19" s="18">
        <v>0</v>
      </c>
      <c r="CN19" s="18">
        <v>2719.0818749999999</v>
      </c>
      <c r="CO19" s="18">
        <v>0</v>
      </c>
      <c r="CP19" s="18">
        <v>18.231875000000002</v>
      </c>
      <c r="CQ19" s="18">
        <v>0</v>
      </c>
      <c r="CR19" s="18">
        <v>-474.75875000000002</v>
      </c>
      <c r="CS19" s="18">
        <v>0</v>
      </c>
      <c r="CT19" s="18">
        <v>0</v>
      </c>
      <c r="CU19" s="18">
        <v>0</v>
      </c>
      <c r="CV19" s="18">
        <v>517.4856125</v>
      </c>
      <c r="CW19" s="18">
        <v>253.83125000000001</v>
      </c>
      <c r="CX19" s="18">
        <v>0</v>
      </c>
      <c r="CY19" s="18">
        <v>0</v>
      </c>
      <c r="CZ19" s="18">
        <v>258.74280625</v>
      </c>
      <c r="DA19" s="18">
        <v>0</v>
      </c>
      <c r="DB19" s="18">
        <v>4.9115562500000003</v>
      </c>
      <c r="DC19" s="18">
        <v>0</v>
      </c>
      <c r="DD19" s="18">
        <v>-136.02125000000001</v>
      </c>
      <c r="DE19" s="18">
        <v>0</v>
      </c>
      <c r="DF19" s="18">
        <v>0</v>
      </c>
      <c r="DG19" s="18">
        <v>0</v>
      </c>
      <c r="DH19" s="18">
        <v>0</v>
      </c>
      <c r="DI19" s="18">
        <v>0</v>
      </c>
      <c r="DJ19" s="18">
        <v>0</v>
      </c>
      <c r="DK19" s="18">
        <v>0</v>
      </c>
      <c r="DL19" s="18">
        <v>0</v>
      </c>
      <c r="DM19" s="18">
        <v>0</v>
      </c>
      <c r="DN19" s="18">
        <v>0</v>
      </c>
      <c r="DO19" s="18">
        <v>0</v>
      </c>
      <c r="DP19" s="18">
        <v>0</v>
      </c>
      <c r="DQ19" s="18">
        <v>0</v>
      </c>
      <c r="DR19" s="18">
        <v>0</v>
      </c>
      <c r="DS19" s="18">
        <v>0</v>
      </c>
      <c r="DT19" s="18">
        <v>0</v>
      </c>
      <c r="DU19" s="18">
        <v>0</v>
      </c>
      <c r="DV19" s="18">
        <v>0</v>
      </c>
      <c r="DW19" s="18">
        <v>0</v>
      </c>
      <c r="DX19" s="18">
        <v>0</v>
      </c>
      <c r="DY19" s="18">
        <v>0</v>
      </c>
      <c r="DZ19" s="18">
        <v>0</v>
      </c>
      <c r="EA19" s="18">
        <v>0</v>
      </c>
      <c r="EB19" s="18">
        <v>0</v>
      </c>
      <c r="EC19" s="18">
        <v>0</v>
      </c>
      <c r="ED19" s="18">
        <v>0</v>
      </c>
      <c r="EE19" s="18">
        <v>0</v>
      </c>
    </row>
    <row r="20" spans="1:135" ht="20.149999999999999" customHeight="1" outlineLevel="2" x14ac:dyDescent="0.35">
      <c r="A20" s="17" t="s">
        <v>50</v>
      </c>
      <c r="B20" s="17" t="s">
        <v>56</v>
      </c>
      <c r="D20" s="18">
        <v>38539.291778278988</v>
      </c>
      <c r="E20" s="18">
        <v>33852.219245652515</v>
      </c>
      <c r="F20" s="18">
        <v>0</v>
      </c>
      <c r="G20" s="18">
        <v>0</v>
      </c>
      <c r="H20" s="18">
        <v>1367.31285</v>
      </c>
      <c r="I20" s="18">
        <v>0</v>
      </c>
      <c r="J20" s="18">
        <v>2955.8424560000003</v>
      </c>
      <c r="K20" s="18">
        <v>363.91722662647931</v>
      </c>
      <c r="L20" s="18">
        <v>-6669.6203773685202</v>
      </c>
      <c r="M20" s="18">
        <v>0</v>
      </c>
      <c r="N20" s="18">
        <v>0</v>
      </c>
      <c r="O20" s="18">
        <v>0</v>
      </c>
      <c r="P20" s="18">
        <v>2.7031743665201093E-6</v>
      </c>
      <c r="Q20" s="18">
        <v>1.3512486743908333E-6</v>
      </c>
      <c r="R20" s="18">
        <v>0</v>
      </c>
      <c r="S20" s="18">
        <v>0</v>
      </c>
      <c r="T20" s="18">
        <v>1.3511468633995449E-6</v>
      </c>
      <c r="U20" s="18">
        <v>0</v>
      </c>
      <c r="V20" s="18">
        <v>2.3341474149999997E-12</v>
      </c>
      <c r="W20" s="18">
        <v>7.7649458231612785E-10</v>
      </c>
      <c r="X20" s="18">
        <v>4.2884608661530582E-7</v>
      </c>
      <c r="Y20" s="18">
        <v>0</v>
      </c>
      <c r="Z20" s="18">
        <v>0</v>
      </c>
      <c r="AA20" s="18">
        <v>0</v>
      </c>
      <c r="AB20" s="18">
        <v>13.49721701560788</v>
      </c>
      <c r="AC20" s="18">
        <v>10.22403462633412</v>
      </c>
      <c r="AD20" s="18">
        <v>0</v>
      </c>
      <c r="AE20" s="18">
        <v>0</v>
      </c>
      <c r="AF20" s="18">
        <v>3.24119695605</v>
      </c>
      <c r="AG20" s="18">
        <v>0</v>
      </c>
      <c r="AH20" s="18">
        <v>3.9725525000000003E-4</v>
      </c>
      <c r="AI20" s="18">
        <v>3.1588177973759124E-2</v>
      </c>
      <c r="AJ20" s="18">
        <v>-1.6276456722850361</v>
      </c>
      <c r="AK20" s="18">
        <v>0</v>
      </c>
      <c r="AL20" s="18">
        <v>0</v>
      </c>
      <c r="AM20" s="18">
        <v>0</v>
      </c>
      <c r="AN20" s="18">
        <v>102.45406804055291</v>
      </c>
      <c r="AO20" s="18">
        <v>99.953214304318777</v>
      </c>
      <c r="AP20" s="18">
        <v>0</v>
      </c>
      <c r="AQ20" s="18">
        <v>0</v>
      </c>
      <c r="AR20" s="18">
        <v>2.11074282025</v>
      </c>
      <c r="AS20" s="18">
        <v>0</v>
      </c>
      <c r="AT20" s="18">
        <v>5.1385532500000004E-3</v>
      </c>
      <c r="AU20" s="18">
        <v>0.38497236273413449</v>
      </c>
      <c r="AV20" s="18">
        <v>-12.905390030234001</v>
      </c>
      <c r="AW20" s="18">
        <v>0</v>
      </c>
      <c r="AX20" s="18">
        <v>0</v>
      </c>
      <c r="AY20" s="18">
        <v>0</v>
      </c>
      <c r="AZ20" s="18">
        <v>10.670488306115658</v>
      </c>
      <c r="BA20" s="18">
        <v>10.179316887053456</v>
      </c>
      <c r="BB20" s="18">
        <v>0</v>
      </c>
      <c r="BC20" s="18">
        <v>0</v>
      </c>
      <c r="BD20" s="18">
        <v>0.40777234790000005</v>
      </c>
      <c r="BE20" s="18">
        <v>0</v>
      </c>
      <c r="BF20" s="18">
        <v>8.5820820000000013E-4</v>
      </c>
      <c r="BG20" s="18">
        <v>8.2540862962200728E-2</v>
      </c>
      <c r="BH20" s="18">
        <v>-1.1706279913278359</v>
      </c>
      <c r="BI20" s="18">
        <v>0</v>
      </c>
      <c r="BJ20" s="18">
        <v>0</v>
      </c>
      <c r="BK20" s="18">
        <v>0</v>
      </c>
      <c r="BL20" s="18">
        <v>1.6429288856594448E-2</v>
      </c>
      <c r="BM20" s="18">
        <v>1.61664952104889E-2</v>
      </c>
      <c r="BN20" s="18">
        <v>0</v>
      </c>
      <c r="BO20" s="18">
        <v>0</v>
      </c>
      <c r="BP20" s="18">
        <v>2.5112492837500001E-4</v>
      </c>
      <c r="BQ20" s="18">
        <v>0</v>
      </c>
      <c r="BR20" s="18">
        <v>1.3497237750000001E-6</v>
      </c>
      <c r="BS20" s="18">
        <v>1.031899395555007E-5</v>
      </c>
      <c r="BT20" s="18">
        <v>-7.4456268271756009E-3</v>
      </c>
      <c r="BU20" s="18">
        <v>0</v>
      </c>
      <c r="BV20" s="18">
        <v>0</v>
      </c>
      <c r="BW20" s="18">
        <v>0</v>
      </c>
      <c r="BX20" s="18">
        <v>368888.4085147857</v>
      </c>
      <c r="BY20" s="18">
        <v>340636.34814676398</v>
      </c>
      <c r="BZ20" s="18">
        <v>0</v>
      </c>
      <c r="CA20" s="18">
        <v>0</v>
      </c>
      <c r="CB20" s="18">
        <v>27232.647762500001</v>
      </c>
      <c r="CC20" s="18">
        <v>0</v>
      </c>
      <c r="CD20" s="18">
        <v>33.886792499999999</v>
      </c>
      <c r="CE20" s="18">
        <v>985.52581302176975</v>
      </c>
      <c r="CF20" s="18">
        <v>-71212.949424368402</v>
      </c>
      <c r="CG20" s="18">
        <v>0</v>
      </c>
      <c r="CH20" s="18">
        <v>0</v>
      </c>
      <c r="CI20" s="18">
        <v>0</v>
      </c>
      <c r="CJ20" s="18">
        <v>387639.93998879899</v>
      </c>
      <c r="CK20" s="18">
        <v>358489.56172290718</v>
      </c>
      <c r="CL20" s="18">
        <v>0</v>
      </c>
      <c r="CM20" s="18">
        <v>0</v>
      </c>
      <c r="CN20" s="18">
        <v>28086.145650000002</v>
      </c>
      <c r="CO20" s="18">
        <v>0</v>
      </c>
      <c r="CP20" s="18">
        <v>44.992710000000002</v>
      </c>
      <c r="CQ20" s="18">
        <v>1019.2399058917738</v>
      </c>
      <c r="CR20" s="18">
        <v>-73035.371646083615</v>
      </c>
      <c r="CS20" s="18">
        <v>0</v>
      </c>
      <c r="CT20" s="18">
        <v>0</v>
      </c>
      <c r="CU20" s="18">
        <v>0</v>
      </c>
      <c r="CV20" s="18">
        <v>118369.589107611</v>
      </c>
      <c r="CW20" s="18">
        <v>84281.502379969286</v>
      </c>
      <c r="CX20" s="18">
        <v>0</v>
      </c>
      <c r="CY20" s="18">
        <v>0</v>
      </c>
      <c r="CZ20" s="18">
        <v>33946.083105500009</v>
      </c>
      <c r="DA20" s="18">
        <v>0</v>
      </c>
      <c r="DB20" s="18">
        <v>23.416897500000001</v>
      </c>
      <c r="DC20" s="18">
        <v>118.58672464168922</v>
      </c>
      <c r="DD20" s="18">
        <v>-5954.9580264024407</v>
      </c>
      <c r="DE20" s="18">
        <v>0</v>
      </c>
      <c r="DF20" s="18">
        <v>0</v>
      </c>
      <c r="DG20" s="18">
        <v>0</v>
      </c>
      <c r="DH20" s="18">
        <v>0</v>
      </c>
      <c r="DI20" s="18">
        <v>0</v>
      </c>
      <c r="DJ20" s="18">
        <v>0</v>
      </c>
      <c r="DK20" s="18">
        <v>0</v>
      </c>
      <c r="DL20" s="18">
        <v>0</v>
      </c>
      <c r="DM20" s="18">
        <v>0</v>
      </c>
      <c r="DN20" s="18">
        <v>0</v>
      </c>
      <c r="DO20" s="18">
        <v>0</v>
      </c>
      <c r="DP20" s="18">
        <v>0</v>
      </c>
      <c r="DQ20" s="18">
        <v>0</v>
      </c>
      <c r="DR20" s="18">
        <v>0</v>
      </c>
      <c r="DS20" s="18">
        <v>0</v>
      </c>
      <c r="DT20" s="18">
        <v>0</v>
      </c>
      <c r="DU20" s="18">
        <v>0</v>
      </c>
      <c r="DV20" s="18">
        <v>0</v>
      </c>
      <c r="DW20" s="18">
        <v>0</v>
      </c>
      <c r="DX20" s="18">
        <v>0</v>
      </c>
      <c r="DY20" s="18">
        <v>0</v>
      </c>
      <c r="DZ20" s="18">
        <v>0</v>
      </c>
      <c r="EA20" s="18">
        <v>0</v>
      </c>
      <c r="EB20" s="18">
        <v>0</v>
      </c>
      <c r="EC20" s="18">
        <v>0</v>
      </c>
      <c r="ED20" s="18">
        <v>0</v>
      </c>
      <c r="EE20" s="18">
        <v>0</v>
      </c>
    </row>
    <row r="21" spans="1:135" ht="20.149999999999999" customHeight="1" outlineLevel="3" x14ac:dyDescent="0.35">
      <c r="A21" s="17" t="s">
        <v>52</v>
      </c>
      <c r="B21" s="17" t="s">
        <v>57</v>
      </c>
      <c r="D21" s="18">
        <v>34650.62076423</v>
      </c>
      <c r="E21" s="18">
        <v>30007.394739999996</v>
      </c>
      <c r="F21" s="18">
        <v>0</v>
      </c>
      <c r="G21" s="18">
        <v>0</v>
      </c>
      <c r="H21" s="18">
        <v>1367.31285</v>
      </c>
      <c r="I21" s="18">
        <v>0</v>
      </c>
      <c r="J21" s="18">
        <v>2955.8424560000003</v>
      </c>
      <c r="K21" s="18">
        <v>320.07071823000001</v>
      </c>
      <c r="L21" s="18">
        <v>-6452.6332000000002</v>
      </c>
      <c r="M21" s="18">
        <v>0</v>
      </c>
      <c r="N21" s="18">
        <v>0</v>
      </c>
      <c r="O21" s="18">
        <v>0</v>
      </c>
      <c r="P21" s="18">
        <v>2.7031601899703602E-6</v>
      </c>
      <c r="Q21" s="18">
        <v>1.3512347414227501E-6</v>
      </c>
      <c r="R21" s="18">
        <v>0</v>
      </c>
      <c r="S21" s="18">
        <v>0</v>
      </c>
      <c r="T21" s="18">
        <v>1.3511468633995449E-6</v>
      </c>
      <c r="U21" s="18">
        <v>0</v>
      </c>
      <c r="V21" s="18">
        <v>2.3341474149999997E-12</v>
      </c>
      <c r="W21" s="18">
        <v>7.7625100064999996E-10</v>
      </c>
      <c r="X21" s="18">
        <v>4.2884661961490002E-7</v>
      </c>
      <c r="Y21" s="18">
        <v>0</v>
      </c>
      <c r="Z21" s="18">
        <v>0</v>
      </c>
      <c r="AA21" s="18">
        <v>0</v>
      </c>
      <c r="AB21" s="18">
        <v>16.281013351287001</v>
      </c>
      <c r="AC21" s="18">
        <v>13.028951572</v>
      </c>
      <c r="AD21" s="18">
        <v>0</v>
      </c>
      <c r="AE21" s="18">
        <v>0</v>
      </c>
      <c r="AF21" s="18">
        <v>3.24119695605</v>
      </c>
      <c r="AG21" s="18">
        <v>0</v>
      </c>
      <c r="AH21" s="18">
        <v>3.9725525000000003E-4</v>
      </c>
      <c r="AI21" s="18">
        <v>1.0467567987E-2</v>
      </c>
      <c r="AJ21" s="18">
        <v>-1.574932867</v>
      </c>
      <c r="AK21" s="18">
        <v>0</v>
      </c>
      <c r="AL21" s="18">
        <v>0</v>
      </c>
      <c r="AM21" s="18">
        <v>0</v>
      </c>
      <c r="AN21" s="18">
        <v>72.510118049719992</v>
      </c>
      <c r="AO21" s="18">
        <v>70.287805904999985</v>
      </c>
      <c r="AP21" s="18">
        <v>0</v>
      </c>
      <c r="AQ21" s="18">
        <v>0</v>
      </c>
      <c r="AR21" s="18">
        <v>2.11074282025</v>
      </c>
      <c r="AS21" s="18">
        <v>0</v>
      </c>
      <c r="AT21" s="18">
        <v>5.1385532500000004E-3</v>
      </c>
      <c r="AU21" s="18">
        <v>0.10643077122</v>
      </c>
      <c r="AV21" s="18">
        <v>-12.082942508</v>
      </c>
      <c r="AW21" s="18">
        <v>0</v>
      </c>
      <c r="AX21" s="18">
        <v>0</v>
      </c>
      <c r="AY21" s="18">
        <v>0</v>
      </c>
      <c r="AZ21" s="18">
        <v>7.5827490581230004</v>
      </c>
      <c r="BA21" s="18">
        <v>7.1229168155</v>
      </c>
      <c r="BB21" s="18">
        <v>0</v>
      </c>
      <c r="BC21" s="18">
        <v>0</v>
      </c>
      <c r="BD21" s="18">
        <v>0.40777234790000005</v>
      </c>
      <c r="BE21" s="18">
        <v>0</v>
      </c>
      <c r="BF21" s="18">
        <v>8.5820820000000013E-4</v>
      </c>
      <c r="BG21" s="18">
        <v>5.1201686523000001E-2</v>
      </c>
      <c r="BH21" s="18">
        <v>-1.1146324014</v>
      </c>
      <c r="BI21" s="18">
        <v>0</v>
      </c>
      <c r="BJ21" s="18">
        <v>0</v>
      </c>
      <c r="BK21" s="18">
        <v>0</v>
      </c>
      <c r="BL21" s="18">
        <v>3.8427278991251005E-3</v>
      </c>
      <c r="BM21" s="18">
        <v>3.5843786080000002E-3</v>
      </c>
      <c r="BN21" s="18">
        <v>0</v>
      </c>
      <c r="BO21" s="18">
        <v>0</v>
      </c>
      <c r="BP21" s="18">
        <v>2.5112492837500001E-4</v>
      </c>
      <c r="BQ21" s="18">
        <v>0</v>
      </c>
      <c r="BR21" s="18">
        <v>1.3497237750000001E-6</v>
      </c>
      <c r="BS21" s="18">
        <v>5.8746389751000008E-6</v>
      </c>
      <c r="BT21" s="18">
        <v>-7.3908515689000013E-4</v>
      </c>
      <c r="BU21" s="18">
        <v>0</v>
      </c>
      <c r="BV21" s="18">
        <v>0</v>
      </c>
      <c r="BW21" s="18">
        <v>0</v>
      </c>
      <c r="BX21" s="18">
        <v>322182.75784920994</v>
      </c>
      <c r="BY21" s="18">
        <v>294552.57665</v>
      </c>
      <c r="BZ21" s="18">
        <v>0</v>
      </c>
      <c r="CA21" s="18">
        <v>0</v>
      </c>
      <c r="CB21" s="18">
        <v>27232.647762500001</v>
      </c>
      <c r="CC21" s="18">
        <v>0</v>
      </c>
      <c r="CD21" s="18">
        <v>33.886792499999999</v>
      </c>
      <c r="CE21" s="18">
        <v>363.64664420999998</v>
      </c>
      <c r="CF21" s="18">
        <v>-68580.946290000007</v>
      </c>
      <c r="CG21" s="18">
        <v>0</v>
      </c>
      <c r="CH21" s="18">
        <v>0</v>
      </c>
      <c r="CI21" s="18">
        <v>0</v>
      </c>
      <c r="CJ21" s="18">
        <v>338413.29793464002</v>
      </c>
      <c r="CK21" s="18">
        <v>309902.91899999999</v>
      </c>
      <c r="CL21" s="18">
        <v>0</v>
      </c>
      <c r="CM21" s="18">
        <v>0</v>
      </c>
      <c r="CN21" s="18">
        <v>28086.145650000002</v>
      </c>
      <c r="CO21" s="18">
        <v>0</v>
      </c>
      <c r="CP21" s="18">
        <v>44.992710000000002</v>
      </c>
      <c r="CQ21" s="18">
        <v>379.24057464000003</v>
      </c>
      <c r="CR21" s="18">
        <v>-70374.434390000009</v>
      </c>
      <c r="CS21" s="18">
        <v>0</v>
      </c>
      <c r="CT21" s="18">
        <v>0</v>
      </c>
      <c r="CU21" s="18">
        <v>0</v>
      </c>
      <c r="CV21" s="18">
        <v>114654.68518330001</v>
      </c>
      <c r="CW21" s="18">
        <v>80650.598870000002</v>
      </c>
      <c r="CX21" s="18">
        <v>0</v>
      </c>
      <c r="CY21" s="18">
        <v>0</v>
      </c>
      <c r="CZ21" s="18">
        <v>33946.083105500009</v>
      </c>
      <c r="DA21" s="18">
        <v>0</v>
      </c>
      <c r="DB21" s="18">
        <v>23.416897500000001</v>
      </c>
      <c r="DC21" s="18">
        <v>34.586310300000001</v>
      </c>
      <c r="DD21" s="18">
        <v>-5426.1535540000004</v>
      </c>
      <c r="DE21" s="18">
        <v>0</v>
      </c>
      <c r="DF21" s="18">
        <v>0</v>
      </c>
      <c r="DG21" s="18">
        <v>0</v>
      </c>
      <c r="DH21" s="18">
        <v>0</v>
      </c>
      <c r="DI21" s="18">
        <v>0</v>
      </c>
      <c r="DJ21" s="18">
        <v>0</v>
      </c>
      <c r="DK21" s="18">
        <v>0</v>
      </c>
      <c r="DL21" s="18">
        <v>0</v>
      </c>
      <c r="DM21" s="18">
        <v>0</v>
      </c>
      <c r="DN21" s="18">
        <v>0</v>
      </c>
      <c r="DO21" s="18">
        <v>0</v>
      </c>
      <c r="DP21" s="18">
        <v>0</v>
      </c>
      <c r="DQ21" s="18">
        <v>0</v>
      </c>
      <c r="DR21" s="18">
        <v>0</v>
      </c>
      <c r="DS21" s="18">
        <v>0</v>
      </c>
      <c r="DT21" s="18">
        <v>0</v>
      </c>
      <c r="DU21" s="18">
        <v>0</v>
      </c>
      <c r="DV21" s="18">
        <v>0</v>
      </c>
      <c r="DW21" s="18">
        <v>0</v>
      </c>
      <c r="DX21" s="18">
        <v>0</v>
      </c>
      <c r="DY21" s="18">
        <v>0</v>
      </c>
      <c r="DZ21" s="18">
        <v>0</v>
      </c>
      <c r="EA21" s="18">
        <v>0</v>
      </c>
      <c r="EB21" s="18">
        <v>0</v>
      </c>
      <c r="EC21" s="18">
        <v>0</v>
      </c>
      <c r="ED21" s="18">
        <v>0</v>
      </c>
      <c r="EE21" s="18">
        <v>0</v>
      </c>
    </row>
    <row r="22" spans="1:135" ht="20.149999999999999" customHeight="1" outlineLevel="4" x14ac:dyDescent="0.35">
      <c r="A22" s="17" t="s">
        <v>49</v>
      </c>
      <c r="B22" s="17" t="s">
        <v>294</v>
      </c>
      <c r="D22" s="18">
        <v>34650.62076423</v>
      </c>
      <c r="E22" s="18">
        <v>30007.394739999996</v>
      </c>
      <c r="F22" s="18">
        <v>0</v>
      </c>
      <c r="G22" s="18">
        <v>0</v>
      </c>
      <c r="H22" s="18">
        <v>1367.31285</v>
      </c>
      <c r="I22" s="18">
        <v>0</v>
      </c>
      <c r="J22" s="18">
        <v>2955.8424560000003</v>
      </c>
      <c r="K22" s="18">
        <v>320.07071823000001</v>
      </c>
      <c r="L22" s="18">
        <v>-6452.6331999999993</v>
      </c>
      <c r="M22" s="18">
        <v>0</v>
      </c>
      <c r="N22" s="18">
        <v>0</v>
      </c>
      <c r="O22" s="18">
        <v>0</v>
      </c>
      <c r="P22" s="18">
        <v>2.7031601899703602E-6</v>
      </c>
      <c r="Q22" s="18">
        <v>1.3512347414227501E-6</v>
      </c>
      <c r="R22" s="18">
        <v>0</v>
      </c>
      <c r="S22" s="18">
        <v>0</v>
      </c>
      <c r="T22" s="18">
        <v>1.3511468633995449E-6</v>
      </c>
      <c r="U22" s="18">
        <v>0</v>
      </c>
      <c r="V22" s="18">
        <v>2.3341474149999997E-12</v>
      </c>
      <c r="W22" s="18">
        <v>7.7625100064999996E-10</v>
      </c>
      <c r="X22" s="18">
        <v>4.2884661961490002E-7</v>
      </c>
      <c r="Y22" s="18">
        <v>0</v>
      </c>
      <c r="Z22" s="18">
        <v>0</v>
      </c>
      <c r="AA22" s="18">
        <v>0</v>
      </c>
      <c r="AB22" s="18">
        <v>16.281013351287001</v>
      </c>
      <c r="AC22" s="18">
        <v>13.028951572</v>
      </c>
      <c r="AD22" s="18">
        <v>0</v>
      </c>
      <c r="AE22" s="18">
        <v>0</v>
      </c>
      <c r="AF22" s="18">
        <v>3.24119695605</v>
      </c>
      <c r="AG22" s="18">
        <v>0</v>
      </c>
      <c r="AH22" s="18">
        <v>3.9725525000000003E-4</v>
      </c>
      <c r="AI22" s="18">
        <v>1.0467567987E-2</v>
      </c>
      <c r="AJ22" s="18">
        <v>-1.5749328669999998</v>
      </c>
      <c r="AK22" s="18">
        <v>0</v>
      </c>
      <c r="AL22" s="18">
        <v>0</v>
      </c>
      <c r="AM22" s="18">
        <v>0</v>
      </c>
      <c r="AN22" s="18">
        <v>72.510118049719992</v>
      </c>
      <c r="AO22" s="18">
        <v>70.287805904999985</v>
      </c>
      <c r="AP22" s="18">
        <v>0</v>
      </c>
      <c r="AQ22" s="18">
        <v>0</v>
      </c>
      <c r="AR22" s="18">
        <v>2.11074282025</v>
      </c>
      <c r="AS22" s="18">
        <v>0</v>
      </c>
      <c r="AT22" s="18">
        <v>5.1385532500000004E-3</v>
      </c>
      <c r="AU22" s="18">
        <v>0.10643077122</v>
      </c>
      <c r="AV22" s="18">
        <v>-12.082942508</v>
      </c>
      <c r="AW22" s="18">
        <v>0</v>
      </c>
      <c r="AX22" s="18">
        <v>0</v>
      </c>
      <c r="AY22" s="18">
        <v>0</v>
      </c>
      <c r="AZ22" s="18">
        <v>7.5827490581230004</v>
      </c>
      <c r="BA22" s="18">
        <v>7.1229168155</v>
      </c>
      <c r="BB22" s="18">
        <v>0</v>
      </c>
      <c r="BC22" s="18">
        <v>0</v>
      </c>
      <c r="BD22" s="18">
        <v>0.40777234789999994</v>
      </c>
      <c r="BE22" s="18">
        <v>0</v>
      </c>
      <c r="BF22" s="18">
        <v>8.5820820000000013E-4</v>
      </c>
      <c r="BG22" s="18">
        <v>5.1201686523000001E-2</v>
      </c>
      <c r="BH22" s="18">
        <v>-1.1146324014000002</v>
      </c>
      <c r="BI22" s="18">
        <v>0</v>
      </c>
      <c r="BJ22" s="18">
        <v>0</v>
      </c>
      <c r="BK22" s="18">
        <v>0</v>
      </c>
      <c r="BL22" s="18">
        <v>3.8427278991251005E-3</v>
      </c>
      <c r="BM22" s="18">
        <v>3.5843786080000002E-3</v>
      </c>
      <c r="BN22" s="18">
        <v>0</v>
      </c>
      <c r="BO22" s="18">
        <v>0</v>
      </c>
      <c r="BP22" s="18">
        <v>2.5112492837500001E-4</v>
      </c>
      <c r="BQ22" s="18">
        <v>0</v>
      </c>
      <c r="BR22" s="18">
        <v>1.3497237750000001E-6</v>
      </c>
      <c r="BS22" s="18">
        <v>5.8746389751000008E-6</v>
      </c>
      <c r="BT22" s="18">
        <v>-7.3908515689000013E-4</v>
      </c>
      <c r="BU22" s="18">
        <v>0</v>
      </c>
      <c r="BV22" s="18">
        <v>0</v>
      </c>
      <c r="BW22" s="18">
        <v>0</v>
      </c>
      <c r="BX22" s="18">
        <v>322182.75784920994</v>
      </c>
      <c r="BY22" s="18">
        <v>294552.57665</v>
      </c>
      <c r="BZ22" s="18">
        <v>0</v>
      </c>
      <c r="CA22" s="18">
        <v>0</v>
      </c>
      <c r="CB22" s="18">
        <v>27232.647762499997</v>
      </c>
      <c r="CC22" s="18">
        <v>0</v>
      </c>
      <c r="CD22" s="18">
        <v>33.886792499999999</v>
      </c>
      <c r="CE22" s="18">
        <v>363.64664420999998</v>
      </c>
      <c r="CF22" s="18">
        <v>-68580.946290000022</v>
      </c>
      <c r="CG22" s="18">
        <v>0</v>
      </c>
      <c r="CH22" s="18">
        <v>0</v>
      </c>
      <c r="CI22" s="18">
        <v>0</v>
      </c>
      <c r="CJ22" s="18">
        <v>338413.29793464002</v>
      </c>
      <c r="CK22" s="18">
        <v>309902.91899999999</v>
      </c>
      <c r="CL22" s="18">
        <v>0</v>
      </c>
      <c r="CM22" s="18">
        <v>0</v>
      </c>
      <c r="CN22" s="18">
        <v>28086.145649999999</v>
      </c>
      <c r="CO22" s="18">
        <v>0</v>
      </c>
      <c r="CP22" s="18">
        <v>44.992710000000002</v>
      </c>
      <c r="CQ22" s="18">
        <v>379.24057464000003</v>
      </c>
      <c r="CR22" s="18">
        <v>-70374.434390000009</v>
      </c>
      <c r="CS22" s="18">
        <v>0</v>
      </c>
      <c r="CT22" s="18">
        <v>0</v>
      </c>
      <c r="CU22" s="18">
        <v>0</v>
      </c>
      <c r="CV22" s="18">
        <v>114654.68518330001</v>
      </c>
      <c r="CW22" s="18">
        <v>80650.598870000002</v>
      </c>
      <c r="CX22" s="18">
        <v>0</v>
      </c>
      <c r="CY22" s="18">
        <v>0</v>
      </c>
      <c r="CZ22" s="18">
        <v>33946.083105500002</v>
      </c>
      <c r="DA22" s="18">
        <v>0</v>
      </c>
      <c r="DB22" s="18">
        <v>23.416897500000001</v>
      </c>
      <c r="DC22" s="18">
        <v>34.586310300000001</v>
      </c>
      <c r="DD22" s="18">
        <v>-5426.1535540000004</v>
      </c>
      <c r="DE22" s="18">
        <v>0</v>
      </c>
      <c r="DF22" s="18">
        <v>0</v>
      </c>
      <c r="DG22" s="18">
        <v>0</v>
      </c>
      <c r="DH22" s="18">
        <v>0</v>
      </c>
      <c r="DI22" s="18">
        <v>0</v>
      </c>
      <c r="DJ22" s="18">
        <v>0</v>
      </c>
      <c r="DK22" s="18">
        <v>0</v>
      </c>
      <c r="DL22" s="18">
        <v>0</v>
      </c>
      <c r="DM22" s="18">
        <v>0</v>
      </c>
      <c r="DN22" s="18">
        <v>0</v>
      </c>
      <c r="DO22" s="18">
        <v>0</v>
      </c>
      <c r="DP22" s="18">
        <v>0</v>
      </c>
      <c r="DQ22" s="18">
        <v>0</v>
      </c>
      <c r="DR22" s="18">
        <v>0</v>
      </c>
      <c r="DS22" s="18">
        <v>0</v>
      </c>
      <c r="DT22" s="18">
        <v>0</v>
      </c>
      <c r="DU22" s="18">
        <v>0</v>
      </c>
      <c r="DV22" s="18">
        <v>0</v>
      </c>
      <c r="DW22" s="18">
        <v>0</v>
      </c>
      <c r="DX22" s="18">
        <v>0</v>
      </c>
      <c r="DY22" s="18">
        <v>0</v>
      </c>
      <c r="DZ22" s="18">
        <v>0</v>
      </c>
      <c r="EA22" s="18">
        <v>0</v>
      </c>
      <c r="EB22" s="18">
        <v>0</v>
      </c>
      <c r="EC22" s="18">
        <v>0</v>
      </c>
      <c r="ED22" s="18">
        <v>0</v>
      </c>
      <c r="EE22" s="18">
        <v>0</v>
      </c>
    </row>
    <row r="23" spans="1:135" ht="20.149999999999999" customHeight="1" outlineLevel="5" x14ac:dyDescent="0.35">
      <c r="A23" s="17" t="s">
        <v>54</v>
      </c>
      <c r="B23" s="17" t="s">
        <v>294</v>
      </c>
      <c r="D23" s="18">
        <v>32540.636158229998</v>
      </c>
      <c r="E23" s="18">
        <v>29758.274019999997</v>
      </c>
      <c r="F23" s="18">
        <v>0</v>
      </c>
      <c r="G23" s="18">
        <v>0</v>
      </c>
      <c r="H23" s="18">
        <v>417.10725000000002</v>
      </c>
      <c r="I23" s="18">
        <v>0</v>
      </c>
      <c r="J23" s="18">
        <v>2357.5550000000003</v>
      </c>
      <c r="K23" s="18">
        <v>7.69988823</v>
      </c>
      <c r="L23" s="18">
        <v>-5687.8384000000005</v>
      </c>
      <c r="M23" s="18">
        <v>0</v>
      </c>
      <c r="N23" s="18">
        <v>0</v>
      </c>
      <c r="O23" s="18">
        <v>0</v>
      </c>
      <c r="P23" s="18">
        <v>2.4414965107999996E-10</v>
      </c>
      <c r="Q23" s="18">
        <v>2.3750076165E-10</v>
      </c>
      <c r="R23" s="18">
        <v>0</v>
      </c>
      <c r="S23" s="18">
        <v>0</v>
      </c>
      <c r="T23" s="18">
        <v>6.5155979350000003E-12</v>
      </c>
      <c r="U23" s="18">
        <v>0</v>
      </c>
      <c r="V23" s="18">
        <v>9.0506185000000009E-14</v>
      </c>
      <c r="W23" s="18">
        <v>4.2785309999999999E-14</v>
      </c>
      <c r="X23" s="18">
        <v>-1.1544465100000002E-11</v>
      </c>
      <c r="Y23" s="18">
        <v>0</v>
      </c>
      <c r="Z23" s="18">
        <v>0</v>
      </c>
      <c r="AA23" s="18">
        <v>0</v>
      </c>
      <c r="AB23" s="18">
        <v>11.903371171887001</v>
      </c>
      <c r="AC23" s="18">
        <v>10.806650566</v>
      </c>
      <c r="AD23" s="18">
        <v>0</v>
      </c>
      <c r="AE23" s="18">
        <v>0</v>
      </c>
      <c r="AF23" s="18">
        <v>1.09274711595</v>
      </c>
      <c r="AG23" s="18">
        <v>0</v>
      </c>
      <c r="AH23" s="18">
        <v>2.1331595000000003E-4</v>
      </c>
      <c r="AI23" s="18">
        <v>3.7601739869999999E-3</v>
      </c>
      <c r="AJ23" s="18">
        <v>-1.4489038869999999</v>
      </c>
      <c r="AK23" s="18">
        <v>0</v>
      </c>
      <c r="AL23" s="18">
        <v>0</v>
      </c>
      <c r="AM23" s="18">
        <v>0</v>
      </c>
      <c r="AN23" s="18">
        <v>69.346915400719993</v>
      </c>
      <c r="AO23" s="18">
        <v>68.578603574999988</v>
      </c>
      <c r="AP23" s="18">
        <v>0</v>
      </c>
      <c r="AQ23" s="18">
        <v>0</v>
      </c>
      <c r="AR23" s="18">
        <v>0.71680621975000003</v>
      </c>
      <c r="AS23" s="18">
        <v>0</v>
      </c>
      <c r="AT23" s="18">
        <v>2.5905947499999999E-3</v>
      </c>
      <c r="AU23" s="18">
        <v>4.8915011219999999E-2</v>
      </c>
      <c r="AV23" s="18">
        <v>-11.153436008</v>
      </c>
      <c r="AW23" s="18">
        <v>0</v>
      </c>
      <c r="AX23" s="18">
        <v>0</v>
      </c>
      <c r="AY23" s="18">
        <v>0</v>
      </c>
      <c r="AZ23" s="18">
        <v>7.0995832877230001</v>
      </c>
      <c r="BA23" s="18">
        <v>6.9288311765000001</v>
      </c>
      <c r="BB23" s="18">
        <v>0</v>
      </c>
      <c r="BC23" s="18">
        <v>0</v>
      </c>
      <c r="BD23" s="18">
        <v>0.16473697609999999</v>
      </c>
      <c r="BE23" s="18">
        <v>0</v>
      </c>
      <c r="BF23" s="18">
        <v>5.1166860000000005E-4</v>
      </c>
      <c r="BG23" s="18">
        <v>5.5034665229999995E-3</v>
      </c>
      <c r="BH23" s="18">
        <v>-1.0049953014000002</v>
      </c>
      <c r="BI23" s="18">
        <v>0</v>
      </c>
      <c r="BJ23" s="18">
        <v>0</v>
      </c>
      <c r="BK23" s="18">
        <v>0</v>
      </c>
      <c r="BL23" s="18">
        <v>3.3525214206250997E-3</v>
      </c>
      <c r="BM23" s="18">
        <v>3.2817367240000001E-3</v>
      </c>
      <c r="BN23" s="18">
        <v>0</v>
      </c>
      <c r="BO23" s="18">
        <v>0</v>
      </c>
      <c r="BP23" s="18">
        <v>6.9157903225000017E-5</v>
      </c>
      <c r="BQ23" s="18">
        <v>0</v>
      </c>
      <c r="BR23" s="18">
        <v>8.463182250000001E-7</v>
      </c>
      <c r="BS23" s="18">
        <v>7.8047517510000011E-7</v>
      </c>
      <c r="BT23" s="18">
        <v>-3.1173725689000002E-4</v>
      </c>
      <c r="BU23" s="18">
        <v>0</v>
      </c>
      <c r="BV23" s="18">
        <v>0</v>
      </c>
      <c r="BW23" s="18">
        <v>0</v>
      </c>
      <c r="BX23" s="18">
        <v>278645.95201920997</v>
      </c>
      <c r="BY23" s="18">
        <v>275496.94415</v>
      </c>
      <c r="BZ23" s="18">
        <v>0</v>
      </c>
      <c r="CA23" s="18">
        <v>0</v>
      </c>
      <c r="CB23" s="18">
        <v>3018.0440375000003</v>
      </c>
      <c r="CC23" s="18">
        <v>0</v>
      </c>
      <c r="CD23" s="18">
        <v>21.755287500000001</v>
      </c>
      <c r="CE23" s="18">
        <v>109.20854420999999</v>
      </c>
      <c r="CF23" s="18">
        <v>-57498.994290000002</v>
      </c>
      <c r="CG23" s="18">
        <v>0</v>
      </c>
      <c r="CH23" s="18">
        <v>0</v>
      </c>
      <c r="CI23" s="18">
        <v>0</v>
      </c>
      <c r="CJ23" s="18">
        <v>293596.22977464</v>
      </c>
      <c r="CK23" s="18">
        <v>290076.18</v>
      </c>
      <c r="CL23" s="18">
        <v>0</v>
      </c>
      <c r="CM23" s="18">
        <v>0</v>
      </c>
      <c r="CN23" s="18">
        <v>3380.0863500000005</v>
      </c>
      <c r="CO23" s="18">
        <v>0</v>
      </c>
      <c r="CP23" s="18">
        <v>27.572850000000003</v>
      </c>
      <c r="CQ23" s="18">
        <v>112.39057464</v>
      </c>
      <c r="CR23" s="18">
        <v>-58083.899390000006</v>
      </c>
      <c r="CS23" s="18">
        <v>0</v>
      </c>
      <c r="CT23" s="18">
        <v>0</v>
      </c>
      <c r="CU23" s="18">
        <v>0</v>
      </c>
      <c r="CV23" s="18">
        <v>99731.583511300007</v>
      </c>
      <c r="CW23" s="18">
        <v>73096.14791</v>
      </c>
      <c r="CX23" s="18">
        <v>0</v>
      </c>
      <c r="CY23" s="18">
        <v>0</v>
      </c>
      <c r="CZ23" s="18">
        <v>26604.825882500001</v>
      </c>
      <c r="DA23" s="18">
        <v>0</v>
      </c>
      <c r="DB23" s="18">
        <v>15.858382500000001</v>
      </c>
      <c r="DC23" s="18">
        <v>14.7513363</v>
      </c>
      <c r="DD23" s="18">
        <v>-3194.3875540000004</v>
      </c>
      <c r="DE23" s="18">
        <v>0</v>
      </c>
      <c r="DF23" s="18">
        <v>0</v>
      </c>
      <c r="DG23" s="18">
        <v>0</v>
      </c>
      <c r="DH23" s="18">
        <v>0</v>
      </c>
      <c r="DI23" s="18">
        <v>0</v>
      </c>
      <c r="DJ23" s="18">
        <v>0</v>
      </c>
      <c r="DK23" s="18">
        <v>0</v>
      </c>
      <c r="DL23" s="18">
        <v>0</v>
      </c>
      <c r="DM23" s="18">
        <v>0</v>
      </c>
      <c r="DN23" s="18">
        <v>0</v>
      </c>
      <c r="DO23" s="18">
        <v>0</v>
      </c>
      <c r="DP23" s="18">
        <v>0</v>
      </c>
      <c r="DQ23" s="18">
        <v>0</v>
      </c>
      <c r="DR23" s="18">
        <v>0</v>
      </c>
      <c r="DS23" s="18">
        <v>0</v>
      </c>
      <c r="DT23" s="18">
        <v>0</v>
      </c>
      <c r="DU23" s="18">
        <v>0</v>
      </c>
      <c r="DV23" s="18">
        <v>0</v>
      </c>
      <c r="DW23" s="18">
        <v>0</v>
      </c>
      <c r="DX23" s="18">
        <v>0</v>
      </c>
      <c r="DY23" s="18">
        <v>0</v>
      </c>
      <c r="DZ23" s="18">
        <v>0</v>
      </c>
      <c r="EA23" s="18">
        <v>0</v>
      </c>
      <c r="EB23" s="18">
        <v>0</v>
      </c>
      <c r="EC23" s="18">
        <v>0</v>
      </c>
      <c r="ED23" s="18">
        <v>0</v>
      </c>
      <c r="EE23" s="18">
        <v>0</v>
      </c>
    </row>
    <row r="24" spans="1:135" ht="20.149999999999999" customHeight="1" outlineLevel="6" x14ac:dyDescent="0.35">
      <c r="A24" s="17" t="s">
        <v>55</v>
      </c>
      <c r="B24" s="17" t="s">
        <v>295</v>
      </c>
      <c r="C24">
        <v>0</v>
      </c>
      <c r="D24" s="18">
        <v>31706.421658229996</v>
      </c>
      <c r="E24" s="18">
        <v>31698.721769999996</v>
      </c>
      <c r="F24" s="18">
        <v>0</v>
      </c>
      <c r="G24" s="18">
        <v>0</v>
      </c>
      <c r="H24" s="18">
        <v>0</v>
      </c>
      <c r="I24" s="18">
        <v>0</v>
      </c>
      <c r="J24" s="18">
        <v>0</v>
      </c>
      <c r="K24" s="18">
        <v>7.69988823</v>
      </c>
      <c r="L24" s="18">
        <v>-4436.5770000000002</v>
      </c>
      <c r="M24" s="18">
        <v>0</v>
      </c>
      <c r="N24" s="18">
        <v>0</v>
      </c>
      <c r="O24" s="18">
        <v>0</v>
      </c>
      <c r="P24" s="18">
        <v>2.3111845521000001E-10</v>
      </c>
      <c r="Q24" s="18">
        <v>2.310756699E-10</v>
      </c>
      <c r="R24" s="18">
        <v>0</v>
      </c>
      <c r="S24" s="18">
        <v>0</v>
      </c>
      <c r="T24" s="18">
        <v>0</v>
      </c>
      <c r="U24" s="18">
        <v>0</v>
      </c>
      <c r="V24" s="18">
        <v>0</v>
      </c>
      <c r="W24" s="18">
        <v>4.2785309999999999E-14</v>
      </c>
      <c r="X24" s="18">
        <v>2.7252774899999999E-11</v>
      </c>
      <c r="Y24" s="18">
        <v>0</v>
      </c>
      <c r="Z24" s="18">
        <v>0</v>
      </c>
      <c r="AA24" s="18">
        <v>0</v>
      </c>
      <c r="AB24" s="18">
        <v>9.7178769399870006</v>
      </c>
      <c r="AC24" s="18">
        <v>9.7141167660000001</v>
      </c>
      <c r="AD24" s="18">
        <v>0</v>
      </c>
      <c r="AE24" s="18">
        <v>0</v>
      </c>
      <c r="AF24" s="18">
        <v>0</v>
      </c>
      <c r="AG24" s="18">
        <v>0</v>
      </c>
      <c r="AH24" s="18">
        <v>0</v>
      </c>
      <c r="AI24" s="18">
        <v>3.7601739869999999E-3</v>
      </c>
      <c r="AJ24" s="18">
        <v>-1.336538577</v>
      </c>
      <c r="AK24" s="18">
        <v>0</v>
      </c>
      <c r="AL24" s="18">
        <v>0</v>
      </c>
      <c r="AM24" s="18">
        <v>0</v>
      </c>
      <c r="AN24" s="18">
        <v>67.913302961219998</v>
      </c>
      <c r="AO24" s="18">
        <v>67.864387949999994</v>
      </c>
      <c r="AP24" s="18">
        <v>0</v>
      </c>
      <c r="AQ24" s="18">
        <v>0</v>
      </c>
      <c r="AR24" s="18">
        <v>0</v>
      </c>
      <c r="AS24" s="18">
        <v>0</v>
      </c>
      <c r="AT24" s="18">
        <v>0</v>
      </c>
      <c r="AU24" s="18">
        <v>4.8915011219999999E-2</v>
      </c>
      <c r="AV24" s="18">
        <v>-10.233726858000001</v>
      </c>
      <c r="AW24" s="18">
        <v>0</v>
      </c>
      <c r="AX24" s="18">
        <v>0</v>
      </c>
      <c r="AY24" s="18">
        <v>0</v>
      </c>
      <c r="AZ24" s="18">
        <v>6.7701093355230002</v>
      </c>
      <c r="BA24" s="18">
        <v>6.7646058690000004</v>
      </c>
      <c r="BB24" s="18">
        <v>0</v>
      </c>
      <c r="BC24" s="18">
        <v>0</v>
      </c>
      <c r="BD24" s="18">
        <v>0</v>
      </c>
      <c r="BE24" s="18">
        <v>0</v>
      </c>
      <c r="BF24" s="18">
        <v>0</v>
      </c>
      <c r="BG24" s="18">
        <v>5.5034665229999995E-3</v>
      </c>
      <c r="BH24" s="18">
        <v>-0.85009105140000008</v>
      </c>
      <c r="BI24" s="18">
        <v>0</v>
      </c>
      <c r="BJ24" s="18">
        <v>0</v>
      </c>
      <c r="BK24" s="18">
        <v>0</v>
      </c>
      <c r="BL24" s="18">
        <v>3.2142056141751E-3</v>
      </c>
      <c r="BM24" s="18">
        <v>3.2134251390000001E-3</v>
      </c>
      <c r="BN24" s="18">
        <v>0</v>
      </c>
      <c r="BO24" s="18">
        <v>0</v>
      </c>
      <c r="BP24" s="18">
        <v>0</v>
      </c>
      <c r="BQ24" s="18">
        <v>0</v>
      </c>
      <c r="BR24" s="18">
        <v>0</v>
      </c>
      <c r="BS24" s="18">
        <v>7.8047517510000011E-7</v>
      </c>
      <c r="BT24" s="18">
        <v>1.0559719311000001E-4</v>
      </c>
      <c r="BU24" s="18">
        <v>0</v>
      </c>
      <c r="BV24" s="18">
        <v>0</v>
      </c>
      <c r="BW24" s="18">
        <v>0</v>
      </c>
      <c r="BX24" s="18">
        <v>272609.86394421</v>
      </c>
      <c r="BY24" s="18">
        <v>272500.65539999999</v>
      </c>
      <c r="BZ24" s="18">
        <v>0</v>
      </c>
      <c r="CA24" s="18">
        <v>0</v>
      </c>
      <c r="CB24" s="18">
        <v>0</v>
      </c>
      <c r="CC24" s="18">
        <v>0</v>
      </c>
      <c r="CD24" s="18">
        <v>0</v>
      </c>
      <c r="CE24" s="18">
        <v>109.20854420999999</v>
      </c>
      <c r="CF24" s="18">
        <v>-35093.098290000002</v>
      </c>
      <c r="CG24" s="18">
        <v>0</v>
      </c>
      <c r="CH24" s="18">
        <v>0</v>
      </c>
      <c r="CI24" s="18">
        <v>0</v>
      </c>
      <c r="CJ24" s="18">
        <v>286836.05707464</v>
      </c>
      <c r="CK24" s="18">
        <v>286723.66649999999</v>
      </c>
      <c r="CL24" s="18">
        <v>0</v>
      </c>
      <c r="CM24" s="18">
        <v>0</v>
      </c>
      <c r="CN24" s="18">
        <v>0</v>
      </c>
      <c r="CO24" s="18">
        <v>0</v>
      </c>
      <c r="CP24" s="18">
        <v>0</v>
      </c>
      <c r="CQ24" s="18">
        <v>112.39057464</v>
      </c>
      <c r="CR24" s="18">
        <v>-33551.02089</v>
      </c>
      <c r="CS24" s="18">
        <v>0</v>
      </c>
      <c r="CT24" s="18">
        <v>0</v>
      </c>
      <c r="CU24" s="18">
        <v>0</v>
      </c>
      <c r="CV24" s="18">
        <v>46521.931746300004</v>
      </c>
      <c r="CW24" s="18">
        <v>46507.180410000001</v>
      </c>
      <c r="CX24" s="18">
        <v>0</v>
      </c>
      <c r="CY24" s="18">
        <v>0</v>
      </c>
      <c r="CZ24" s="18">
        <v>0</v>
      </c>
      <c r="DA24" s="18">
        <v>0</v>
      </c>
      <c r="DB24" s="18">
        <v>0</v>
      </c>
      <c r="DC24" s="18">
        <v>14.7513363</v>
      </c>
      <c r="DD24" s="18">
        <v>3828.2579460000002</v>
      </c>
      <c r="DE24" s="18">
        <v>0</v>
      </c>
      <c r="DF24" s="18">
        <v>0</v>
      </c>
      <c r="DG24" s="18">
        <v>0</v>
      </c>
      <c r="DH24" s="18">
        <v>0</v>
      </c>
      <c r="DI24" s="18">
        <v>0</v>
      </c>
      <c r="DJ24" s="18">
        <v>0</v>
      </c>
      <c r="DK24" s="18">
        <v>0</v>
      </c>
      <c r="DL24" s="18">
        <v>0</v>
      </c>
      <c r="DM24" s="18">
        <v>0</v>
      </c>
      <c r="DN24" s="18">
        <v>0</v>
      </c>
      <c r="DO24" s="18">
        <v>0</v>
      </c>
      <c r="DP24" s="18">
        <v>0</v>
      </c>
      <c r="DQ24" s="18">
        <v>0</v>
      </c>
      <c r="DR24" s="18">
        <v>0</v>
      </c>
      <c r="DS24" s="18">
        <v>0</v>
      </c>
      <c r="DT24" s="18">
        <v>0</v>
      </c>
      <c r="DU24" s="18">
        <v>0</v>
      </c>
      <c r="DV24" s="18">
        <v>0</v>
      </c>
      <c r="DW24" s="18">
        <v>0</v>
      </c>
      <c r="DX24" s="18">
        <v>0</v>
      </c>
      <c r="DY24" s="18">
        <v>0</v>
      </c>
      <c r="DZ24" s="18">
        <v>0</v>
      </c>
      <c r="EA24" s="18">
        <v>0</v>
      </c>
      <c r="EB24" s="18">
        <v>0</v>
      </c>
      <c r="EC24" s="18">
        <v>0</v>
      </c>
      <c r="ED24" s="18">
        <v>0</v>
      </c>
      <c r="EE24" s="18">
        <v>0</v>
      </c>
    </row>
    <row r="25" spans="1:135" ht="20.149999999999999" customHeight="1" outlineLevel="6" x14ac:dyDescent="0.35">
      <c r="A25" s="17" t="s">
        <v>55</v>
      </c>
      <c r="B25" s="17" t="s">
        <v>296</v>
      </c>
      <c r="C25">
        <v>1</v>
      </c>
      <c r="D25" s="18">
        <v>834.21450000000004</v>
      </c>
      <c r="E25" s="18">
        <v>-1940.4477500000003</v>
      </c>
      <c r="F25" s="18">
        <v>0</v>
      </c>
      <c r="G25" s="18">
        <v>0</v>
      </c>
      <c r="H25" s="18">
        <v>417.10725000000002</v>
      </c>
      <c r="I25" s="18">
        <v>0</v>
      </c>
      <c r="J25" s="18">
        <v>2357.5550000000003</v>
      </c>
      <c r="K25" s="18">
        <v>0</v>
      </c>
      <c r="L25" s="18">
        <v>-1251.2614000000001</v>
      </c>
      <c r="M25" s="18">
        <v>0</v>
      </c>
      <c r="N25" s="18">
        <v>0</v>
      </c>
      <c r="O25" s="18">
        <v>0</v>
      </c>
      <c r="P25" s="18">
        <v>1.3031195870000001E-11</v>
      </c>
      <c r="Q25" s="18">
        <v>6.4250917500000002E-12</v>
      </c>
      <c r="R25" s="18">
        <v>0</v>
      </c>
      <c r="S25" s="18">
        <v>0</v>
      </c>
      <c r="T25" s="18">
        <v>6.5155979350000003E-12</v>
      </c>
      <c r="U25" s="18">
        <v>0</v>
      </c>
      <c r="V25" s="18">
        <v>9.0506185000000009E-14</v>
      </c>
      <c r="W25" s="18">
        <v>0</v>
      </c>
      <c r="X25" s="18">
        <v>-3.8797240000000001E-11</v>
      </c>
      <c r="Y25" s="18">
        <v>0</v>
      </c>
      <c r="Z25" s="18">
        <v>0</v>
      </c>
      <c r="AA25" s="18">
        <v>0</v>
      </c>
      <c r="AB25" s="18">
        <v>2.1854942318999999</v>
      </c>
      <c r="AC25" s="18">
        <v>1.0925338</v>
      </c>
      <c r="AD25" s="18">
        <v>0</v>
      </c>
      <c r="AE25" s="18">
        <v>0</v>
      </c>
      <c r="AF25" s="18">
        <v>1.09274711595</v>
      </c>
      <c r="AG25" s="18">
        <v>0</v>
      </c>
      <c r="AH25" s="18">
        <v>2.1331595000000003E-4</v>
      </c>
      <c r="AI25" s="18">
        <v>0</v>
      </c>
      <c r="AJ25" s="18">
        <v>-0.11236531</v>
      </c>
      <c r="AK25" s="18">
        <v>0</v>
      </c>
      <c r="AL25" s="18">
        <v>0</v>
      </c>
      <c r="AM25" s="18">
        <v>0</v>
      </c>
      <c r="AN25" s="18">
        <v>1.4336124395000001</v>
      </c>
      <c r="AO25" s="18">
        <v>0.71421562500000002</v>
      </c>
      <c r="AP25" s="18">
        <v>0</v>
      </c>
      <c r="AQ25" s="18">
        <v>0</v>
      </c>
      <c r="AR25" s="18">
        <v>0.71680621975000003</v>
      </c>
      <c r="AS25" s="18">
        <v>0</v>
      </c>
      <c r="AT25" s="18">
        <v>2.5905947499999999E-3</v>
      </c>
      <c r="AU25" s="18">
        <v>0</v>
      </c>
      <c r="AV25" s="18">
        <v>-0.91970915000000009</v>
      </c>
      <c r="AW25" s="18">
        <v>0</v>
      </c>
      <c r="AX25" s="18">
        <v>0</v>
      </c>
      <c r="AY25" s="18">
        <v>0</v>
      </c>
      <c r="AZ25" s="18">
        <v>0.32947395220000003</v>
      </c>
      <c r="BA25" s="18">
        <v>0.1642253075</v>
      </c>
      <c r="BB25" s="18">
        <v>0</v>
      </c>
      <c r="BC25" s="18">
        <v>0</v>
      </c>
      <c r="BD25" s="18">
        <v>0.16473697609999999</v>
      </c>
      <c r="BE25" s="18">
        <v>0</v>
      </c>
      <c r="BF25" s="18">
        <v>5.1166860000000005E-4</v>
      </c>
      <c r="BG25" s="18">
        <v>0</v>
      </c>
      <c r="BH25" s="18">
        <v>-0.15490425000000002</v>
      </c>
      <c r="BI25" s="18">
        <v>0</v>
      </c>
      <c r="BJ25" s="18">
        <v>0</v>
      </c>
      <c r="BK25" s="18">
        <v>0</v>
      </c>
      <c r="BL25" s="18">
        <v>1.3831580645000001E-4</v>
      </c>
      <c r="BM25" s="18">
        <v>6.8311585000000011E-5</v>
      </c>
      <c r="BN25" s="18">
        <v>0</v>
      </c>
      <c r="BO25" s="18">
        <v>0</v>
      </c>
      <c r="BP25" s="18">
        <v>6.9157903225000017E-5</v>
      </c>
      <c r="BQ25" s="18">
        <v>0</v>
      </c>
      <c r="BR25" s="18">
        <v>8.463182250000001E-7</v>
      </c>
      <c r="BS25" s="18">
        <v>0</v>
      </c>
      <c r="BT25" s="18">
        <v>-4.1733445000000004E-4</v>
      </c>
      <c r="BU25" s="18">
        <v>0</v>
      </c>
      <c r="BV25" s="18">
        <v>0</v>
      </c>
      <c r="BW25" s="18">
        <v>0</v>
      </c>
      <c r="BX25" s="18">
        <v>6036.0880750000006</v>
      </c>
      <c r="BY25" s="18">
        <v>2996.2887500000002</v>
      </c>
      <c r="BZ25" s="18">
        <v>0</v>
      </c>
      <c r="CA25" s="18">
        <v>0</v>
      </c>
      <c r="CB25" s="18">
        <v>3018.0440375000003</v>
      </c>
      <c r="CC25" s="18">
        <v>0</v>
      </c>
      <c r="CD25" s="18">
        <v>21.755287500000001</v>
      </c>
      <c r="CE25" s="18">
        <v>0</v>
      </c>
      <c r="CF25" s="18">
        <v>-22405.896000000004</v>
      </c>
      <c r="CG25" s="18">
        <v>0</v>
      </c>
      <c r="CH25" s="18">
        <v>0</v>
      </c>
      <c r="CI25" s="18">
        <v>0</v>
      </c>
      <c r="CJ25" s="18">
        <v>6760.1727000000001</v>
      </c>
      <c r="CK25" s="18">
        <v>3352.5135000000005</v>
      </c>
      <c r="CL25" s="18">
        <v>0</v>
      </c>
      <c r="CM25" s="18">
        <v>0</v>
      </c>
      <c r="CN25" s="18">
        <v>3380.0863500000005</v>
      </c>
      <c r="CO25" s="18">
        <v>0</v>
      </c>
      <c r="CP25" s="18">
        <v>27.572850000000003</v>
      </c>
      <c r="CQ25" s="18">
        <v>0</v>
      </c>
      <c r="CR25" s="18">
        <v>-24532.878500000003</v>
      </c>
      <c r="CS25" s="18">
        <v>0</v>
      </c>
      <c r="CT25" s="18">
        <v>0</v>
      </c>
      <c r="CU25" s="18">
        <v>0</v>
      </c>
      <c r="CV25" s="18">
        <v>53209.65176500001</v>
      </c>
      <c r="CW25" s="18">
        <v>26588.967500000002</v>
      </c>
      <c r="CX25" s="18">
        <v>0</v>
      </c>
      <c r="CY25" s="18">
        <v>0</v>
      </c>
      <c r="CZ25" s="18">
        <v>26604.825882500001</v>
      </c>
      <c r="DA25" s="18">
        <v>0</v>
      </c>
      <c r="DB25" s="18">
        <v>15.858382500000001</v>
      </c>
      <c r="DC25" s="18">
        <v>0</v>
      </c>
      <c r="DD25" s="18">
        <v>-7022.6455000000005</v>
      </c>
      <c r="DE25" s="18">
        <v>0</v>
      </c>
      <c r="DF25" s="18">
        <v>0</v>
      </c>
      <c r="DG25" s="18">
        <v>0</v>
      </c>
      <c r="DH25" s="18">
        <v>0</v>
      </c>
      <c r="DI25" s="18">
        <v>0</v>
      </c>
      <c r="DJ25" s="18">
        <v>0</v>
      </c>
      <c r="DK25" s="18">
        <v>0</v>
      </c>
      <c r="DL25" s="18">
        <v>0</v>
      </c>
      <c r="DM25" s="18">
        <v>0</v>
      </c>
      <c r="DN25" s="18">
        <v>0</v>
      </c>
      <c r="DO25" s="18">
        <v>0</v>
      </c>
      <c r="DP25" s="18">
        <v>0</v>
      </c>
      <c r="DQ25" s="18">
        <v>0</v>
      </c>
      <c r="DR25" s="18">
        <v>0</v>
      </c>
      <c r="DS25" s="18">
        <v>0</v>
      </c>
      <c r="DT25" s="18">
        <v>0</v>
      </c>
      <c r="DU25" s="18">
        <v>0</v>
      </c>
      <c r="DV25" s="18">
        <v>0</v>
      </c>
      <c r="DW25" s="18">
        <v>0</v>
      </c>
      <c r="DX25" s="18">
        <v>0</v>
      </c>
      <c r="DY25" s="18">
        <v>0</v>
      </c>
      <c r="DZ25" s="18">
        <v>0</v>
      </c>
      <c r="EA25" s="18">
        <v>0</v>
      </c>
      <c r="EB25" s="18">
        <v>0</v>
      </c>
      <c r="EC25" s="18">
        <v>0</v>
      </c>
      <c r="ED25" s="18">
        <v>0</v>
      </c>
      <c r="EE25" s="18">
        <v>0</v>
      </c>
    </row>
    <row r="26" spans="1:135" ht="20.149999999999999" customHeight="1" outlineLevel="5" x14ac:dyDescent="0.35">
      <c r="A26" s="17" t="s">
        <v>54</v>
      </c>
      <c r="B26" s="17" t="s">
        <v>297</v>
      </c>
      <c r="D26" s="18">
        <v>2109.984606</v>
      </c>
      <c r="E26" s="18">
        <v>249.12071999999995</v>
      </c>
      <c r="F26" s="18">
        <v>0</v>
      </c>
      <c r="G26" s="18">
        <v>0</v>
      </c>
      <c r="H26" s="18">
        <v>950.2056</v>
      </c>
      <c r="I26" s="18">
        <v>0</v>
      </c>
      <c r="J26" s="18">
        <v>598.28745600000002</v>
      </c>
      <c r="K26" s="18">
        <v>312.37083000000001</v>
      </c>
      <c r="L26" s="18">
        <v>-764.79480000000012</v>
      </c>
      <c r="M26" s="18">
        <v>0</v>
      </c>
      <c r="N26" s="18">
        <v>0</v>
      </c>
      <c r="O26" s="18">
        <v>0</v>
      </c>
      <c r="P26" s="18">
        <v>2.7029160403192803E-6</v>
      </c>
      <c r="Q26" s="18">
        <v>1.3509972406611001E-6</v>
      </c>
      <c r="R26" s="18">
        <v>0</v>
      </c>
      <c r="S26" s="18">
        <v>0</v>
      </c>
      <c r="T26" s="18">
        <v>1.3511403478016102E-6</v>
      </c>
      <c r="U26" s="18">
        <v>0</v>
      </c>
      <c r="V26" s="18">
        <v>2.2436412299999997E-12</v>
      </c>
      <c r="W26" s="18">
        <v>7.7620821533999994E-10</v>
      </c>
      <c r="X26" s="18">
        <v>4.2885816408000004E-7</v>
      </c>
      <c r="Y26" s="18">
        <v>0</v>
      </c>
      <c r="Z26" s="18">
        <v>0</v>
      </c>
      <c r="AA26" s="18">
        <v>0</v>
      </c>
      <c r="AB26" s="18">
        <v>4.3776421794000004</v>
      </c>
      <c r="AC26" s="18">
        <v>2.2223010059999999</v>
      </c>
      <c r="AD26" s="18">
        <v>0</v>
      </c>
      <c r="AE26" s="18">
        <v>0</v>
      </c>
      <c r="AF26" s="18">
        <v>2.1484498401000001</v>
      </c>
      <c r="AG26" s="18">
        <v>0</v>
      </c>
      <c r="AH26" s="18">
        <v>1.8393930000000001E-4</v>
      </c>
      <c r="AI26" s="18">
        <v>6.7073940000000002E-3</v>
      </c>
      <c r="AJ26" s="18">
        <v>-0.12602898000000001</v>
      </c>
      <c r="AK26" s="18">
        <v>0</v>
      </c>
      <c r="AL26" s="18">
        <v>0</v>
      </c>
      <c r="AM26" s="18">
        <v>0</v>
      </c>
      <c r="AN26" s="18">
        <v>3.163202649</v>
      </c>
      <c r="AO26" s="18">
        <v>1.7092023300000001</v>
      </c>
      <c r="AP26" s="18">
        <v>0</v>
      </c>
      <c r="AQ26" s="18">
        <v>0</v>
      </c>
      <c r="AR26" s="18">
        <v>1.3939366005</v>
      </c>
      <c r="AS26" s="18">
        <v>0</v>
      </c>
      <c r="AT26" s="18">
        <v>2.5479585000000001E-3</v>
      </c>
      <c r="AU26" s="18">
        <v>5.7515759999999999E-2</v>
      </c>
      <c r="AV26" s="18">
        <v>-0.92950650000000001</v>
      </c>
      <c r="AW26" s="18">
        <v>0</v>
      </c>
      <c r="AX26" s="18">
        <v>0</v>
      </c>
      <c r="AY26" s="18">
        <v>0</v>
      </c>
      <c r="AZ26" s="18">
        <v>0.48316577039999997</v>
      </c>
      <c r="BA26" s="18">
        <v>0.194085639</v>
      </c>
      <c r="BB26" s="18">
        <v>0</v>
      </c>
      <c r="BC26" s="18">
        <v>0</v>
      </c>
      <c r="BD26" s="18">
        <v>0.24303537180000001</v>
      </c>
      <c r="BE26" s="18">
        <v>0</v>
      </c>
      <c r="BF26" s="18">
        <v>3.4653960000000003E-4</v>
      </c>
      <c r="BG26" s="18">
        <v>4.5698219999999998E-2</v>
      </c>
      <c r="BH26" s="18">
        <v>-0.10963710000000002</v>
      </c>
      <c r="BI26" s="18">
        <v>0</v>
      </c>
      <c r="BJ26" s="18">
        <v>0</v>
      </c>
      <c r="BK26" s="18">
        <v>0</v>
      </c>
      <c r="BL26" s="18">
        <v>4.9020647849999991E-4</v>
      </c>
      <c r="BM26" s="18">
        <v>3.0264188399999997E-4</v>
      </c>
      <c r="BN26" s="18">
        <v>0</v>
      </c>
      <c r="BO26" s="18">
        <v>0</v>
      </c>
      <c r="BP26" s="18">
        <v>1.8196702515E-4</v>
      </c>
      <c r="BQ26" s="18">
        <v>0</v>
      </c>
      <c r="BR26" s="18">
        <v>5.0340555000000004E-7</v>
      </c>
      <c r="BS26" s="18">
        <v>5.0941638000000011E-6</v>
      </c>
      <c r="BT26" s="18">
        <v>-4.273479000000001E-4</v>
      </c>
      <c r="BU26" s="18">
        <v>0</v>
      </c>
      <c r="BV26" s="18">
        <v>0</v>
      </c>
      <c r="BW26" s="18">
        <v>0</v>
      </c>
      <c r="BX26" s="18">
        <v>43536.805829999998</v>
      </c>
      <c r="BY26" s="18">
        <v>19055.632500000003</v>
      </c>
      <c r="BZ26" s="18">
        <v>0</v>
      </c>
      <c r="CA26" s="18">
        <v>0</v>
      </c>
      <c r="CB26" s="18">
        <v>24214.603724999997</v>
      </c>
      <c r="CC26" s="18">
        <v>0</v>
      </c>
      <c r="CD26" s="18">
        <v>12.131505000000001</v>
      </c>
      <c r="CE26" s="18">
        <v>254.43809999999999</v>
      </c>
      <c r="CF26" s="18">
        <v>-11081.952000000001</v>
      </c>
      <c r="CG26" s="18">
        <v>0</v>
      </c>
      <c r="CH26" s="18">
        <v>0</v>
      </c>
      <c r="CI26" s="18">
        <v>0</v>
      </c>
      <c r="CJ26" s="18">
        <v>44817.068160000003</v>
      </c>
      <c r="CK26" s="18">
        <v>19826.739000000001</v>
      </c>
      <c r="CL26" s="18">
        <v>0</v>
      </c>
      <c r="CM26" s="18">
        <v>0</v>
      </c>
      <c r="CN26" s="18">
        <v>24706.059299999997</v>
      </c>
      <c r="CO26" s="18">
        <v>0</v>
      </c>
      <c r="CP26" s="18">
        <v>17.41986</v>
      </c>
      <c r="CQ26" s="18">
        <v>266.85000000000002</v>
      </c>
      <c r="CR26" s="18">
        <v>-12290.535000000003</v>
      </c>
      <c r="CS26" s="18">
        <v>0</v>
      </c>
      <c r="CT26" s="18">
        <v>0</v>
      </c>
      <c r="CU26" s="18">
        <v>0</v>
      </c>
      <c r="CV26" s="18">
        <v>14923.101672000003</v>
      </c>
      <c r="CW26" s="18">
        <v>7554.450960000001</v>
      </c>
      <c r="CX26" s="18">
        <v>0</v>
      </c>
      <c r="CY26" s="18">
        <v>0</v>
      </c>
      <c r="CZ26" s="18">
        <v>7341.2572230000014</v>
      </c>
      <c r="DA26" s="18">
        <v>0</v>
      </c>
      <c r="DB26" s="18">
        <v>7.5585150000000008</v>
      </c>
      <c r="DC26" s="18">
        <v>19.834973999999999</v>
      </c>
      <c r="DD26" s="18">
        <v>-2231.7660000000001</v>
      </c>
      <c r="DE26" s="18">
        <v>0</v>
      </c>
      <c r="DF26" s="18">
        <v>0</v>
      </c>
      <c r="DG26" s="18">
        <v>0</v>
      </c>
      <c r="DH26" s="18">
        <v>0</v>
      </c>
      <c r="DI26" s="18">
        <v>0</v>
      </c>
      <c r="DJ26" s="18">
        <v>0</v>
      </c>
      <c r="DK26" s="18">
        <v>0</v>
      </c>
      <c r="DL26" s="18">
        <v>0</v>
      </c>
      <c r="DM26" s="18">
        <v>0</v>
      </c>
      <c r="DN26" s="18">
        <v>0</v>
      </c>
      <c r="DO26" s="18">
        <v>0</v>
      </c>
      <c r="DP26" s="18">
        <v>0</v>
      </c>
      <c r="DQ26" s="18">
        <v>0</v>
      </c>
      <c r="DR26" s="18">
        <v>0</v>
      </c>
      <c r="DS26" s="18">
        <v>0</v>
      </c>
      <c r="DT26" s="18">
        <v>0</v>
      </c>
      <c r="DU26" s="18">
        <v>0</v>
      </c>
      <c r="DV26" s="18">
        <v>0</v>
      </c>
      <c r="DW26" s="18">
        <v>0</v>
      </c>
      <c r="DX26" s="18">
        <v>0</v>
      </c>
      <c r="DY26" s="18">
        <v>0</v>
      </c>
      <c r="DZ26" s="18">
        <v>0</v>
      </c>
      <c r="EA26" s="18">
        <v>0</v>
      </c>
      <c r="EB26" s="18">
        <v>0</v>
      </c>
      <c r="EC26" s="18">
        <v>0</v>
      </c>
      <c r="ED26" s="18">
        <v>0</v>
      </c>
      <c r="EE26" s="18">
        <v>0</v>
      </c>
    </row>
    <row r="27" spans="1:135" ht="20.149999999999999" customHeight="1" outlineLevel="6" x14ac:dyDescent="0.35">
      <c r="A27" s="17" t="s">
        <v>55</v>
      </c>
      <c r="B27" s="17" t="s">
        <v>298</v>
      </c>
      <c r="C27">
        <v>1</v>
      </c>
      <c r="D27" s="18">
        <v>1066.8240000000001</v>
      </c>
      <c r="E27" s="18">
        <v>235.62</v>
      </c>
      <c r="F27" s="18">
        <v>0</v>
      </c>
      <c r="G27" s="18">
        <v>0</v>
      </c>
      <c r="H27" s="18">
        <v>533.41200000000003</v>
      </c>
      <c r="I27" s="18">
        <v>0</v>
      </c>
      <c r="J27" s="18">
        <v>0</v>
      </c>
      <c r="K27" s="18">
        <v>297.79200000000003</v>
      </c>
      <c r="L27" s="18">
        <v>-313.63200000000001</v>
      </c>
      <c r="M27" s="18">
        <v>0</v>
      </c>
      <c r="N27" s="18">
        <v>0</v>
      </c>
      <c r="O27" s="18">
        <v>0</v>
      </c>
      <c r="P27" s="18">
        <v>2.7022723199999999E-6</v>
      </c>
      <c r="Q27" s="18">
        <v>1.35036E-6</v>
      </c>
      <c r="R27" s="18">
        <v>0</v>
      </c>
      <c r="S27" s="18">
        <v>0</v>
      </c>
      <c r="T27" s="18">
        <v>1.35113616E-6</v>
      </c>
      <c r="U27" s="18">
        <v>0</v>
      </c>
      <c r="V27" s="18">
        <v>0</v>
      </c>
      <c r="W27" s="18">
        <v>7.7615999999999993E-10</v>
      </c>
      <c r="X27" s="18">
        <v>-9.5039999999999996E-8</v>
      </c>
      <c r="Y27" s="18">
        <v>0</v>
      </c>
      <c r="Z27" s="18">
        <v>0</v>
      </c>
      <c r="AA27" s="18">
        <v>0</v>
      </c>
      <c r="AB27" s="18">
        <v>3.54454848</v>
      </c>
      <c r="AC27" s="18">
        <v>1.7701199999999999</v>
      </c>
      <c r="AD27" s="18">
        <v>0</v>
      </c>
      <c r="AE27" s="18">
        <v>0</v>
      </c>
      <c r="AF27" s="18">
        <v>1.77227424</v>
      </c>
      <c r="AG27" s="18">
        <v>0</v>
      </c>
      <c r="AH27" s="18">
        <v>0</v>
      </c>
      <c r="AI27" s="18">
        <v>2.15424E-3</v>
      </c>
      <c r="AJ27" s="18">
        <v>-3.9837600000000001E-2</v>
      </c>
      <c r="AK27" s="18">
        <v>0</v>
      </c>
      <c r="AL27" s="18">
        <v>0</v>
      </c>
      <c r="AM27" s="18">
        <v>0</v>
      </c>
      <c r="AN27" s="18">
        <v>1.1136312000000002</v>
      </c>
      <c r="AO27" s="18">
        <v>0.53856000000000004</v>
      </c>
      <c r="AP27" s="18">
        <v>0</v>
      </c>
      <c r="AQ27" s="18">
        <v>0</v>
      </c>
      <c r="AR27" s="18">
        <v>0.55681560000000008</v>
      </c>
      <c r="AS27" s="18">
        <v>0</v>
      </c>
      <c r="AT27" s="18">
        <v>0</v>
      </c>
      <c r="AU27" s="18">
        <v>1.82556E-2</v>
      </c>
      <c r="AV27" s="18">
        <v>-0.43480799999999997</v>
      </c>
      <c r="AW27" s="18">
        <v>0</v>
      </c>
      <c r="AX27" s="18">
        <v>0</v>
      </c>
      <c r="AY27" s="18">
        <v>0</v>
      </c>
      <c r="AZ27" s="18">
        <v>0.10623096000000001</v>
      </c>
      <c r="BA27" s="18">
        <v>4.9500000000000002E-2</v>
      </c>
      <c r="BB27" s="18">
        <v>0</v>
      </c>
      <c r="BC27" s="18">
        <v>0</v>
      </c>
      <c r="BD27" s="18">
        <v>5.311548E-2</v>
      </c>
      <c r="BE27" s="18">
        <v>0</v>
      </c>
      <c r="BF27" s="18">
        <v>0</v>
      </c>
      <c r="BG27" s="18">
        <v>3.6154799999999999E-3</v>
      </c>
      <c r="BH27" s="18">
        <v>-4.8787199999999996E-2</v>
      </c>
      <c r="BI27" s="18">
        <v>0</v>
      </c>
      <c r="BJ27" s="18">
        <v>0</v>
      </c>
      <c r="BK27" s="18">
        <v>0</v>
      </c>
      <c r="BL27" s="18">
        <v>1.9491120000000002E-4</v>
      </c>
      <c r="BM27" s="18">
        <v>9.3456000000000008E-5</v>
      </c>
      <c r="BN27" s="18">
        <v>0</v>
      </c>
      <c r="BO27" s="18">
        <v>0</v>
      </c>
      <c r="BP27" s="18">
        <v>9.7455600000000009E-5</v>
      </c>
      <c r="BQ27" s="18">
        <v>0</v>
      </c>
      <c r="BR27" s="18">
        <v>0</v>
      </c>
      <c r="BS27" s="18">
        <v>3.9996000000000006E-6</v>
      </c>
      <c r="BT27" s="18">
        <v>-3.2471999999999997E-5</v>
      </c>
      <c r="BU27" s="18">
        <v>0</v>
      </c>
      <c r="BV27" s="18">
        <v>0</v>
      </c>
      <c r="BW27" s="18">
        <v>0</v>
      </c>
      <c r="BX27" s="18">
        <v>14083.6608</v>
      </c>
      <c r="BY27" s="18">
        <v>7009.2</v>
      </c>
      <c r="BZ27" s="18">
        <v>0</v>
      </c>
      <c r="CA27" s="18">
        <v>0</v>
      </c>
      <c r="CB27" s="18">
        <v>7041.8303999999998</v>
      </c>
      <c r="CC27" s="18">
        <v>0</v>
      </c>
      <c r="CD27" s="18">
        <v>0</v>
      </c>
      <c r="CE27" s="18">
        <v>32.630400000000002</v>
      </c>
      <c r="CF27" s="18">
        <v>-4126.32</v>
      </c>
      <c r="CG27" s="18">
        <v>0</v>
      </c>
      <c r="CH27" s="18">
        <v>0</v>
      </c>
      <c r="CI27" s="18">
        <v>0</v>
      </c>
      <c r="CJ27" s="18">
        <v>14411.232</v>
      </c>
      <c r="CK27" s="18">
        <v>7167.6</v>
      </c>
      <c r="CL27" s="18">
        <v>0</v>
      </c>
      <c r="CM27" s="18">
        <v>0</v>
      </c>
      <c r="CN27" s="18">
        <v>7205.616</v>
      </c>
      <c r="CO27" s="18">
        <v>0</v>
      </c>
      <c r="CP27" s="18">
        <v>0</v>
      </c>
      <c r="CQ27" s="18">
        <v>38.015999999999998</v>
      </c>
      <c r="CR27" s="18">
        <v>-4783.68</v>
      </c>
      <c r="CS27" s="18">
        <v>0</v>
      </c>
      <c r="CT27" s="18">
        <v>0</v>
      </c>
      <c r="CU27" s="18">
        <v>0</v>
      </c>
      <c r="CV27" s="18">
        <v>176.20416</v>
      </c>
      <c r="CW27" s="18">
        <v>84.347999999999999</v>
      </c>
      <c r="CX27" s="18">
        <v>0</v>
      </c>
      <c r="CY27" s="18">
        <v>0</v>
      </c>
      <c r="CZ27" s="18">
        <v>88.102080000000001</v>
      </c>
      <c r="DA27" s="18">
        <v>0</v>
      </c>
      <c r="DB27" s="18">
        <v>0</v>
      </c>
      <c r="DC27" s="18">
        <v>3.7540799999999996</v>
      </c>
      <c r="DD27" s="18">
        <v>-457.77599999999995</v>
      </c>
      <c r="DE27" s="18">
        <v>0</v>
      </c>
      <c r="DF27" s="18">
        <v>0</v>
      </c>
      <c r="DG27" s="18">
        <v>0</v>
      </c>
      <c r="DH27" s="18">
        <v>0</v>
      </c>
      <c r="DI27" s="18">
        <v>0</v>
      </c>
      <c r="DJ27" s="18">
        <v>0</v>
      </c>
      <c r="DK27" s="18">
        <v>0</v>
      </c>
      <c r="DL27" s="18">
        <v>0</v>
      </c>
      <c r="DM27" s="18">
        <v>0</v>
      </c>
      <c r="DN27" s="18">
        <v>0</v>
      </c>
      <c r="DO27" s="18">
        <v>0</v>
      </c>
      <c r="DP27" s="18">
        <v>0</v>
      </c>
      <c r="DQ27" s="18">
        <v>0</v>
      </c>
      <c r="DR27" s="18">
        <v>0</v>
      </c>
      <c r="DS27" s="18">
        <v>0</v>
      </c>
      <c r="DT27" s="18">
        <v>0</v>
      </c>
      <c r="DU27" s="18">
        <v>0</v>
      </c>
      <c r="DV27" s="18">
        <v>0</v>
      </c>
      <c r="DW27" s="18">
        <v>0</v>
      </c>
      <c r="DX27" s="18">
        <v>0</v>
      </c>
      <c r="DY27" s="18">
        <v>0</v>
      </c>
      <c r="DZ27" s="18">
        <v>0</v>
      </c>
      <c r="EA27" s="18">
        <v>0</v>
      </c>
      <c r="EB27" s="18">
        <v>0</v>
      </c>
      <c r="EC27" s="18">
        <v>0</v>
      </c>
      <c r="ED27" s="18">
        <v>0</v>
      </c>
      <c r="EE27" s="18">
        <v>0</v>
      </c>
    </row>
    <row r="28" spans="1:135" ht="20.149999999999999" customHeight="1" outlineLevel="6" x14ac:dyDescent="0.35">
      <c r="A28" s="17" t="s">
        <v>55</v>
      </c>
      <c r="B28" s="17" t="s">
        <v>299</v>
      </c>
      <c r="C28">
        <v>0</v>
      </c>
      <c r="D28" s="18">
        <v>365.09745600000002</v>
      </c>
      <c r="E28" s="18">
        <v>364.5</v>
      </c>
      <c r="F28" s="18">
        <v>0</v>
      </c>
      <c r="G28" s="18">
        <v>0</v>
      </c>
      <c r="H28" s="18">
        <v>0</v>
      </c>
      <c r="I28" s="18">
        <v>0</v>
      </c>
      <c r="J28" s="18">
        <v>0.5974560000000001</v>
      </c>
      <c r="K28" s="18">
        <v>0</v>
      </c>
      <c r="L28" s="18">
        <v>-133.94159999999999</v>
      </c>
      <c r="M28" s="18">
        <v>0</v>
      </c>
      <c r="N28" s="18">
        <v>0</v>
      </c>
      <c r="O28" s="18">
        <v>0</v>
      </c>
      <c r="P28" s="18">
        <v>6.3661269599999989E-10</v>
      </c>
      <c r="Q28" s="18">
        <v>6.3439199999999993E-10</v>
      </c>
      <c r="R28" s="18">
        <v>0</v>
      </c>
      <c r="S28" s="18">
        <v>0</v>
      </c>
      <c r="T28" s="18">
        <v>0</v>
      </c>
      <c r="U28" s="18">
        <v>0</v>
      </c>
      <c r="V28" s="18">
        <v>2.2206959999999997E-12</v>
      </c>
      <c r="W28" s="18">
        <v>0</v>
      </c>
      <c r="X28" s="18">
        <v>5.2390799999999998E-7</v>
      </c>
      <c r="Y28" s="18">
        <v>0</v>
      </c>
      <c r="Z28" s="18">
        <v>0</v>
      </c>
      <c r="AA28" s="18">
        <v>0</v>
      </c>
      <c r="AB28" s="18">
        <v>0.1303130592</v>
      </c>
      <c r="AC28" s="18">
        <v>0.1301832</v>
      </c>
      <c r="AD28" s="18">
        <v>0</v>
      </c>
      <c r="AE28" s="18">
        <v>0</v>
      </c>
      <c r="AF28" s="18">
        <v>0</v>
      </c>
      <c r="AG28" s="18">
        <v>0</v>
      </c>
      <c r="AH28" s="18">
        <v>1.2985920000000001E-4</v>
      </c>
      <c r="AI28" s="18">
        <v>0</v>
      </c>
      <c r="AJ28" s="18">
        <v>-5.7704400000000003E-2</v>
      </c>
      <c r="AK28" s="18">
        <v>0</v>
      </c>
      <c r="AL28" s="18">
        <v>0</v>
      </c>
      <c r="AM28" s="18">
        <v>0</v>
      </c>
      <c r="AN28" s="18">
        <v>0.70302718800000008</v>
      </c>
      <c r="AO28" s="18">
        <v>0.70113600000000009</v>
      </c>
      <c r="AP28" s="18">
        <v>0</v>
      </c>
      <c r="AQ28" s="18">
        <v>0</v>
      </c>
      <c r="AR28" s="18">
        <v>0</v>
      </c>
      <c r="AS28" s="18">
        <v>0</v>
      </c>
      <c r="AT28" s="18">
        <v>1.891188E-3</v>
      </c>
      <c r="AU28" s="18">
        <v>0</v>
      </c>
      <c r="AV28" s="18">
        <v>-0.26153280000000001</v>
      </c>
      <c r="AW28" s="18">
        <v>0</v>
      </c>
      <c r="AX28" s="18">
        <v>0</v>
      </c>
      <c r="AY28" s="18">
        <v>0</v>
      </c>
      <c r="AZ28" s="18">
        <v>7.1172820800000008E-2</v>
      </c>
      <c r="BA28" s="18">
        <v>7.0956000000000005E-2</v>
      </c>
      <c r="BB28" s="18">
        <v>0</v>
      </c>
      <c r="BC28" s="18">
        <v>0</v>
      </c>
      <c r="BD28" s="18">
        <v>0</v>
      </c>
      <c r="BE28" s="18">
        <v>0</v>
      </c>
      <c r="BF28" s="18">
        <v>2.168208E-4</v>
      </c>
      <c r="BG28" s="18">
        <v>0</v>
      </c>
      <c r="BH28" s="18">
        <v>-2.1578400000000001E-2</v>
      </c>
      <c r="BI28" s="18">
        <v>0</v>
      </c>
      <c r="BJ28" s="18">
        <v>0</v>
      </c>
      <c r="BK28" s="18">
        <v>0</v>
      </c>
      <c r="BL28" s="18">
        <v>1.5976164599999998E-4</v>
      </c>
      <c r="BM28" s="18">
        <v>1.594728E-4</v>
      </c>
      <c r="BN28" s="18">
        <v>0</v>
      </c>
      <c r="BO28" s="18">
        <v>0</v>
      </c>
      <c r="BP28" s="18">
        <v>0</v>
      </c>
      <c r="BQ28" s="18">
        <v>0</v>
      </c>
      <c r="BR28" s="18">
        <v>2.8884599999999999E-7</v>
      </c>
      <c r="BS28" s="18">
        <v>0</v>
      </c>
      <c r="BT28" s="18">
        <v>-2.8907280000000003E-4</v>
      </c>
      <c r="BU28" s="18">
        <v>0</v>
      </c>
      <c r="BV28" s="18">
        <v>0</v>
      </c>
      <c r="BW28" s="18">
        <v>0</v>
      </c>
      <c r="BX28" s="18">
        <v>3311.4160799999995</v>
      </c>
      <c r="BY28" s="18">
        <v>3304.7999999999997</v>
      </c>
      <c r="BZ28" s="18">
        <v>0</v>
      </c>
      <c r="CA28" s="18">
        <v>0</v>
      </c>
      <c r="CB28" s="18">
        <v>0</v>
      </c>
      <c r="CC28" s="18">
        <v>0</v>
      </c>
      <c r="CD28" s="18">
        <v>6.6160800000000002</v>
      </c>
      <c r="CE28" s="18">
        <v>0</v>
      </c>
      <c r="CF28" s="18">
        <v>-1275.2639999999999</v>
      </c>
      <c r="CG28" s="18">
        <v>0</v>
      </c>
      <c r="CH28" s="18">
        <v>0</v>
      </c>
      <c r="CI28" s="18">
        <v>0</v>
      </c>
      <c r="CJ28" s="18">
        <v>3726.7095600000002</v>
      </c>
      <c r="CK28" s="18">
        <v>3716.28</v>
      </c>
      <c r="CL28" s="18">
        <v>0</v>
      </c>
      <c r="CM28" s="18">
        <v>0</v>
      </c>
      <c r="CN28" s="18">
        <v>0</v>
      </c>
      <c r="CO28" s="18">
        <v>0</v>
      </c>
      <c r="CP28" s="18">
        <v>10.429559999999999</v>
      </c>
      <c r="CQ28" s="18">
        <v>0</v>
      </c>
      <c r="CR28" s="18">
        <v>-1287.252</v>
      </c>
      <c r="CS28" s="18">
        <v>0</v>
      </c>
      <c r="CT28" s="18">
        <v>0</v>
      </c>
      <c r="CU28" s="18">
        <v>0</v>
      </c>
      <c r="CV28" s="18">
        <v>494.72208000000001</v>
      </c>
      <c r="CW28" s="18">
        <v>491.18400000000003</v>
      </c>
      <c r="CX28" s="18">
        <v>0</v>
      </c>
      <c r="CY28" s="18">
        <v>0</v>
      </c>
      <c r="CZ28" s="18">
        <v>0</v>
      </c>
      <c r="DA28" s="18">
        <v>0</v>
      </c>
      <c r="DB28" s="18">
        <v>3.5380799999999999</v>
      </c>
      <c r="DC28" s="18">
        <v>0</v>
      </c>
      <c r="DD28" s="18">
        <v>6.399</v>
      </c>
      <c r="DE28" s="18">
        <v>0</v>
      </c>
      <c r="DF28" s="18">
        <v>0</v>
      </c>
      <c r="DG28" s="18">
        <v>0</v>
      </c>
      <c r="DH28" s="18">
        <v>0</v>
      </c>
      <c r="DI28" s="18">
        <v>0</v>
      </c>
      <c r="DJ28" s="18">
        <v>0</v>
      </c>
      <c r="DK28" s="18">
        <v>0</v>
      </c>
      <c r="DL28" s="18">
        <v>0</v>
      </c>
      <c r="DM28" s="18">
        <v>0</v>
      </c>
      <c r="DN28" s="18">
        <v>0</v>
      </c>
      <c r="DO28" s="18">
        <v>0</v>
      </c>
      <c r="DP28" s="18">
        <v>0</v>
      </c>
      <c r="DQ28" s="18">
        <v>0</v>
      </c>
      <c r="DR28" s="18">
        <v>0</v>
      </c>
      <c r="DS28" s="18">
        <v>0</v>
      </c>
      <c r="DT28" s="18">
        <v>0</v>
      </c>
      <c r="DU28" s="18">
        <v>0</v>
      </c>
      <c r="DV28" s="18">
        <v>0</v>
      </c>
      <c r="DW28" s="18">
        <v>0</v>
      </c>
      <c r="DX28" s="18">
        <v>0</v>
      </c>
      <c r="DY28" s="18">
        <v>0</v>
      </c>
      <c r="DZ28" s="18">
        <v>0</v>
      </c>
      <c r="EA28" s="18">
        <v>0</v>
      </c>
      <c r="EB28" s="18">
        <v>0</v>
      </c>
      <c r="EC28" s="18">
        <v>0</v>
      </c>
      <c r="ED28" s="18">
        <v>0</v>
      </c>
      <c r="EE28" s="18">
        <v>0</v>
      </c>
    </row>
    <row r="29" spans="1:135" ht="20.149999999999999" customHeight="1" outlineLevel="6" x14ac:dyDescent="0.35">
      <c r="A29" s="17" t="s">
        <v>55</v>
      </c>
      <c r="B29" s="17" t="s">
        <v>300</v>
      </c>
      <c r="C29">
        <v>2</v>
      </c>
      <c r="D29" s="18">
        <v>311.50909799999999</v>
      </c>
      <c r="E29" s="18">
        <v>96.397019999999998</v>
      </c>
      <c r="F29" s="18">
        <v>0</v>
      </c>
      <c r="G29" s="18">
        <v>0</v>
      </c>
      <c r="H29" s="18">
        <v>207.672732</v>
      </c>
      <c r="I29" s="18">
        <v>0</v>
      </c>
      <c r="J29" s="18">
        <v>0</v>
      </c>
      <c r="K29" s="18">
        <v>7.4393460000000005</v>
      </c>
      <c r="L29" s="18">
        <v>0</v>
      </c>
      <c r="M29" s="18">
        <v>0</v>
      </c>
      <c r="N29" s="18">
        <v>0</v>
      </c>
      <c r="O29" s="18">
        <v>0</v>
      </c>
      <c r="P29" s="18">
        <v>2.7051224400000002E-12</v>
      </c>
      <c r="Q29" s="18">
        <v>8.7710399999999996E-13</v>
      </c>
      <c r="R29" s="18">
        <v>0</v>
      </c>
      <c r="S29" s="18">
        <v>0</v>
      </c>
      <c r="T29" s="18">
        <v>1.8034149599999998E-12</v>
      </c>
      <c r="U29" s="18">
        <v>0</v>
      </c>
      <c r="V29" s="18">
        <v>0</v>
      </c>
      <c r="W29" s="18">
        <v>2.4603480000000002E-14</v>
      </c>
      <c r="X29" s="18">
        <v>0</v>
      </c>
      <c r="Y29" s="18">
        <v>0</v>
      </c>
      <c r="Z29" s="18">
        <v>0</v>
      </c>
      <c r="AA29" s="18">
        <v>0</v>
      </c>
      <c r="AB29" s="18">
        <v>9.2242152000000008E-2</v>
      </c>
      <c r="AC29" s="18">
        <v>2.8423980000000001E-2</v>
      </c>
      <c r="AD29" s="18">
        <v>0</v>
      </c>
      <c r="AE29" s="18">
        <v>0</v>
      </c>
      <c r="AF29" s="18">
        <v>6.1494768000000005E-2</v>
      </c>
      <c r="AG29" s="18">
        <v>0</v>
      </c>
      <c r="AH29" s="18">
        <v>0</v>
      </c>
      <c r="AI29" s="18">
        <v>2.3234039999999998E-3</v>
      </c>
      <c r="AJ29" s="18">
        <v>0</v>
      </c>
      <c r="AK29" s="18">
        <v>0</v>
      </c>
      <c r="AL29" s="18">
        <v>0</v>
      </c>
      <c r="AM29" s="18">
        <v>0</v>
      </c>
      <c r="AN29" s="18">
        <v>0.51447419999999988</v>
      </c>
      <c r="AO29" s="18">
        <v>0.15145757999999998</v>
      </c>
      <c r="AP29" s="18">
        <v>0</v>
      </c>
      <c r="AQ29" s="18">
        <v>0</v>
      </c>
      <c r="AR29" s="18">
        <v>0.34298279999999992</v>
      </c>
      <c r="AS29" s="18">
        <v>0</v>
      </c>
      <c r="AT29" s="18">
        <v>0</v>
      </c>
      <c r="AU29" s="18">
        <v>2.0033819999999997E-2</v>
      </c>
      <c r="AV29" s="18">
        <v>0</v>
      </c>
      <c r="AW29" s="18">
        <v>0</v>
      </c>
      <c r="AX29" s="18">
        <v>0</v>
      </c>
      <c r="AY29" s="18">
        <v>0</v>
      </c>
      <c r="AZ29" s="18">
        <v>0.12288455999999999</v>
      </c>
      <c r="BA29" s="18">
        <v>1.9487339999999999E-2</v>
      </c>
      <c r="BB29" s="18">
        <v>0</v>
      </c>
      <c r="BC29" s="18">
        <v>0</v>
      </c>
      <c r="BD29" s="18">
        <v>8.1923039999999989E-2</v>
      </c>
      <c r="BE29" s="18">
        <v>0</v>
      </c>
      <c r="BF29" s="18">
        <v>0</v>
      </c>
      <c r="BG29" s="18">
        <v>2.1474179999999999E-2</v>
      </c>
      <c r="BH29" s="18">
        <v>0</v>
      </c>
      <c r="BI29" s="18">
        <v>0</v>
      </c>
      <c r="BJ29" s="18">
        <v>0</v>
      </c>
      <c r="BK29" s="18">
        <v>0</v>
      </c>
      <c r="BL29" s="18">
        <v>6.1355874600000005E-5</v>
      </c>
      <c r="BM29" s="18">
        <v>1.989342E-5</v>
      </c>
      <c r="BN29" s="18">
        <v>0</v>
      </c>
      <c r="BO29" s="18">
        <v>0</v>
      </c>
      <c r="BP29" s="18">
        <v>4.0903916399999997E-5</v>
      </c>
      <c r="BQ29" s="18">
        <v>0</v>
      </c>
      <c r="BR29" s="18">
        <v>0</v>
      </c>
      <c r="BS29" s="18">
        <v>5.5853820000000001E-7</v>
      </c>
      <c r="BT29" s="18">
        <v>0</v>
      </c>
      <c r="BU29" s="18">
        <v>0</v>
      </c>
      <c r="BV29" s="18">
        <v>0</v>
      </c>
      <c r="BW29" s="18">
        <v>0</v>
      </c>
      <c r="BX29" s="18">
        <v>14088.7647</v>
      </c>
      <c r="BY29" s="18">
        <v>4583.07</v>
      </c>
      <c r="BZ29" s="18">
        <v>0</v>
      </c>
      <c r="CA29" s="18">
        <v>0</v>
      </c>
      <c r="CB29" s="18">
        <v>9392.5097999999998</v>
      </c>
      <c r="CC29" s="18">
        <v>0</v>
      </c>
      <c r="CD29" s="18">
        <v>0</v>
      </c>
      <c r="CE29" s="18">
        <v>113.1849</v>
      </c>
      <c r="CF29" s="18">
        <v>0</v>
      </c>
      <c r="CG29" s="18">
        <v>0</v>
      </c>
      <c r="CH29" s="18">
        <v>0</v>
      </c>
      <c r="CI29" s="18">
        <v>0</v>
      </c>
      <c r="CJ29" s="18">
        <v>14328.480960000001</v>
      </c>
      <c r="CK29" s="18">
        <v>4659.3900000000003</v>
      </c>
      <c r="CL29" s="18">
        <v>0</v>
      </c>
      <c r="CM29" s="18">
        <v>0</v>
      </c>
      <c r="CN29" s="18">
        <v>9552.3206399999999</v>
      </c>
      <c r="CO29" s="18">
        <v>0</v>
      </c>
      <c r="CP29" s="18">
        <v>0</v>
      </c>
      <c r="CQ29" s="18">
        <v>116.77032</v>
      </c>
      <c r="CR29" s="18">
        <v>0</v>
      </c>
      <c r="CS29" s="18">
        <v>0</v>
      </c>
      <c r="CT29" s="18">
        <v>0</v>
      </c>
      <c r="CU29" s="18">
        <v>0</v>
      </c>
      <c r="CV29" s="18">
        <v>531.91128600000002</v>
      </c>
      <c r="CW29" s="18">
        <v>169.09793999999999</v>
      </c>
      <c r="CX29" s="18">
        <v>0</v>
      </c>
      <c r="CY29" s="18">
        <v>0</v>
      </c>
      <c r="CZ29" s="18">
        <v>354.60752400000001</v>
      </c>
      <c r="DA29" s="18">
        <v>0</v>
      </c>
      <c r="DB29" s="18">
        <v>0</v>
      </c>
      <c r="DC29" s="18">
        <v>8.2058219999999995</v>
      </c>
      <c r="DD29" s="18">
        <v>0</v>
      </c>
      <c r="DE29" s="18">
        <v>0</v>
      </c>
      <c r="DF29" s="18">
        <v>0</v>
      </c>
      <c r="DG29" s="18">
        <v>0</v>
      </c>
      <c r="DH29" s="18">
        <v>0</v>
      </c>
      <c r="DI29" s="18">
        <v>0</v>
      </c>
      <c r="DJ29" s="18">
        <v>0</v>
      </c>
      <c r="DK29" s="18">
        <v>0</v>
      </c>
      <c r="DL29" s="18">
        <v>0</v>
      </c>
      <c r="DM29" s="18">
        <v>0</v>
      </c>
      <c r="DN29" s="18">
        <v>0</v>
      </c>
      <c r="DO29" s="18">
        <v>0</v>
      </c>
      <c r="DP29" s="18">
        <v>0</v>
      </c>
      <c r="DQ29" s="18">
        <v>0</v>
      </c>
      <c r="DR29" s="18">
        <v>0</v>
      </c>
      <c r="DS29" s="18">
        <v>0</v>
      </c>
      <c r="DT29" s="18">
        <v>0</v>
      </c>
      <c r="DU29" s="18">
        <v>0</v>
      </c>
      <c r="DV29" s="18">
        <v>0</v>
      </c>
      <c r="DW29" s="18">
        <v>0</v>
      </c>
      <c r="DX29" s="18">
        <v>0</v>
      </c>
      <c r="DY29" s="18">
        <v>0</v>
      </c>
      <c r="DZ29" s="18">
        <v>0</v>
      </c>
      <c r="EA29" s="18">
        <v>0</v>
      </c>
      <c r="EB29" s="18">
        <v>0</v>
      </c>
      <c r="EC29" s="18">
        <v>0</v>
      </c>
      <c r="ED29" s="18">
        <v>0</v>
      </c>
      <c r="EE29" s="18">
        <v>0</v>
      </c>
    </row>
    <row r="30" spans="1:135" ht="20.149999999999999" customHeight="1" outlineLevel="6" x14ac:dyDescent="0.35">
      <c r="A30" s="17" t="s">
        <v>55</v>
      </c>
      <c r="B30" s="17" t="s">
        <v>92</v>
      </c>
      <c r="C30">
        <v>2</v>
      </c>
      <c r="D30" s="18">
        <v>155.063052</v>
      </c>
      <c r="E30" s="18">
        <v>44.548199999999994</v>
      </c>
      <c r="F30" s="18">
        <v>0</v>
      </c>
      <c r="G30" s="18">
        <v>0</v>
      </c>
      <c r="H30" s="18">
        <v>103.37536799999998</v>
      </c>
      <c r="I30" s="18">
        <v>0</v>
      </c>
      <c r="J30" s="18">
        <v>0</v>
      </c>
      <c r="K30" s="18">
        <v>7.1394839999999995</v>
      </c>
      <c r="L30" s="18">
        <v>0</v>
      </c>
      <c r="M30" s="18">
        <v>0</v>
      </c>
      <c r="N30" s="18">
        <v>0</v>
      </c>
      <c r="O30" s="18">
        <v>0</v>
      </c>
      <c r="P30" s="18">
        <v>1.0988173800000001E-12</v>
      </c>
      <c r="Q30" s="18">
        <v>3.4266060000000002E-13</v>
      </c>
      <c r="R30" s="18">
        <v>0</v>
      </c>
      <c r="S30" s="18">
        <v>0</v>
      </c>
      <c r="T30" s="18">
        <v>7.3254492E-13</v>
      </c>
      <c r="U30" s="18">
        <v>0</v>
      </c>
      <c r="V30" s="18">
        <v>0</v>
      </c>
      <c r="W30" s="18">
        <v>2.3611859999999999E-14</v>
      </c>
      <c r="X30" s="18">
        <v>0</v>
      </c>
      <c r="Y30" s="18">
        <v>0</v>
      </c>
      <c r="Z30" s="18">
        <v>0</v>
      </c>
      <c r="AA30" s="18">
        <v>0</v>
      </c>
      <c r="AB30" s="18">
        <v>5.6469528000000005E-2</v>
      </c>
      <c r="AC30" s="18">
        <v>1.6593426000000001E-2</v>
      </c>
      <c r="AD30" s="18">
        <v>0</v>
      </c>
      <c r="AE30" s="18">
        <v>0</v>
      </c>
      <c r="AF30" s="18">
        <v>3.7646352000000008E-2</v>
      </c>
      <c r="AG30" s="18">
        <v>0</v>
      </c>
      <c r="AH30" s="18">
        <v>0</v>
      </c>
      <c r="AI30" s="18">
        <v>2.22975E-3</v>
      </c>
      <c r="AJ30" s="18">
        <v>0</v>
      </c>
      <c r="AK30" s="18">
        <v>0</v>
      </c>
      <c r="AL30" s="18">
        <v>0</v>
      </c>
      <c r="AM30" s="18">
        <v>0</v>
      </c>
      <c r="AN30" s="18">
        <v>0.46861902</v>
      </c>
      <c r="AO30" s="18">
        <v>0.13697999999999999</v>
      </c>
      <c r="AP30" s="18">
        <v>0</v>
      </c>
      <c r="AQ30" s="18">
        <v>0</v>
      </c>
      <c r="AR30" s="18">
        <v>0.31241268</v>
      </c>
      <c r="AS30" s="18">
        <v>0</v>
      </c>
      <c r="AT30" s="18">
        <v>0</v>
      </c>
      <c r="AU30" s="18">
        <v>1.9226340000000001E-2</v>
      </c>
      <c r="AV30" s="18">
        <v>0</v>
      </c>
      <c r="AW30" s="18">
        <v>0</v>
      </c>
      <c r="AX30" s="18">
        <v>0</v>
      </c>
      <c r="AY30" s="18">
        <v>0</v>
      </c>
      <c r="AZ30" s="18">
        <v>9.9348822000000003E-2</v>
      </c>
      <c r="BA30" s="18">
        <v>1.2507714000000001E-2</v>
      </c>
      <c r="BB30" s="18">
        <v>0</v>
      </c>
      <c r="BC30" s="18">
        <v>0</v>
      </c>
      <c r="BD30" s="18">
        <v>6.6232548000000002E-2</v>
      </c>
      <c r="BE30" s="18">
        <v>0</v>
      </c>
      <c r="BF30" s="18">
        <v>0</v>
      </c>
      <c r="BG30" s="18">
        <v>2.0608560000000001E-2</v>
      </c>
      <c r="BH30" s="18">
        <v>0</v>
      </c>
      <c r="BI30" s="18">
        <v>0</v>
      </c>
      <c r="BJ30" s="18">
        <v>0</v>
      </c>
      <c r="BK30" s="18">
        <v>0</v>
      </c>
      <c r="BL30" s="18">
        <v>3.9111778800000007E-5</v>
      </c>
      <c r="BM30" s="18">
        <v>1.2501234000000001E-5</v>
      </c>
      <c r="BN30" s="18">
        <v>0</v>
      </c>
      <c r="BO30" s="18">
        <v>0</v>
      </c>
      <c r="BP30" s="18">
        <v>2.6074519200000004E-5</v>
      </c>
      <c r="BQ30" s="18">
        <v>0</v>
      </c>
      <c r="BR30" s="18">
        <v>0</v>
      </c>
      <c r="BS30" s="18">
        <v>5.3602559999999994E-7</v>
      </c>
      <c r="BT30" s="18">
        <v>0</v>
      </c>
      <c r="BU30" s="18">
        <v>0</v>
      </c>
      <c r="BV30" s="18">
        <v>0</v>
      </c>
      <c r="BW30" s="18">
        <v>0</v>
      </c>
      <c r="BX30" s="18">
        <v>10522.688399999999</v>
      </c>
      <c r="BY30" s="18">
        <v>3398.94</v>
      </c>
      <c r="BZ30" s="18">
        <v>0</v>
      </c>
      <c r="CA30" s="18">
        <v>0</v>
      </c>
      <c r="CB30" s="18">
        <v>7015.1256000000003</v>
      </c>
      <c r="CC30" s="18">
        <v>0</v>
      </c>
      <c r="CD30" s="18">
        <v>0</v>
      </c>
      <c r="CE30" s="18">
        <v>108.6228</v>
      </c>
      <c r="CF30" s="18">
        <v>0</v>
      </c>
      <c r="CG30" s="18">
        <v>0</v>
      </c>
      <c r="CH30" s="18">
        <v>0</v>
      </c>
      <c r="CI30" s="18">
        <v>0</v>
      </c>
      <c r="CJ30" s="18">
        <v>10636.79904</v>
      </c>
      <c r="CK30" s="18">
        <v>3433.5360000000001</v>
      </c>
      <c r="CL30" s="18">
        <v>0</v>
      </c>
      <c r="CM30" s="18">
        <v>0</v>
      </c>
      <c r="CN30" s="18">
        <v>7091.1993600000005</v>
      </c>
      <c r="CO30" s="18">
        <v>0</v>
      </c>
      <c r="CP30" s="18">
        <v>0</v>
      </c>
      <c r="CQ30" s="18">
        <v>112.06368000000001</v>
      </c>
      <c r="CR30" s="18">
        <v>0</v>
      </c>
      <c r="CS30" s="18">
        <v>0</v>
      </c>
      <c r="CT30" s="18">
        <v>0</v>
      </c>
      <c r="CU30" s="18">
        <v>0</v>
      </c>
      <c r="CV30" s="18">
        <v>230.49327599999998</v>
      </c>
      <c r="CW30" s="18">
        <v>68.956019999999995</v>
      </c>
      <c r="CX30" s="18">
        <v>0</v>
      </c>
      <c r="CY30" s="18">
        <v>0</v>
      </c>
      <c r="CZ30" s="18">
        <v>153.66218399999997</v>
      </c>
      <c r="DA30" s="18">
        <v>0</v>
      </c>
      <c r="DB30" s="18">
        <v>0</v>
      </c>
      <c r="DC30" s="18">
        <v>7.8750720000000003</v>
      </c>
      <c r="DD30" s="18">
        <v>0</v>
      </c>
      <c r="DE30" s="18">
        <v>0</v>
      </c>
      <c r="DF30" s="18">
        <v>0</v>
      </c>
      <c r="DG30" s="18">
        <v>0</v>
      </c>
      <c r="DH30" s="18">
        <v>0</v>
      </c>
      <c r="DI30" s="18">
        <v>0</v>
      </c>
      <c r="DJ30" s="18">
        <v>0</v>
      </c>
      <c r="DK30" s="18">
        <v>0</v>
      </c>
      <c r="DL30" s="18">
        <v>0</v>
      </c>
      <c r="DM30" s="18">
        <v>0</v>
      </c>
      <c r="DN30" s="18">
        <v>0</v>
      </c>
      <c r="DO30" s="18">
        <v>0</v>
      </c>
      <c r="DP30" s="18">
        <v>0</v>
      </c>
      <c r="DQ30" s="18">
        <v>0</v>
      </c>
      <c r="DR30" s="18">
        <v>0</v>
      </c>
      <c r="DS30" s="18">
        <v>0</v>
      </c>
      <c r="DT30" s="18">
        <v>0</v>
      </c>
      <c r="DU30" s="18">
        <v>0</v>
      </c>
      <c r="DV30" s="18">
        <v>0</v>
      </c>
      <c r="DW30" s="18">
        <v>0</v>
      </c>
      <c r="DX30" s="18">
        <v>0</v>
      </c>
      <c r="DY30" s="18">
        <v>0</v>
      </c>
      <c r="DZ30" s="18">
        <v>0</v>
      </c>
      <c r="EA30" s="18">
        <v>0</v>
      </c>
      <c r="EB30" s="18">
        <v>0</v>
      </c>
      <c r="EC30" s="18">
        <v>0</v>
      </c>
      <c r="ED30" s="18">
        <v>0</v>
      </c>
      <c r="EE30" s="18">
        <v>0</v>
      </c>
    </row>
    <row r="31" spans="1:135" ht="20.149999999999999" customHeight="1" outlineLevel="6" x14ac:dyDescent="0.35">
      <c r="A31" s="17" t="s">
        <v>55</v>
      </c>
      <c r="B31" s="17" t="s">
        <v>296</v>
      </c>
      <c r="C31">
        <v>1</v>
      </c>
      <c r="D31" s="18">
        <v>211.4910000000001</v>
      </c>
      <c r="E31" s="18">
        <v>-491.94450000000001</v>
      </c>
      <c r="F31" s="18">
        <v>0</v>
      </c>
      <c r="G31" s="18">
        <v>0</v>
      </c>
      <c r="H31" s="18">
        <v>105.74550000000005</v>
      </c>
      <c r="I31" s="18">
        <v>0</v>
      </c>
      <c r="J31" s="18">
        <v>597.69000000000005</v>
      </c>
      <c r="K31" s="18">
        <v>0</v>
      </c>
      <c r="L31" s="18">
        <v>-317.22120000000007</v>
      </c>
      <c r="M31" s="18">
        <v>0</v>
      </c>
      <c r="N31" s="18">
        <v>0</v>
      </c>
      <c r="O31" s="18">
        <v>0</v>
      </c>
      <c r="P31" s="18">
        <v>3.30368346E-12</v>
      </c>
      <c r="Q31" s="18">
        <v>1.6288965000000001E-12</v>
      </c>
      <c r="R31" s="18">
        <v>0</v>
      </c>
      <c r="S31" s="18">
        <v>0</v>
      </c>
      <c r="T31" s="18">
        <v>1.65184173E-12</v>
      </c>
      <c r="U31" s="18">
        <v>0</v>
      </c>
      <c r="V31" s="18">
        <v>2.2945230000000003E-14</v>
      </c>
      <c r="W31" s="18">
        <v>0</v>
      </c>
      <c r="X31" s="18">
        <v>-9.835920000000002E-12</v>
      </c>
      <c r="Y31" s="18">
        <v>0</v>
      </c>
      <c r="Z31" s="18">
        <v>0</v>
      </c>
      <c r="AA31" s="18">
        <v>0</v>
      </c>
      <c r="AB31" s="18">
        <v>0.55406896019999996</v>
      </c>
      <c r="AC31" s="18">
        <v>0.27698039999999996</v>
      </c>
      <c r="AD31" s="18">
        <v>0</v>
      </c>
      <c r="AE31" s="18">
        <v>0</v>
      </c>
      <c r="AF31" s="18">
        <v>0.27703448009999998</v>
      </c>
      <c r="AG31" s="18">
        <v>0</v>
      </c>
      <c r="AH31" s="18">
        <v>5.4080100000000011E-5</v>
      </c>
      <c r="AI31" s="18">
        <v>0</v>
      </c>
      <c r="AJ31" s="18">
        <v>-2.8486980000000002E-2</v>
      </c>
      <c r="AK31" s="18">
        <v>0</v>
      </c>
      <c r="AL31" s="18">
        <v>0</v>
      </c>
      <c r="AM31" s="18">
        <v>0</v>
      </c>
      <c r="AN31" s="18">
        <v>0.36345104100000003</v>
      </c>
      <c r="AO31" s="18">
        <v>0.18106875</v>
      </c>
      <c r="AP31" s="18">
        <v>0</v>
      </c>
      <c r="AQ31" s="18">
        <v>0</v>
      </c>
      <c r="AR31" s="18">
        <v>0.18172552049999999</v>
      </c>
      <c r="AS31" s="18">
        <v>0</v>
      </c>
      <c r="AT31" s="18">
        <v>6.5677050000000005E-4</v>
      </c>
      <c r="AU31" s="18">
        <v>0</v>
      </c>
      <c r="AV31" s="18">
        <v>-0.23316570000000003</v>
      </c>
      <c r="AW31" s="18">
        <v>0</v>
      </c>
      <c r="AX31" s="18">
        <v>0</v>
      </c>
      <c r="AY31" s="18">
        <v>0</v>
      </c>
      <c r="AZ31" s="18">
        <v>8.3528607599999999E-2</v>
      </c>
      <c r="BA31" s="18">
        <v>4.1634585000000002E-2</v>
      </c>
      <c r="BB31" s="18">
        <v>0</v>
      </c>
      <c r="BC31" s="18">
        <v>0</v>
      </c>
      <c r="BD31" s="18">
        <v>4.1764303799999999E-2</v>
      </c>
      <c r="BE31" s="18">
        <v>0</v>
      </c>
      <c r="BF31" s="18">
        <v>1.2971880000000002E-4</v>
      </c>
      <c r="BG31" s="18">
        <v>0</v>
      </c>
      <c r="BH31" s="18">
        <v>-3.9271500000000008E-2</v>
      </c>
      <c r="BI31" s="18">
        <v>0</v>
      </c>
      <c r="BJ31" s="18">
        <v>0</v>
      </c>
      <c r="BK31" s="18">
        <v>0</v>
      </c>
      <c r="BL31" s="18">
        <v>3.50659791E-5</v>
      </c>
      <c r="BM31" s="18">
        <v>1.7318430000000002E-5</v>
      </c>
      <c r="BN31" s="18">
        <v>0</v>
      </c>
      <c r="BO31" s="18">
        <v>0</v>
      </c>
      <c r="BP31" s="18">
        <v>1.7532989550000003E-5</v>
      </c>
      <c r="BQ31" s="18">
        <v>0</v>
      </c>
      <c r="BR31" s="18">
        <v>2.1455955000000005E-7</v>
      </c>
      <c r="BS31" s="18">
        <v>0</v>
      </c>
      <c r="BT31" s="18">
        <v>-1.0580310000000002E-4</v>
      </c>
      <c r="BU31" s="18">
        <v>0</v>
      </c>
      <c r="BV31" s="18">
        <v>0</v>
      </c>
      <c r="BW31" s="18">
        <v>0</v>
      </c>
      <c r="BX31" s="18">
        <v>1530.27585</v>
      </c>
      <c r="BY31" s="18">
        <v>759.62249999999995</v>
      </c>
      <c r="BZ31" s="18">
        <v>0</v>
      </c>
      <c r="CA31" s="18">
        <v>0</v>
      </c>
      <c r="CB31" s="18">
        <v>765.137925</v>
      </c>
      <c r="CC31" s="18">
        <v>0</v>
      </c>
      <c r="CD31" s="18">
        <v>5.5154250000000014</v>
      </c>
      <c r="CE31" s="18">
        <v>0</v>
      </c>
      <c r="CF31" s="18">
        <v>-5680.3680000000013</v>
      </c>
      <c r="CG31" s="18">
        <v>0</v>
      </c>
      <c r="CH31" s="18">
        <v>0</v>
      </c>
      <c r="CI31" s="18">
        <v>0</v>
      </c>
      <c r="CJ31" s="18">
        <v>1713.8465999999999</v>
      </c>
      <c r="CK31" s="18">
        <v>849.93299999999999</v>
      </c>
      <c r="CL31" s="18">
        <v>0</v>
      </c>
      <c r="CM31" s="18">
        <v>0</v>
      </c>
      <c r="CN31" s="18">
        <v>856.92330000000004</v>
      </c>
      <c r="CO31" s="18">
        <v>0</v>
      </c>
      <c r="CP31" s="18">
        <v>6.9903000000000013</v>
      </c>
      <c r="CQ31" s="18">
        <v>0</v>
      </c>
      <c r="CR31" s="18">
        <v>-6219.603000000001</v>
      </c>
      <c r="CS31" s="18">
        <v>0</v>
      </c>
      <c r="CT31" s="18">
        <v>0</v>
      </c>
      <c r="CU31" s="18">
        <v>0</v>
      </c>
      <c r="CV31" s="18">
        <v>13489.770870000002</v>
      </c>
      <c r="CW31" s="18">
        <v>6740.8650000000007</v>
      </c>
      <c r="CX31" s="18">
        <v>0</v>
      </c>
      <c r="CY31" s="18">
        <v>0</v>
      </c>
      <c r="CZ31" s="18">
        <v>6744.8854350000011</v>
      </c>
      <c r="DA31" s="18">
        <v>0</v>
      </c>
      <c r="DB31" s="18">
        <v>4.0204350000000009</v>
      </c>
      <c r="DC31" s="18">
        <v>0</v>
      </c>
      <c r="DD31" s="18">
        <v>-1780.3890000000004</v>
      </c>
      <c r="DE31" s="18">
        <v>0</v>
      </c>
      <c r="DF31" s="18">
        <v>0</v>
      </c>
      <c r="DG31" s="18">
        <v>0</v>
      </c>
      <c r="DH31" s="18">
        <v>0</v>
      </c>
      <c r="DI31" s="18">
        <v>0</v>
      </c>
      <c r="DJ31" s="18">
        <v>0</v>
      </c>
      <c r="DK31" s="18">
        <v>0</v>
      </c>
      <c r="DL31" s="18">
        <v>0</v>
      </c>
      <c r="DM31" s="18">
        <v>0</v>
      </c>
      <c r="DN31" s="18">
        <v>0</v>
      </c>
      <c r="DO31" s="18">
        <v>0</v>
      </c>
      <c r="DP31" s="18">
        <v>0</v>
      </c>
      <c r="DQ31" s="18">
        <v>0</v>
      </c>
      <c r="DR31" s="18">
        <v>0</v>
      </c>
      <c r="DS31" s="18">
        <v>0</v>
      </c>
      <c r="DT31" s="18">
        <v>0</v>
      </c>
      <c r="DU31" s="18">
        <v>0</v>
      </c>
      <c r="DV31" s="18">
        <v>0</v>
      </c>
      <c r="DW31" s="18">
        <v>0</v>
      </c>
      <c r="DX31" s="18">
        <v>0</v>
      </c>
      <c r="DY31" s="18">
        <v>0</v>
      </c>
      <c r="DZ31" s="18">
        <v>0</v>
      </c>
      <c r="EA31" s="18">
        <v>0</v>
      </c>
      <c r="EB31" s="18">
        <v>0</v>
      </c>
      <c r="EC31" s="18">
        <v>0</v>
      </c>
      <c r="ED31" s="18">
        <v>0</v>
      </c>
      <c r="EE31" s="18">
        <v>0</v>
      </c>
    </row>
    <row r="32" spans="1:135" ht="20.149999999999999" customHeight="1" outlineLevel="3" x14ac:dyDescent="0.35">
      <c r="A32" s="17" t="s">
        <v>52</v>
      </c>
      <c r="B32" s="17" t="s">
        <v>301</v>
      </c>
      <c r="D32" s="18">
        <v>3888.6710140489995</v>
      </c>
      <c r="E32" s="18">
        <v>3844.8245056525202</v>
      </c>
      <c r="F32" s="18">
        <v>0</v>
      </c>
      <c r="G32" s="18">
        <v>0</v>
      </c>
      <c r="H32" s="18">
        <v>0</v>
      </c>
      <c r="I32" s="18">
        <v>0</v>
      </c>
      <c r="J32" s="18">
        <v>0</v>
      </c>
      <c r="K32" s="18">
        <v>43.846508396479322</v>
      </c>
      <c r="L32" s="18">
        <v>-216.98717736852004</v>
      </c>
      <c r="M32" s="18">
        <v>0</v>
      </c>
      <c r="N32" s="18">
        <v>0</v>
      </c>
      <c r="O32" s="18">
        <v>0</v>
      </c>
      <c r="P32" s="18">
        <v>1.4176549749259441E-11</v>
      </c>
      <c r="Q32" s="18">
        <v>1.3932968083131601E-11</v>
      </c>
      <c r="R32" s="18">
        <v>0</v>
      </c>
      <c r="S32" s="18">
        <v>0</v>
      </c>
      <c r="T32" s="18">
        <v>0</v>
      </c>
      <c r="U32" s="18">
        <v>0</v>
      </c>
      <c r="V32" s="18">
        <v>0</v>
      </c>
      <c r="W32" s="18">
        <v>2.4358166612783999E-13</v>
      </c>
      <c r="X32" s="18">
        <v>-5.3299959421644002E-13</v>
      </c>
      <c r="Y32" s="18">
        <v>0</v>
      </c>
      <c r="Z32" s="18">
        <v>0</v>
      </c>
      <c r="AA32" s="18">
        <v>0</v>
      </c>
      <c r="AB32" s="18">
        <v>-2.7837963356791211</v>
      </c>
      <c r="AC32" s="18">
        <v>-2.8049169456658802</v>
      </c>
      <c r="AD32" s="18">
        <v>0</v>
      </c>
      <c r="AE32" s="18">
        <v>0</v>
      </c>
      <c r="AF32" s="18">
        <v>0</v>
      </c>
      <c r="AG32" s="18">
        <v>0</v>
      </c>
      <c r="AH32" s="18">
        <v>0</v>
      </c>
      <c r="AI32" s="18">
        <v>2.1120609986759124E-2</v>
      </c>
      <c r="AJ32" s="18">
        <v>-5.271280528503601E-2</v>
      </c>
      <c r="AK32" s="18">
        <v>0</v>
      </c>
      <c r="AL32" s="18">
        <v>0</v>
      </c>
      <c r="AM32" s="18">
        <v>0</v>
      </c>
      <c r="AN32" s="18">
        <v>29.943949990832934</v>
      </c>
      <c r="AO32" s="18">
        <v>29.6654083993188</v>
      </c>
      <c r="AP32" s="18">
        <v>0</v>
      </c>
      <c r="AQ32" s="18">
        <v>0</v>
      </c>
      <c r="AR32" s="18">
        <v>0</v>
      </c>
      <c r="AS32" s="18">
        <v>0</v>
      </c>
      <c r="AT32" s="18">
        <v>0</v>
      </c>
      <c r="AU32" s="18">
        <v>0.27854159151413449</v>
      </c>
      <c r="AV32" s="18">
        <v>-0.82244752223400008</v>
      </c>
      <c r="AW32" s="18">
        <v>0</v>
      </c>
      <c r="AX32" s="18">
        <v>0</v>
      </c>
      <c r="AY32" s="18">
        <v>0</v>
      </c>
      <c r="AZ32" s="18">
        <v>3.0877392479926566</v>
      </c>
      <c r="BA32" s="18">
        <v>3.0564000715534561</v>
      </c>
      <c r="BB32" s="18">
        <v>0</v>
      </c>
      <c r="BC32" s="18">
        <v>0</v>
      </c>
      <c r="BD32" s="18">
        <v>0</v>
      </c>
      <c r="BE32" s="18">
        <v>0</v>
      </c>
      <c r="BF32" s="18">
        <v>0</v>
      </c>
      <c r="BG32" s="18">
        <v>3.1339176439200735E-2</v>
      </c>
      <c r="BH32" s="18">
        <v>-5.5995589927836008E-2</v>
      </c>
      <c r="BI32" s="18">
        <v>0</v>
      </c>
      <c r="BJ32" s="18">
        <v>0</v>
      </c>
      <c r="BK32" s="18">
        <v>0</v>
      </c>
      <c r="BL32" s="18">
        <v>1.2586560957469352E-2</v>
      </c>
      <c r="BM32" s="18">
        <v>1.2582116602488902E-2</v>
      </c>
      <c r="BN32" s="18">
        <v>0</v>
      </c>
      <c r="BO32" s="18">
        <v>0</v>
      </c>
      <c r="BP32" s="18">
        <v>0</v>
      </c>
      <c r="BQ32" s="18">
        <v>0</v>
      </c>
      <c r="BR32" s="18">
        <v>0</v>
      </c>
      <c r="BS32" s="18">
        <v>4.4443549804500692E-6</v>
      </c>
      <c r="BT32" s="18">
        <v>-6.7065416702856004E-3</v>
      </c>
      <c r="BU32" s="18">
        <v>0</v>
      </c>
      <c r="BV32" s="18">
        <v>0</v>
      </c>
      <c r="BW32" s="18">
        <v>0</v>
      </c>
      <c r="BX32" s="18">
        <v>46705.650665575777</v>
      </c>
      <c r="BY32" s="18">
        <v>46083.771496764006</v>
      </c>
      <c r="BZ32" s="18">
        <v>0</v>
      </c>
      <c r="CA32" s="18">
        <v>0</v>
      </c>
      <c r="CB32" s="18">
        <v>0</v>
      </c>
      <c r="CC32" s="18">
        <v>0</v>
      </c>
      <c r="CD32" s="18">
        <v>0</v>
      </c>
      <c r="CE32" s="18">
        <v>621.87916881176977</v>
      </c>
      <c r="CF32" s="18">
        <v>-2632.0031343684</v>
      </c>
      <c r="CG32" s="18">
        <v>0</v>
      </c>
      <c r="CH32" s="18">
        <v>0</v>
      </c>
      <c r="CI32" s="18">
        <v>0</v>
      </c>
      <c r="CJ32" s="18">
        <v>49226.642054158976</v>
      </c>
      <c r="CK32" s="18">
        <v>48586.6427229072</v>
      </c>
      <c r="CL32" s="18">
        <v>0</v>
      </c>
      <c r="CM32" s="18">
        <v>0</v>
      </c>
      <c r="CN32" s="18">
        <v>0</v>
      </c>
      <c r="CO32" s="18">
        <v>0</v>
      </c>
      <c r="CP32" s="18">
        <v>0</v>
      </c>
      <c r="CQ32" s="18">
        <v>639.99933125177381</v>
      </c>
      <c r="CR32" s="18">
        <v>-2660.9372560836005</v>
      </c>
      <c r="CS32" s="18">
        <v>0</v>
      </c>
      <c r="CT32" s="18">
        <v>0</v>
      </c>
      <c r="CU32" s="18">
        <v>0</v>
      </c>
      <c r="CV32" s="18">
        <v>3714.9039243109692</v>
      </c>
      <c r="CW32" s="18">
        <v>3630.9035099692801</v>
      </c>
      <c r="CX32" s="18">
        <v>0</v>
      </c>
      <c r="CY32" s="18">
        <v>0</v>
      </c>
      <c r="CZ32" s="18">
        <v>0</v>
      </c>
      <c r="DA32" s="18">
        <v>0</v>
      </c>
      <c r="DB32" s="18">
        <v>0</v>
      </c>
      <c r="DC32" s="18">
        <v>84.000414341689208</v>
      </c>
      <c r="DD32" s="18">
        <v>-528.80447240244007</v>
      </c>
      <c r="DE32" s="18">
        <v>0</v>
      </c>
      <c r="DF32" s="18">
        <v>0</v>
      </c>
      <c r="DG32" s="18">
        <v>0</v>
      </c>
      <c r="DH32" s="18">
        <v>0</v>
      </c>
      <c r="DI32" s="18">
        <v>0</v>
      </c>
      <c r="DJ32" s="18">
        <v>0</v>
      </c>
      <c r="DK32" s="18">
        <v>0</v>
      </c>
      <c r="DL32" s="18">
        <v>0</v>
      </c>
      <c r="DM32" s="18">
        <v>0</v>
      </c>
      <c r="DN32" s="18">
        <v>0</v>
      </c>
      <c r="DO32" s="18">
        <v>0</v>
      </c>
      <c r="DP32" s="18">
        <v>0</v>
      </c>
      <c r="DQ32" s="18">
        <v>0</v>
      </c>
      <c r="DR32" s="18">
        <v>0</v>
      </c>
      <c r="DS32" s="18">
        <v>0</v>
      </c>
      <c r="DT32" s="18">
        <v>0</v>
      </c>
      <c r="DU32" s="18">
        <v>0</v>
      </c>
      <c r="DV32" s="18">
        <v>0</v>
      </c>
      <c r="DW32" s="18">
        <v>0</v>
      </c>
      <c r="DX32" s="18">
        <v>0</v>
      </c>
      <c r="DY32" s="18">
        <v>0</v>
      </c>
      <c r="DZ32" s="18">
        <v>0</v>
      </c>
      <c r="EA32" s="18">
        <v>0</v>
      </c>
      <c r="EB32" s="18">
        <v>0</v>
      </c>
      <c r="EC32" s="18">
        <v>0</v>
      </c>
      <c r="ED32" s="18">
        <v>0</v>
      </c>
      <c r="EE32" s="18">
        <v>0</v>
      </c>
    </row>
    <row r="33" spans="1:135" ht="20.149999999999999" customHeight="1" outlineLevel="4" x14ac:dyDescent="0.35">
      <c r="A33" s="17" t="s">
        <v>49</v>
      </c>
      <c r="B33" s="17" t="s">
        <v>302</v>
      </c>
      <c r="D33" s="18">
        <v>3888.6710140489995</v>
      </c>
      <c r="E33" s="18">
        <v>3844.8245056525202</v>
      </c>
      <c r="F33" s="18">
        <v>0</v>
      </c>
      <c r="G33" s="18">
        <v>0</v>
      </c>
      <c r="H33" s="18">
        <v>0</v>
      </c>
      <c r="I33" s="18">
        <v>0</v>
      </c>
      <c r="J33" s="18">
        <v>0</v>
      </c>
      <c r="K33" s="18">
        <v>43.846508396479322</v>
      </c>
      <c r="L33" s="18">
        <v>-216.98717736852004</v>
      </c>
      <c r="M33" s="18">
        <v>0</v>
      </c>
      <c r="N33" s="18">
        <v>0</v>
      </c>
      <c r="O33" s="18">
        <v>0</v>
      </c>
      <c r="P33" s="18">
        <v>1.4176549749259441E-11</v>
      </c>
      <c r="Q33" s="18">
        <v>1.3932968083131601E-11</v>
      </c>
      <c r="R33" s="18">
        <v>0</v>
      </c>
      <c r="S33" s="18">
        <v>0</v>
      </c>
      <c r="T33" s="18">
        <v>0</v>
      </c>
      <c r="U33" s="18">
        <v>0</v>
      </c>
      <c r="V33" s="18">
        <v>0</v>
      </c>
      <c r="W33" s="18">
        <v>2.4358166612783999E-13</v>
      </c>
      <c r="X33" s="18">
        <v>-5.3299959421644002E-13</v>
      </c>
      <c r="Y33" s="18">
        <v>0</v>
      </c>
      <c r="Z33" s="18">
        <v>0</v>
      </c>
      <c r="AA33" s="18">
        <v>0</v>
      </c>
      <c r="AB33" s="18">
        <v>-2.7837963356791211</v>
      </c>
      <c r="AC33" s="18">
        <v>-2.8049169456658802</v>
      </c>
      <c r="AD33" s="18">
        <v>0</v>
      </c>
      <c r="AE33" s="18">
        <v>0</v>
      </c>
      <c r="AF33" s="18">
        <v>0</v>
      </c>
      <c r="AG33" s="18">
        <v>0</v>
      </c>
      <c r="AH33" s="18">
        <v>0</v>
      </c>
      <c r="AI33" s="18">
        <v>2.1120609986759124E-2</v>
      </c>
      <c r="AJ33" s="18">
        <v>-5.271280528503601E-2</v>
      </c>
      <c r="AK33" s="18">
        <v>0</v>
      </c>
      <c r="AL33" s="18">
        <v>0</v>
      </c>
      <c r="AM33" s="18">
        <v>0</v>
      </c>
      <c r="AN33" s="18">
        <v>29.943949990832934</v>
      </c>
      <c r="AO33" s="18">
        <v>29.6654083993188</v>
      </c>
      <c r="AP33" s="18">
        <v>0</v>
      </c>
      <c r="AQ33" s="18">
        <v>0</v>
      </c>
      <c r="AR33" s="18">
        <v>0</v>
      </c>
      <c r="AS33" s="18">
        <v>0</v>
      </c>
      <c r="AT33" s="18">
        <v>0</v>
      </c>
      <c r="AU33" s="18">
        <v>0.27854159151413449</v>
      </c>
      <c r="AV33" s="18">
        <v>-0.82244752223400008</v>
      </c>
      <c r="AW33" s="18">
        <v>0</v>
      </c>
      <c r="AX33" s="18">
        <v>0</v>
      </c>
      <c r="AY33" s="18">
        <v>0</v>
      </c>
      <c r="AZ33" s="18">
        <v>3.0877392479926566</v>
      </c>
      <c r="BA33" s="18">
        <v>3.0564000715534561</v>
      </c>
      <c r="BB33" s="18">
        <v>0</v>
      </c>
      <c r="BC33" s="18">
        <v>0</v>
      </c>
      <c r="BD33" s="18">
        <v>0</v>
      </c>
      <c r="BE33" s="18">
        <v>0</v>
      </c>
      <c r="BF33" s="18">
        <v>0</v>
      </c>
      <c r="BG33" s="18">
        <v>3.1339176439200735E-2</v>
      </c>
      <c r="BH33" s="18">
        <v>-5.5995589927836008E-2</v>
      </c>
      <c r="BI33" s="18">
        <v>0</v>
      </c>
      <c r="BJ33" s="18">
        <v>0</v>
      </c>
      <c r="BK33" s="18">
        <v>0</v>
      </c>
      <c r="BL33" s="18">
        <v>1.2586560957469352E-2</v>
      </c>
      <c r="BM33" s="18">
        <v>1.2582116602488902E-2</v>
      </c>
      <c r="BN33" s="18">
        <v>0</v>
      </c>
      <c r="BO33" s="18">
        <v>0</v>
      </c>
      <c r="BP33" s="18">
        <v>0</v>
      </c>
      <c r="BQ33" s="18">
        <v>0</v>
      </c>
      <c r="BR33" s="18">
        <v>0</v>
      </c>
      <c r="BS33" s="18">
        <v>4.4443549804500692E-6</v>
      </c>
      <c r="BT33" s="18">
        <v>-6.7065416702856004E-3</v>
      </c>
      <c r="BU33" s="18">
        <v>0</v>
      </c>
      <c r="BV33" s="18">
        <v>0</v>
      </c>
      <c r="BW33" s="18">
        <v>0</v>
      </c>
      <c r="BX33" s="18">
        <v>46705.650665575777</v>
      </c>
      <c r="BY33" s="18">
        <v>46083.771496764006</v>
      </c>
      <c r="BZ33" s="18">
        <v>0</v>
      </c>
      <c r="CA33" s="18">
        <v>0</v>
      </c>
      <c r="CB33" s="18">
        <v>0</v>
      </c>
      <c r="CC33" s="18">
        <v>0</v>
      </c>
      <c r="CD33" s="18">
        <v>0</v>
      </c>
      <c r="CE33" s="18">
        <v>621.87916881176977</v>
      </c>
      <c r="CF33" s="18">
        <v>-2632.0031343684</v>
      </c>
      <c r="CG33" s="18">
        <v>0</v>
      </c>
      <c r="CH33" s="18">
        <v>0</v>
      </c>
      <c r="CI33" s="18">
        <v>0</v>
      </c>
      <c r="CJ33" s="18">
        <v>49226.642054158976</v>
      </c>
      <c r="CK33" s="18">
        <v>48586.6427229072</v>
      </c>
      <c r="CL33" s="18">
        <v>0</v>
      </c>
      <c r="CM33" s="18">
        <v>0</v>
      </c>
      <c r="CN33" s="18">
        <v>0</v>
      </c>
      <c r="CO33" s="18">
        <v>0</v>
      </c>
      <c r="CP33" s="18">
        <v>0</v>
      </c>
      <c r="CQ33" s="18">
        <v>639.99933125177381</v>
      </c>
      <c r="CR33" s="18">
        <v>-2660.9372560836005</v>
      </c>
      <c r="CS33" s="18">
        <v>0</v>
      </c>
      <c r="CT33" s="18">
        <v>0</v>
      </c>
      <c r="CU33" s="18">
        <v>0</v>
      </c>
      <c r="CV33" s="18">
        <v>3714.9039243109692</v>
      </c>
      <c r="CW33" s="18">
        <v>3630.9035099692801</v>
      </c>
      <c r="CX33" s="18">
        <v>0</v>
      </c>
      <c r="CY33" s="18">
        <v>0</v>
      </c>
      <c r="CZ33" s="18">
        <v>0</v>
      </c>
      <c r="DA33" s="18">
        <v>0</v>
      </c>
      <c r="DB33" s="18">
        <v>0</v>
      </c>
      <c r="DC33" s="18">
        <v>84.000414341689208</v>
      </c>
      <c r="DD33" s="18">
        <v>-528.80447240244007</v>
      </c>
      <c r="DE33" s="18">
        <v>0</v>
      </c>
      <c r="DF33" s="18">
        <v>0</v>
      </c>
      <c r="DG33" s="18">
        <v>0</v>
      </c>
      <c r="DH33" s="18">
        <v>0</v>
      </c>
      <c r="DI33" s="18">
        <v>0</v>
      </c>
      <c r="DJ33" s="18">
        <v>0</v>
      </c>
      <c r="DK33" s="18">
        <v>0</v>
      </c>
      <c r="DL33" s="18">
        <v>0</v>
      </c>
      <c r="DM33" s="18">
        <v>0</v>
      </c>
      <c r="DN33" s="18">
        <v>0</v>
      </c>
      <c r="DO33" s="18">
        <v>0</v>
      </c>
      <c r="DP33" s="18">
        <v>0</v>
      </c>
      <c r="DQ33" s="18">
        <v>0</v>
      </c>
      <c r="DR33" s="18">
        <v>0</v>
      </c>
      <c r="DS33" s="18">
        <v>0</v>
      </c>
      <c r="DT33" s="18">
        <v>0</v>
      </c>
      <c r="DU33" s="18">
        <v>0</v>
      </c>
      <c r="DV33" s="18">
        <v>0</v>
      </c>
      <c r="DW33" s="18">
        <v>0</v>
      </c>
      <c r="DX33" s="18">
        <v>0</v>
      </c>
      <c r="DY33" s="18">
        <v>0</v>
      </c>
      <c r="DZ33" s="18">
        <v>0</v>
      </c>
      <c r="EA33" s="18">
        <v>0</v>
      </c>
      <c r="EB33" s="18">
        <v>0</v>
      </c>
      <c r="EC33" s="18">
        <v>0</v>
      </c>
      <c r="ED33" s="18">
        <v>0</v>
      </c>
      <c r="EE33" s="18">
        <v>0</v>
      </c>
    </row>
    <row r="34" spans="1:135" ht="20.149999999999999" customHeight="1" outlineLevel="5" x14ac:dyDescent="0.35">
      <c r="A34" s="17" t="s">
        <v>54</v>
      </c>
      <c r="B34" s="17" t="s">
        <v>303</v>
      </c>
      <c r="D34" s="18">
        <v>3888.6710140489995</v>
      </c>
      <c r="E34" s="18">
        <v>3844.8245056525202</v>
      </c>
      <c r="F34" s="18">
        <v>0</v>
      </c>
      <c r="G34" s="18">
        <v>0</v>
      </c>
      <c r="H34" s="18">
        <v>0</v>
      </c>
      <c r="I34" s="18">
        <v>0</v>
      </c>
      <c r="J34" s="18">
        <v>0</v>
      </c>
      <c r="K34" s="18">
        <v>43.846508396479322</v>
      </c>
      <c r="L34" s="18">
        <v>-216.98717736852004</v>
      </c>
      <c r="M34" s="18">
        <v>0</v>
      </c>
      <c r="N34" s="18">
        <v>0</v>
      </c>
      <c r="O34" s="18">
        <v>0</v>
      </c>
      <c r="P34" s="18">
        <v>1.4176549749259441E-11</v>
      </c>
      <c r="Q34" s="18">
        <v>1.3932968083131601E-11</v>
      </c>
      <c r="R34" s="18">
        <v>0</v>
      </c>
      <c r="S34" s="18">
        <v>0</v>
      </c>
      <c r="T34" s="18">
        <v>0</v>
      </c>
      <c r="U34" s="18">
        <v>0</v>
      </c>
      <c r="V34" s="18">
        <v>0</v>
      </c>
      <c r="W34" s="18">
        <v>2.4358166612783999E-13</v>
      </c>
      <c r="X34" s="18">
        <v>-5.3299959421644002E-13</v>
      </c>
      <c r="Y34" s="18">
        <v>0</v>
      </c>
      <c r="Z34" s="18">
        <v>0</v>
      </c>
      <c r="AA34" s="18">
        <v>0</v>
      </c>
      <c r="AB34" s="18">
        <v>-2.7837963356791211</v>
      </c>
      <c r="AC34" s="18">
        <v>-2.8049169456658802</v>
      </c>
      <c r="AD34" s="18">
        <v>0</v>
      </c>
      <c r="AE34" s="18">
        <v>0</v>
      </c>
      <c r="AF34" s="18">
        <v>0</v>
      </c>
      <c r="AG34" s="18">
        <v>0</v>
      </c>
      <c r="AH34" s="18">
        <v>0</v>
      </c>
      <c r="AI34" s="18">
        <v>2.1120609986759124E-2</v>
      </c>
      <c r="AJ34" s="18">
        <v>-5.271280528503601E-2</v>
      </c>
      <c r="AK34" s="18">
        <v>0</v>
      </c>
      <c r="AL34" s="18">
        <v>0</v>
      </c>
      <c r="AM34" s="18">
        <v>0</v>
      </c>
      <c r="AN34" s="18">
        <v>29.943949990832934</v>
      </c>
      <c r="AO34" s="18">
        <v>29.6654083993188</v>
      </c>
      <c r="AP34" s="18">
        <v>0</v>
      </c>
      <c r="AQ34" s="18">
        <v>0</v>
      </c>
      <c r="AR34" s="18">
        <v>0</v>
      </c>
      <c r="AS34" s="18">
        <v>0</v>
      </c>
      <c r="AT34" s="18">
        <v>0</v>
      </c>
      <c r="AU34" s="18">
        <v>0.27854159151413449</v>
      </c>
      <c r="AV34" s="18">
        <v>-0.82244752223400008</v>
      </c>
      <c r="AW34" s="18">
        <v>0</v>
      </c>
      <c r="AX34" s="18">
        <v>0</v>
      </c>
      <c r="AY34" s="18">
        <v>0</v>
      </c>
      <c r="AZ34" s="18">
        <v>3.0877392479926566</v>
      </c>
      <c r="BA34" s="18">
        <v>3.0564000715534561</v>
      </c>
      <c r="BB34" s="18">
        <v>0</v>
      </c>
      <c r="BC34" s="18">
        <v>0</v>
      </c>
      <c r="BD34" s="18">
        <v>0</v>
      </c>
      <c r="BE34" s="18">
        <v>0</v>
      </c>
      <c r="BF34" s="18">
        <v>0</v>
      </c>
      <c r="BG34" s="18">
        <v>3.1339176439200735E-2</v>
      </c>
      <c r="BH34" s="18">
        <v>-5.5995589927836008E-2</v>
      </c>
      <c r="BI34" s="18">
        <v>0</v>
      </c>
      <c r="BJ34" s="18">
        <v>0</v>
      </c>
      <c r="BK34" s="18">
        <v>0</v>
      </c>
      <c r="BL34" s="18">
        <v>1.2586560957469352E-2</v>
      </c>
      <c r="BM34" s="18">
        <v>1.2582116602488902E-2</v>
      </c>
      <c r="BN34" s="18">
        <v>0</v>
      </c>
      <c r="BO34" s="18">
        <v>0</v>
      </c>
      <c r="BP34" s="18">
        <v>0</v>
      </c>
      <c r="BQ34" s="18">
        <v>0</v>
      </c>
      <c r="BR34" s="18">
        <v>0</v>
      </c>
      <c r="BS34" s="18">
        <v>4.4443549804500692E-6</v>
      </c>
      <c r="BT34" s="18">
        <v>-6.7065416702856004E-3</v>
      </c>
      <c r="BU34" s="18">
        <v>0</v>
      </c>
      <c r="BV34" s="18">
        <v>0</v>
      </c>
      <c r="BW34" s="18">
        <v>0</v>
      </c>
      <c r="BX34" s="18">
        <v>46705.650665575777</v>
      </c>
      <c r="BY34" s="18">
        <v>46083.771496764006</v>
      </c>
      <c r="BZ34" s="18">
        <v>0</v>
      </c>
      <c r="CA34" s="18">
        <v>0</v>
      </c>
      <c r="CB34" s="18">
        <v>0</v>
      </c>
      <c r="CC34" s="18">
        <v>0</v>
      </c>
      <c r="CD34" s="18">
        <v>0</v>
      </c>
      <c r="CE34" s="18">
        <v>621.87916881176977</v>
      </c>
      <c r="CF34" s="18">
        <v>-2632.0031343684</v>
      </c>
      <c r="CG34" s="18">
        <v>0</v>
      </c>
      <c r="CH34" s="18">
        <v>0</v>
      </c>
      <c r="CI34" s="18">
        <v>0</v>
      </c>
      <c r="CJ34" s="18">
        <v>49226.642054158976</v>
      </c>
      <c r="CK34" s="18">
        <v>48586.6427229072</v>
      </c>
      <c r="CL34" s="18">
        <v>0</v>
      </c>
      <c r="CM34" s="18">
        <v>0</v>
      </c>
      <c r="CN34" s="18">
        <v>0</v>
      </c>
      <c r="CO34" s="18">
        <v>0</v>
      </c>
      <c r="CP34" s="18">
        <v>0</v>
      </c>
      <c r="CQ34" s="18">
        <v>639.99933125177381</v>
      </c>
      <c r="CR34" s="18">
        <v>-2660.9372560836005</v>
      </c>
      <c r="CS34" s="18">
        <v>0</v>
      </c>
      <c r="CT34" s="18">
        <v>0</v>
      </c>
      <c r="CU34" s="18">
        <v>0</v>
      </c>
      <c r="CV34" s="18">
        <v>3714.9039243109692</v>
      </c>
      <c r="CW34" s="18">
        <v>3630.9035099692801</v>
      </c>
      <c r="CX34" s="18">
        <v>0</v>
      </c>
      <c r="CY34" s="18">
        <v>0</v>
      </c>
      <c r="CZ34" s="18">
        <v>0</v>
      </c>
      <c r="DA34" s="18">
        <v>0</v>
      </c>
      <c r="DB34" s="18">
        <v>0</v>
      </c>
      <c r="DC34" s="18">
        <v>84.000414341689208</v>
      </c>
      <c r="DD34" s="18">
        <v>-528.80447240244007</v>
      </c>
      <c r="DE34" s="18">
        <v>0</v>
      </c>
      <c r="DF34" s="18">
        <v>0</v>
      </c>
      <c r="DG34" s="18">
        <v>0</v>
      </c>
      <c r="DH34" s="18">
        <v>0</v>
      </c>
      <c r="DI34" s="18">
        <v>0</v>
      </c>
      <c r="DJ34" s="18">
        <v>0</v>
      </c>
      <c r="DK34" s="18">
        <v>0</v>
      </c>
      <c r="DL34" s="18">
        <v>0</v>
      </c>
      <c r="DM34" s="18">
        <v>0</v>
      </c>
      <c r="DN34" s="18">
        <v>0</v>
      </c>
      <c r="DO34" s="18">
        <v>0</v>
      </c>
      <c r="DP34" s="18">
        <v>0</v>
      </c>
      <c r="DQ34" s="18">
        <v>0</v>
      </c>
      <c r="DR34" s="18">
        <v>0</v>
      </c>
      <c r="DS34" s="18">
        <v>0</v>
      </c>
      <c r="DT34" s="18">
        <v>0</v>
      </c>
      <c r="DU34" s="18">
        <v>0</v>
      </c>
      <c r="DV34" s="18">
        <v>0</v>
      </c>
      <c r="DW34" s="18">
        <v>0</v>
      </c>
      <c r="DX34" s="18">
        <v>0</v>
      </c>
      <c r="DY34" s="18">
        <v>0</v>
      </c>
      <c r="DZ34" s="18">
        <v>0</v>
      </c>
      <c r="EA34" s="18">
        <v>0</v>
      </c>
      <c r="EB34" s="18">
        <v>0</v>
      </c>
      <c r="EC34" s="18">
        <v>0</v>
      </c>
      <c r="ED34" s="18">
        <v>0</v>
      </c>
      <c r="EE34" s="18">
        <v>0</v>
      </c>
    </row>
    <row r="35" spans="1:135" ht="20.149999999999999" customHeight="1" outlineLevel="6" x14ac:dyDescent="0.35">
      <c r="A35" s="17" t="s">
        <v>55</v>
      </c>
      <c r="B35" s="17" t="s">
        <v>304</v>
      </c>
      <c r="C35">
        <v>0</v>
      </c>
      <c r="D35" s="18">
        <v>3609.4345770353402</v>
      </c>
      <c r="E35" s="18">
        <v>3565.6436291580003</v>
      </c>
      <c r="F35" s="18">
        <v>0</v>
      </c>
      <c r="G35" s="18">
        <v>0</v>
      </c>
      <c r="H35" s="18">
        <v>0</v>
      </c>
      <c r="I35" s="18">
        <v>0</v>
      </c>
      <c r="J35" s="18">
        <v>0</v>
      </c>
      <c r="K35" s="18">
        <v>43.790947877340002</v>
      </c>
      <c r="L35" s="18">
        <v>0</v>
      </c>
      <c r="M35" s="18">
        <v>0</v>
      </c>
      <c r="N35" s="18">
        <v>0</v>
      </c>
      <c r="O35" s="18">
        <v>0</v>
      </c>
      <c r="P35" s="18">
        <v>1.0970833974409801E-11</v>
      </c>
      <c r="Q35" s="18">
        <v>1.0727561036664001E-11</v>
      </c>
      <c r="R35" s="18">
        <v>0</v>
      </c>
      <c r="S35" s="18">
        <v>0</v>
      </c>
      <c r="T35" s="18">
        <v>0</v>
      </c>
      <c r="U35" s="18">
        <v>0</v>
      </c>
      <c r="V35" s="18">
        <v>0</v>
      </c>
      <c r="W35" s="18">
        <v>2.4327293774579998E-13</v>
      </c>
      <c r="X35" s="18">
        <v>0</v>
      </c>
      <c r="Y35" s="18">
        <v>0</v>
      </c>
      <c r="Z35" s="18">
        <v>0</v>
      </c>
      <c r="AA35" s="18">
        <v>0</v>
      </c>
      <c r="AB35" s="18">
        <v>-2.8696699537217825</v>
      </c>
      <c r="AC35" s="18">
        <v>-2.8907638005420004</v>
      </c>
      <c r="AD35" s="18">
        <v>0</v>
      </c>
      <c r="AE35" s="18">
        <v>0</v>
      </c>
      <c r="AF35" s="18">
        <v>0</v>
      </c>
      <c r="AG35" s="18">
        <v>0</v>
      </c>
      <c r="AH35" s="18">
        <v>0</v>
      </c>
      <c r="AI35" s="18">
        <v>2.1093846820218001E-2</v>
      </c>
      <c r="AJ35" s="18">
        <v>0</v>
      </c>
      <c r="AK35" s="18">
        <v>0</v>
      </c>
      <c r="AL35" s="18">
        <v>0</v>
      </c>
      <c r="AM35" s="18">
        <v>0</v>
      </c>
      <c r="AN35" s="18">
        <v>28.247928794800199</v>
      </c>
      <c r="AO35" s="18">
        <v>27.969740162099999</v>
      </c>
      <c r="AP35" s="18">
        <v>0</v>
      </c>
      <c r="AQ35" s="18">
        <v>0</v>
      </c>
      <c r="AR35" s="18">
        <v>0</v>
      </c>
      <c r="AS35" s="18">
        <v>0</v>
      </c>
      <c r="AT35" s="18">
        <v>0</v>
      </c>
      <c r="AU35" s="18">
        <v>0.2781886327002</v>
      </c>
      <c r="AV35" s="18">
        <v>0</v>
      </c>
      <c r="AW35" s="18">
        <v>0</v>
      </c>
      <c r="AX35" s="18">
        <v>0</v>
      </c>
      <c r="AY35" s="18">
        <v>0</v>
      </c>
      <c r="AZ35" s="18">
        <v>3.0067576341584399</v>
      </c>
      <c r="BA35" s="18">
        <v>2.9754581693939999</v>
      </c>
      <c r="BB35" s="18">
        <v>0</v>
      </c>
      <c r="BC35" s="18">
        <v>0</v>
      </c>
      <c r="BD35" s="18">
        <v>0</v>
      </c>
      <c r="BE35" s="18">
        <v>0</v>
      </c>
      <c r="BF35" s="18">
        <v>0</v>
      </c>
      <c r="BG35" s="18">
        <v>3.1299464764440003E-2</v>
      </c>
      <c r="BH35" s="18">
        <v>0</v>
      </c>
      <c r="BI35" s="18">
        <v>0</v>
      </c>
      <c r="BJ35" s="18">
        <v>0</v>
      </c>
      <c r="BK35" s="18">
        <v>0</v>
      </c>
      <c r="BL35" s="18">
        <v>2.2072101557047203E-4</v>
      </c>
      <c r="BM35" s="18">
        <v>2.1628229230890003E-4</v>
      </c>
      <c r="BN35" s="18">
        <v>0</v>
      </c>
      <c r="BO35" s="18">
        <v>0</v>
      </c>
      <c r="BP35" s="18">
        <v>0</v>
      </c>
      <c r="BQ35" s="18">
        <v>0</v>
      </c>
      <c r="BR35" s="18">
        <v>0</v>
      </c>
      <c r="BS35" s="18">
        <v>4.4387232615720005E-6</v>
      </c>
      <c r="BT35" s="18">
        <v>0</v>
      </c>
      <c r="BU35" s="18">
        <v>0</v>
      </c>
      <c r="BV35" s="18">
        <v>0</v>
      </c>
      <c r="BW35" s="18">
        <v>0</v>
      </c>
      <c r="BX35" s="18">
        <v>43337.442436140605</v>
      </c>
      <c r="BY35" s="18">
        <v>42716.351289600003</v>
      </c>
      <c r="BZ35" s="18">
        <v>0</v>
      </c>
      <c r="CA35" s="18">
        <v>0</v>
      </c>
      <c r="CB35" s="18">
        <v>0</v>
      </c>
      <c r="CC35" s="18">
        <v>0</v>
      </c>
      <c r="CD35" s="18">
        <v>0</v>
      </c>
      <c r="CE35" s="18">
        <v>621.09114654060011</v>
      </c>
      <c r="CF35" s="18">
        <v>0</v>
      </c>
      <c r="CG35" s="18">
        <v>0</v>
      </c>
      <c r="CH35" s="18">
        <v>0</v>
      </c>
      <c r="CI35" s="18">
        <v>0</v>
      </c>
      <c r="CJ35" s="18">
        <v>45656.947266483599</v>
      </c>
      <c r="CK35" s="18">
        <v>45017.758918259999</v>
      </c>
      <c r="CL35" s="18">
        <v>0</v>
      </c>
      <c r="CM35" s="18">
        <v>0</v>
      </c>
      <c r="CN35" s="18">
        <v>0</v>
      </c>
      <c r="CO35" s="18">
        <v>0</v>
      </c>
      <c r="CP35" s="18">
        <v>0</v>
      </c>
      <c r="CQ35" s="18">
        <v>639.18834822360009</v>
      </c>
      <c r="CR35" s="18">
        <v>0</v>
      </c>
      <c r="CS35" s="18">
        <v>0</v>
      </c>
      <c r="CT35" s="18">
        <v>0</v>
      </c>
      <c r="CU35" s="18">
        <v>0</v>
      </c>
      <c r="CV35" s="18">
        <v>2954.96887343976</v>
      </c>
      <c r="CW35" s="18">
        <v>2871.0749011500002</v>
      </c>
      <c r="CX35" s="18">
        <v>0</v>
      </c>
      <c r="CY35" s="18">
        <v>0</v>
      </c>
      <c r="CZ35" s="18">
        <v>0</v>
      </c>
      <c r="DA35" s="18">
        <v>0</v>
      </c>
      <c r="DB35" s="18">
        <v>0</v>
      </c>
      <c r="DC35" s="18">
        <v>83.893972289760001</v>
      </c>
      <c r="DD35" s="18">
        <v>0</v>
      </c>
      <c r="DE35" s="18">
        <v>0</v>
      </c>
      <c r="DF35" s="18">
        <v>0</v>
      </c>
      <c r="DG35" s="18">
        <v>0</v>
      </c>
      <c r="DH35" s="18">
        <v>0</v>
      </c>
      <c r="DI35" s="18">
        <v>0</v>
      </c>
      <c r="DJ35" s="18">
        <v>0</v>
      </c>
      <c r="DK35" s="18">
        <v>0</v>
      </c>
      <c r="DL35" s="18">
        <v>0</v>
      </c>
      <c r="DM35" s="18">
        <v>0</v>
      </c>
      <c r="DN35" s="18">
        <v>0</v>
      </c>
      <c r="DO35" s="18">
        <v>0</v>
      </c>
      <c r="DP35" s="18">
        <v>0</v>
      </c>
      <c r="DQ35" s="18">
        <v>0</v>
      </c>
      <c r="DR35" s="18">
        <v>0</v>
      </c>
      <c r="DS35" s="18">
        <v>0</v>
      </c>
      <c r="DT35" s="18">
        <v>0</v>
      </c>
      <c r="DU35" s="18">
        <v>0</v>
      </c>
      <c r="DV35" s="18">
        <v>0</v>
      </c>
      <c r="DW35" s="18">
        <v>0</v>
      </c>
      <c r="DX35" s="18">
        <v>0</v>
      </c>
      <c r="DY35" s="18">
        <v>0</v>
      </c>
      <c r="DZ35" s="18">
        <v>0</v>
      </c>
      <c r="EA35" s="18">
        <v>0</v>
      </c>
      <c r="EB35" s="18">
        <v>0</v>
      </c>
      <c r="EC35" s="18">
        <v>0</v>
      </c>
      <c r="ED35" s="18">
        <v>0</v>
      </c>
      <c r="EE35" s="18">
        <v>0</v>
      </c>
    </row>
    <row r="36" spans="1:135" ht="20.149999999999999" customHeight="1" outlineLevel="6" x14ac:dyDescent="0.35">
      <c r="A36" s="17" t="s">
        <v>55</v>
      </c>
      <c r="B36" s="17" t="s">
        <v>306</v>
      </c>
      <c r="C36">
        <v>0</v>
      </c>
      <c r="D36" s="18">
        <v>279.23643701365933</v>
      </c>
      <c r="E36" s="18">
        <v>279.18087649452002</v>
      </c>
      <c r="F36" s="18">
        <v>0</v>
      </c>
      <c r="G36" s="18">
        <v>0</v>
      </c>
      <c r="H36" s="18">
        <v>0</v>
      </c>
      <c r="I36" s="18">
        <v>0</v>
      </c>
      <c r="J36" s="18">
        <v>0</v>
      </c>
      <c r="K36" s="18">
        <v>5.556051913932001E-2</v>
      </c>
      <c r="L36" s="18">
        <v>-216.98717736852004</v>
      </c>
      <c r="M36" s="18">
        <v>0</v>
      </c>
      <c r="N36" s="18">
        <v>0</v>
      </c>
      <c r="O36" s="18">
        <v>0</v>
      </c>
      <c r="P36" s="18">
        <v>3.2057157748496403E-12</v>
      </c>
      <c r="Q36" s="18">
        <v>3.2054070464676004E-12</v>
      </c>
      <c r="R36" s="18">
        <v>0</v>
      </c>
      <c r="S36" s="18">
        <v>0</v>
      </c>
      <c r="T36" s="18">
        <v>0</v>
      </c>
      <c r="U36" s="18">
        <v>0</v>
      </c>
      <c r="V36" s="18">
        <v>0</v>
      </c>
      <c r="W36" s="18">
        <v>3.0872838204000005E-16</v>
      </c>
      <c r="X36" s="18">
        <v>-5.3299959421644002E-13</v>
      </c>
      <c r="Y36" s="18">
        <v>0</v>
      </c>
      <c r="Z36" s="18">
        <v>0</v>
      </c>
      <c r="AA36" s="18">
        <v>0</v>
      </c>
      <c r="AB36" s="18">
        <v>8.5873618042661137E-2</v>
      </c>
      <c r="AC36" s="18">
        <v>8.584685487612001E-2</v>
      </c>
      <c r="AD36" s="18">
        <v>0</v>
      </c>
      <c r="AE36" s="18">
        <v>0</v>
      </c>
      <c r="AF36" s="18">
        <v>0</v>
      </c>
      <c r="AG36" s="18">
        <v>0</v>
      </c>
      <c r="AH36" s="18">
        <v>0</v>
      </c>
      <c r="AI36" s="18">
        <v>2.6763166541124002E-5</v>
      </c>
      <c r="AJ36" s="18">
        <v>-5.271280528503601E-2</v>
      </c>
      <c r="AK36" s="18">
        <v>0</v>
      </c>
      <c r="AL36" s="18">
        <v>0</v>
      </c>
      <c r="AM36" s="18">
        <v>0</v>
      </c>
      <c r="AN36" s="18">
        <v>1.6960211960327345</v>
      </c>
      <c r="AO36" s="18">
        <v>1.6956682372188001</v>
      </c>
      <c r="AP36" s="18">
        <v>0</v>
      </c>
      <c r="AQ36" s="18">
        <v>0</v>
      </c>
      <c r="AR36" s="18">
        <v>0</v>
      </c>
      <c r="AS36" s="18">
        <v>0</v>
      </c>
      <c r="AT36" s="18">
        <v>0</v>
      </c>
      <c r="AU36" s="18">
        <v>3.5295881393448004E-4</v>
      </c>
      <c r="AV36" s="18">
        <v>-0.82244752223400008</v>
      </c>
      <c r="AW36" s="18">
        <v>0</v>
      </c>
      <c r="AX36" s="18">
        <v>0</v>
      </c>
      <c r="AY36" s="18">
        <v>0</v>
      </c>
      <c r="AZ36" s="18">
        <v>8.0981613834216745E-2</v>
      </c>
      <c r="BA36" s="18">
        <v>8.0941902159456014E-2</v>
      </c>
      <c r="BB36" s="18">
        <v>0</v>
      </c>
      <c r="BC36" s="18">
        <v>0</v>
      </c>
      <c r="BD36" s="18">
        <v>0</v>
      </c>
      <c r="BE36" s="18">
        <v>0</v>
      </c>
      <c r="BF36" s="18">
        <v>0</v>
      </c>
      <c r="BG36" s="18">
        <v>3.9711674760732003E-5</v>
      </c>
      <c r="BH36" s="18">
        <v>-5.5995589927836008E-2</v>
      </c>
      <c r="BI36" s="18">
        <v>0</v>
      </c>
      <c r="BJ36" s="18">
        <v>0</v>
      </c>
      <c r="BK36" s="18">
        <v>0</v>
      </c>
      <c r="BL36" s="18">
        <v>1.236583994189888E-2</v>
      </c>
      <c r="BM36" s="18">
        <v>1.2365834310180002E-2</v>
      </c>
      <c r="BN36" s="18">
        <v>0</v>
      </c>
      <c r="BO36" s="18">
        <v>0</v>
      </c>
      <c r="BP36" s="18">
        <v>0</v>
      </c>
      <c r="BQ36" s="18">
        <v>0</v>
      </c>
      <c r="BR36" s="18">
        <v>0</v>
      </c>
      <c r="BS36" s="18">
        <v>5.6317188780684014E-9</v>
      </c>
      <c r="BT36" s="18">
        <v>-6.7065416702856004E-3</v>
      </c>
      <c r="BU36" s="18">
        <v>0</v>
      </c>
      <c r="BV36" s="18">
        <v>0</v>
      </c>
      <c r="BW36" s="18">
        <v>0</v>
      </c>
      <c r="BX36" s="18">
        <v>3368.2082294351699</v>
      </c>
      <c r="BY36" s="18">
        <v>3367.4202071640002</v>
      </c>
      <c r="BZ36" s="18">
        <v>0</v>
      </c>
      <c r="CA36" s="18">
        <v>0</v>
      </c>
      <c r="CB36" s="18">
        <v>0</v>
      </c>
      <c r="CC36" s="18">
        <v>0</v>
      </c>
      <c r="CD36" s="18">
        <v>0</v>
      </c>
      <c r="CE36" s="18">
        <v>0.78802227116964008</v>
      </c>
      <c r="CF36" s="18">
        <v>-2632.0031343684</v>
      </c>
      <c r="CG36" s="18">
        <v>0</v>
      </c>
      <c r="CH36" s="18">
        <v>0</v>
      </c>
      <c r="CI36" s="18">
        <v>0</v>
      </c>
      <c r="CJ36" s="18">
        <v>3569.6947876753738</v>
      </c>
      <c r="CK36" s="18">
        <v>3568.8838046472001</v>
      </c>
      <c r="CL36" s="18">
        <v>0</v>
      </c>
      <c r="CM36" s="18">
        <v>0</v>
      </c>
      <c r="CN36" s="18">
        <v>0</v>
      </c>
      <c r="CO36" s="18">
        <v>0</v>
      </c>
      <c r="CP36" s="18">
        <v>0</v>
      </c>
      <c r="CQ36" s="18">
        <v>0.81098302817376</v>
      </c>
      <c r="CR36" s="18">
        <v>-2660.9372560836005</v>
      </c>
      <c r="CS36" s="18">
        <v>0</v>
      </c>
      <c r="CT36" s="18">
        <v>0</v>
      </c>
      <c r="CU36" s="18">
        <v>0</v>
      </c>
      <c r="CV36" s="18">
        <v>759.93505087120934</v>
      </c>
      <c r="CW36" s="18">
        <v>759.82860881928013</v>
      </c>
      <c r="CX36" s="18">
        <v>0</v>
      </c>
      <c r="CY36" s="18">
        <v>0</v>
      </c>
      <c r="CZ36" s="18">
        <v>0</v>
      </c>
      <c r="DA36" s="18">
        <v>0</v>
      </c>
      <c r="DB36" s="18">
        <v>0</v>
      </c>
      <c r="DC36" s="18">
        <v>0.10644205192920002</v>
      </c>
      <c r="DD36" s="18">
        <v>-528.80447240244007</v>
      </c>
      <c r="DE36" s="18">
        <v>0</v>
      </c>
      <c r="DF36" s="18">
        <v>0</v>
      </c>
      <c r="DG36" s="18">
        <v>0</v>
      </c>
      <c r="DH36" s="18">
        <v>0</v>
      </c>
      <c r="DI36" s="18">
        <v>0</v>
      </c>
      <c r="DJ36" s="18">
        <v>0</v>
      </c>
      <c r="DK36" s="18">
        <v>0</v>
      </c>
      <c r="DL36" s="18">
        <v>0</v>
      </c>
      <c r="DM36" s="18">
        <v>0</v>
      </c>
      <c r="DN36" s="18">
        <v>0</v>
      </c>
      <c r="DO36" s="18">
        <v>0</v>
      </c>
      <c r="DP36" s="18">
        <v>0</v>
      </c>
      <c r="DQ36" s="18">
        <v>0</v>
      </c>
      <c r="DR36" s="18">
        <v>0</v>
      </c>
      <c r="DS36" s="18">
        <v>0</v>
      </c>
      <c r="DT36" s="18">
        <v>0</v>
      </c>
      <c r="DU36" s="18">
        <v>0</v>
      </c>
      <c r="DV36" s="18">
        <v>0</v>
      </c>
      <c r="DW36" s="18">
        <v>0</v>
      </c>
      <c r="DX36" s="18">
        <v>0</v>
      </c>
      <c r="DY36" s="18">
        <v>0</v>
      </c>
      <c r="DZ36" s="18">
        <v>0</v>
      </c>
      <c r="EA36" s="18">
        <v>0</v>
      </c>
      <c r="EB36" s="18">
        <v>0</v>
      </c>
      <c r="EC36" s="18">
        <v>0</v>
      </c>
      <c r="ED36" s="18">
        <v>0</v>
      </c>
      <c r="EE36" s="18">
        <v>0</v>
      </c>
    </row>
    <row r="37" spans="1:135" ht="20.149999999999999" customHeight="1" outlineLevel="2" x14ac:dyDescent="0.35">
      <c r="A37" s="17" t="s">
        <v>50</v>
      </c>
      <c r="B37" s="17" t="s">
        <v>60</v>
      </c>
      <c r="D37" s="18">
        <v>60700.946210230002</v>
      </c>
      <c r="E37" s="18">
        <v>39567.493969899995</v>
      </c>
      <c r="F37" s="18">
        <v>0</v>
      </c>
      <c r="G37" s="18">
        <v>0</v>
      </c>
      <c r="H37" s="18">
        <v>1407.8224713899997</v>
      </c>
      <c r="I37" s="18">
        <v>0</v>
      </c>
      <c r="J37" s="18">
        <v>14880.366195800001</v>
      </c>
      <c r="K37" s="18">
        <v>4845.2635731399987</v>
      </c>
      <c r="L37" s="18">
        <v>-6209.5824017500008</v>
      </c>
      <c r="M37" s="18">
        <v>0</v>
      </c>
      <c r="N37" s="18">
        <v>0</v>
      </c>
      <c r="O37" s="18">
        <v>0</v>
      </c>
      <c r="P37" s="18">
        <v>2.8554202558305744E-4</v>
      </c>
      <c r="Q37" s="18">
        <v>2.8546951196680857E-4</v>
      </c>
      <c r="R37" s="18">
        <v>0</v>
      </c>
      <c r="S37" s="18">
        <v>0</v>
      </c>
      <c r="T37" s="18">
        <v>6.441458745717601E-8</v>
      </c>
      <c r="U37" s="18">
        <v>0</v>
      </c>
      <c r="V37" s="18">
        <v>4.6465007854999998E-12</v>
      </c>
      <c r="W37" s="18">
        <v>8.094382290977998E-9</v>
      </c>
      <c r="X37" s="18">
        <v>7.2777488528810195E-7</v>
      </c>
      <c r="Y37" s="18">
        <v>0</v>
      </c>
      <c r="Z37" s="18">
        <v>0</v>
      </c>
      <c r="AA37" s="18">
        <v>0</v>
      </c>
      <c r="AB37" s="18">
        <v>38.428541007743</v>
      </c>
      <c r="AC37" s="18">
        <v>36.895077648819999</v>
      </c>
      <c r="AD37" s="18">
        <v>0</v>
      </c>
      <c r="AE37" s="18">
        <v>0</v>
      </c>
      <c r="AF37" s="18">
        <v>0.88566825462000009</v>
      </c>
      <c r="AG37" s="18">
        <v>0</v>
      </c>
      <c r="AH37" s="18">
        <v>0.190664522265</v>
      </c>
      <c r="AI37" s="18">
        <v>0.45713058203799994</v>
      </c>
      <c r="AJ37" s="18">
        <v>-0.82418143509159991</v>
      </c>
      <c r="AK37" s="18">
        <v>0</v>
      </c>
      <c r="AL37" s="18">
        <v>0</v>
      </c>
      <c r="AM37" s="18">
        <v>0</v>
      </c>
      <c r="AN37" s="18">
        <v>105.10687030121002</v>
      </c>
      <c r="AO37" s="18">
        <v>91.134515912400019</v>
      </c>
      <c r="AP37" s="18">
        <v>0</v>
      </c>
      <c r="AQ37" s="18">
        <v>0</v>
      </c>
      <c r="AR37" s="18">
        <v>2.0193865237800002</v>
      </c>
      <c r="AS37" s="18">
        <v>0</v>
      </c>
      <c r="AT37" s="18">
        <v>2.0061975318299998</v>
      </c>
      <c r="AU37" s="18">
        <v>9.9467703331999999</v>
      </c>
      <c r="AV37" s="18">
        <v>-7.3508962416419994</v>
      </c>
      <c r="AW37" s="18">
        <v>0</v>
      </c>
      <c r="AX37" s="18">
        <v>0</v>
      </c>
      <c r="AY37" s="18">
        <v>0</v>
      </c>
      <c r="AZ37" s="18">
        <v>23.604662347929008</v>
      </c>
      <c r="BA37" s="18">
        <v>21.407414587060003</v>
      </c>
      <c r="BB37" s="18">
        <v>0</v>
      </c>
      <c r="BC37" s="18">
        <v>0</v>
      </c>
      <c r="BD37" s="18">
        <v>0.48651940498800006</v>
      </c>
      <c r="BE37" s="18">
        <v>0</v>
      </c>
      <c r="BF37" s="18">
        <v>0.47905333924100002</v>
      </c>
      <c r="BG37" s="18">
        <v>1.2316750166400001</v>
      </c>
      <c r="BH37" s="18">
        <v>-1.0950204325812001</v>
      </c>
      <c r="BI37" s="18">
        <v>0</v>
      </c>
      <c r="BJ37" s="18">
        <v>0</v>
      </c>
      <c r="BK37" s="18">
        <v>0</v>
      </c>
      <c r="BL37" s="18">
        <v>8.408614776041998E-3</v>
      </c>
      <c r="BM37" s="18">
        <v>7.8278358616199993E-3</v>
      </c>
      <c r="BN37" s="18">
        <v>0</v>
      </c>
      <c r="BO37" s="18">
        <v>0</v>
      </c>
      <c r="BP37" s="18">
        <v>3.4040539567499998E-4</v>
      </c>
      <c r="BQ37" s="18">
        <v>0</v>
      </c>
      <c r="BR37" s="18">
        <v>3.1931855114999998E-5</v>
      </c>
      <c r="BS37" s="18">
        <v>2.0844166363199999E-4</v>
      </c>
      <c r="BT37" s="18">
        <v>-2.0144028707925997E-3</v>
      </c>
      <c r="BU37" s="18">
        <v>0</v>
      </c>
      <c r="BV37" s="18">
        <v>0</v>
      </c>
      <c r="BW37" s="18">
        <v>0</v>
      </c>
      <c r="BX37" s="18">
        <v>500881.24746283999</v>
      </c>
      <c r="BY37" s="18">
        <v>449165.00321200001</v>
      </c>
      <c r="BZ37" s="18">
        <v>0</v>
      </c>
      <c r="CA37" s="18">
        <v>0</v>
      </c>
      <c r="CB37" s="18">
        <v>22193.908426919999</v>
      </c>
      <c r="CC37" s="18">
        <v>0</v>
      </c>
      <c r="CD37" s="18">
        <v>4644.2486953200005</v>
      </c>
      <c r="CE37" s="18">
        <v>24878.0871286</v>
      </c>
      <c r="CF37" s="18">
        <v>-88465.097300280002</v>
      </c>
      <c r="CG37" s="18">
        <v>0</v>
      </c>
      <c r="CH37" s="18">
        <v>0</v>
      </c>
      <c r="CI37" s="18">
        <v>0</v>
      </c>
      <c r="CJ37" s="18">
        <v>519584.7150413901</v>
      </c>
      <c r="CK37" s="18">
        <v>471252.86454800004</v>
      </c>
      <c r="CL37" s="18">
        <v>0</v>
      </c>
      <c r="CM37" s="18">
        <v>0</v>
      </c>
      <c r="CN37" s="18">
        <v>18068.60941302</v>
      </c>
      <c r="CO37" s="18">
        <v>0</v>
      </c>
      <c r="CP37" s="18">
        <v>4720.3925747699996</v>
      </c>
      <c r="CQ37" s="18">
        <v>25542.848505599999</v>
      </c>
      <c r="CR37" s="18">
        <v>-98651.807530599996</v>
      </c>
      <c r="CS37" s="18">
        <v>0</v>
      </c>
      <c r="CT37" s="18">
        <v>0</v>
      </c>
      <c r="CU37" s="18">
        <v>0</v>
      </c>
      <c r="CV37" s="18">
        <v>533799.39339306124</v>
      </c>
      <c r="CW37" s="18">
        <v>525172.69319013332</v>
      </c>
      <c r="CX37" s="18">
        <v>0</v>
      </c>
      <c r="CY37" s="18">
        <v>0</v>
      </c>
      <c r="CZ37" s="18">
        <v>5255.9133330639988</v>
      </c>
      <c r="DA37" s="18">
        <v>0</v>
      </c>
      <c r="DB37" s="18">
        <v>357.95609730399997</v>
      </c>
      <c r="DC37" s="18">
        <v>3012.8307725599993</v>
      </c>
      <c r="DD37" s="18">
        <v>-22304.883379459996</v>
      </c>
      <c r="DE37" s="18">
        <v>0</v>
      </c>
      <c r="DF37" s="18">
        <v>0</v>
      </c>
      <c r="DG37" s="18">
        <v>0</v>
      </c>
      <c r="DH37" s="18">
        <v>18444.021974399999</v>
      </c>
      <c r="DI37" s="18">
        <v>18444.021974399999</v>
      </c>
      <c r="DJ37" s="18">
        <v>0</v>
      </c>
      <c r="DK37" s="18">
        <v>0</v>
      </c>
      <c r="DL37" s="18">
        <v>0</v>
      </c>
      <c r="DM37" s="18">
        <v>0</v>
      </c>
      <c r="DN37" s="18">
        <v>0</v>
      </c>
      <c r="DO37" s="18">
        <v>0</v>
      </c>
      <c r="DP37" s="18">
        <v>0</v>
      </c>
      <c r="DQ37" s="18">
        <v>0</v>
      </c>
      <c r="DR37" s="18">
        <v>0</v>
      </c>
      <c r="DS37" s="18">
        <v>0</v>
      </c>
      <c r="DT37" s="18">
        <v>15105.2788006172</v>
      </c>
      <c r="DU37" s="18">
        <v>15105.254911136</v>
      </c>
      <c r="DV37" s="18">
        <v>0</v>
      </c>
      <c r="DW37" s="18">
        <v>0</v>
      </c>
      <c r="DX37" s="18">
        <v>2.3889481199999996E-2</v>
      </c>
      <c r="DY37" s="18">
        <v>0</v>
      </c>
      <c r="DZ37" s="18">
        <v>0</v>
      </c>
      <c r="EA37" s="18">
        <v>0</v>
      </c>
      <c r="EB37" s="18">
        <v>0</v>
      </c>
      <c r="EC37" s="18">
        <v>0</v>
      </c>
      <c r="ED37" s="18">
        <v>0</v>
      </c>
      <c r="EE37" s="18">
        <v>0</v>
      </c>
    </row>
    <row r="38" spans="1:135" ht="20.149999999999999" customHeight="1" outlineLevel="3" x14ac:dyDescent="0.35">
      <c r="A38" s="17" t="s">
        <v>52</v>
      </c>
      <c r="B38" s="17" t="s">
        <v>61</v>
      </c>
      <c r="D38" s="18">
        <v>60700.946210230002</v>
      </c>
      <c r="E38" s="18">
        <v>39567.493969899995</v>
      </c>
      <c r="F38" s="18">
        <v>0</v>
      </c>
      <c r="G38" s="18">
        <v>0</v>
      </c>
      <c r="H38" s="18">
        <v>1407.8224713899997</v>
      </c>
      <c r="I38" s="18">
        <v>0</v>
      </c>
      <c r="J38" s="18">
        <v>14880.366195800001</v>
      </c>
      <c r="K38" s="18">
        <v>4845.2635731399987</v>
      </c>
      <c r="L38" s="18">
        <v>-6209.5824017499999</v>
      </c>
      <c r="M38" s="18">
        <v>0</v>
      </c>
      <c r="N38" s="18">
        <v>0</v>
      </c>
      <c r="O38" s="18">
        <v>0</v>
      </c>
      <c r="P38" s="18">
        <v>2.8554202558305744E-4</v>
      </c>
      <c r="Q38" s="18">
        <v>2.8546951196680857E-4</v>
      </c>
      <c r="R38" s="18">
        <v>0</v>
      </c>
      <c r="S38" s="18">
        <v>0</v>
      </c>
      <c r="T38" s="18">
        <v>6.441458745717601E-8</v>
      </c>
      <c r="U38" s="18">
        <v>0</v>
      </c>
      <c r="V38" s="18">
        <v>4.6465007854999998E-12</v>
      </c>
      <c r="W38" s="18">
        <v>8.094382290977998E-9</v>
      </c>
      <c r="X38" s="18">
        <v>7.2777488528810195E-7</v>
      </c>
      <c r="Y38" s="18">
        <v>0</v>
      </c>
      <c r="Z38" s="18">
        <v>0</v>
      </c>
      <c r="AA38" s="18">
        <v>0</v>
      </c>
      <c r="AB38" s="18">
        <v>38.428541007743</v>
      </c>
      <c r="AC38" s="18">
        <v>36.895077648819999</v>
      </c>
      <c r="AD38" s="18">
        <v>0</v>
      </c>
      <c r="AE38" s="18">
        <v>0</v>
      </c>
      <c r="AF38" s="18">
        <v>0.88566825462000009</v>
      </c>
      <c r="AG38" s="18">
        <v>0</v>
      </c>
      <c r="AH38" s="18">
        <v>0.190664522265</v>
      </c>
      <c r="AI38" s="18">
        <v>0.45713058203799994</v>
      </c>
      <c r="AJ38" s="18">
        <v>-0.82418143509159991</v>
      </c>
      <c r="AK38" s="18">
        <v>0</v>
      </c>
      <c r="AL38" s="18">
        <v>0</v>
      </c>
      <c r="AM38" s="18">
        <v>0</v>
      </c>
      <c r="AN38" s="18">
        <v>105.10687030121002</v>
      </c>
      <c r="AO38" s="18">
        <v>91.134515912400019</v>
      </c>
      <c r="AP38" s="18">
        <v>0</v>
      </c>
      <c r="AQ38" s="18">
        <v>0</v>
      </c>
      <c r="AR38" s="18">
        <v>2.0193865237800002</v>
      </c>
      <c r="AS38" s="18">
        <v>0</v>
      </c>
      <c r="AT38" s="18">
        <v>2.0061975318299998</v>
      </c>
      <c r="AU38" s="18">
        <v>9.9467703331999999</v>
      </c>
      <c r="AV38" s="18">
        <v>-7.3508962416419994</v>
      </c>
      <c r="AW38" s="18">
        <v>0</v>
      </c>
      <c r="AX38" s="18">
        <v>0</v>
      </c>
      <c r="AY38" s="18">
        <v>0</v>
      </c>
      <c r="AZ38" s="18">
        <v>23.604662347929008</v>
      </c>
      <c r="BA38" s="18">
        <v>21.407414587060003</v>
      </c>
      <c r="BB38" s="18">
        <v>0</v>
      </c>
      <c r="BC38" s="18">
        <v>0</v>
      </c>
      <c r="BD38" s="18">
        <v>0.48651940498800006</v>
      </c>
      <c r="BE38" s="18">
        <v>0</v>
      </c>
      <c r="BF38" s="18">
        <v>0.47905333924100002</v>
      </c>
      <c r="BG38" s="18">
        <v>1.2316750166400001</v>
      </c>
      <c r="BH38" s="18">
        <v>-1.0950204325812001</v>
      </c>
      <c r="BI38" s="18">
        <v>0</v>
      </c>
      <c r="BJ38" s="18">
        <v>0</v>
      </c>
      <c r="BK38" s="18">
        <v>0</v>
      </c>
      <c r="BL38" s="18">
        <v>8.408614776041998E-3</v>
      </c>
      <c r="BM38" s="18">
        <v>7.8278358616199993E-3</v>
      </c>
      <c r="BN38" s="18">
        <v>0</v>
      </c>
      <c r="BO38" s="18">
        <v>0</v>
      </c>
      <c r="BP38" s="18">
        <v>3.4040539567499998E-4</v>
      </c>
      <c r="BQ38" s="18">
        <v>0</v>
      </c>
      <c r="BR38" s="18">
        <v>3.1931855114999998E-5</v>
      </c>
      <c r="BS38" s="18">
        <v>2.0844166363199999E-4</v>
      </c>
      <c r="BT38" s="18">
        <v>-2.0144028707925997E-3</v>
      </c>
      <c r="BU38" s="18">
        <v>0</v>
      </c>
      <c r="BV38" s="18">
        <v>0</v>
      </c>
      <c r="BW38" s="18">
        <v>0</v>
      </c>
      <c r="BX38" s="18">
        <v>500881.24746283999</v>
      </c>
      <c r="BY38" s="18">
        <v>449165.00321200001</v>
      </c>
      <c r="BZ38" s="18">
        <v>0</v>
      </c>
      <c r="CA38" s="18">
        <v>0</v>
      </c>
      <c r="CB38" s="18">
        <v>22193.908426919999</v>
      </c>
      <c r="CC38" s="18">
        <v>0</v>
      </c>
      <c r="CD38" s="18">
        <v>4644.2486953200005</v>
      </c>
      <c r="CE38" s="18">
        <v>24878.0871286</v>
      </c>
      <c r="CF38" s="18">
        <v>-88465.097300280002</v>
      </c>
      <c r="CG38" s="18">
        <v>0</v>
      </c>
      <c r="CH38" s="18">
        <v>0</v>
      </c>
      <c r="CI38" s="18">
        <v>0</v>
      </c>
      <c r="CJ38" s="18">
        <v>519584.7150413901</v>
      </c>
      <c r="CK38" s="18">
        <v>471252.86454800004</v>
      </c>
      <c r="CL38" s="18">
        <v>0</v>
      </c>
      <c r="CM38" s="18">
        <v>0</v>
      </c>
      <c r="CN38" s="18">
        <v>18068.60941302</v>
      </c>
      <c r="CO38" s="18">
        <v>0</v>
      </c>
      <c r="CP38" s="18">
        <v>4720.3925747699996</v>
      </c>
      <c r="CQ38" s="18">
        <v>25542.848505599999</v>
      </c>
      <c r="CR38" s="18">
        <v>-98651.807530599996</v>
      </c>
      <c r="CS38" s="18">
        <v>0</v>
      </c>
      <c r="CT38" s="18">
        <v>0</v>
      </c>
      <c r="CU38" s="18">
        <v>0</v>
      </c>
      <c r="CV38" s="18">
        <v>533799.39339306124</v>
      </c>
      <c r="CW38" s="18">
        <v>525172.69319013332</v>
      </c>
      <c r="CX38" s="18">
        <v>0</v>
      </c>
      <c r="CY38" s="18">
        <v>0</v>
      </c>
      <c r="CZ38" s="18">
        <v>5255.9133330639988</v>
      </c>
      <c r="DA38" s="18">
        <v>0</v>
      </c>
      <c r="DB38" s="18">
        <v>357.95609730399997</v>
      </c>
      <c r="DC38" s="18">
        <v>3012.8307725599993</v>
      </c>
      <c r="DD38" s="18">
        <v>-22304.883379459996</v>
      </c>
      <c r="DE38" s="18">
        <v>0</v>
      </c>
      <c r="DF38" s="18">
        <v>0</v>
      </c>
      <c r="DG38" s="18">
        <v>0</v>
      </c>
      <c r="DH38" s="18">
        <v>18444.021974399999</v>
      </c>
      <c r="DI38" s="18">
        <v>18444.021974399999</v>
      </c>
      <c r="DJ38" s="18">
        <v>0</v>
      </c>
      <c r="DK38" s="18">
        <v>0</v>
      </c>
      <c r="DL38" s="18">
        <v>0</v>
      </c>
      <c r="DM38" s="18">
        <v>0</v>
      </c>
      <c r="DN38" s="18">
        <v>0</v>
      </c>
      <c r="DO38" s="18">
        <v>0</v>
      </c>
      <c r="DP38" s="18">
        <v>0</v>
      </c>
      <c r="DQ38" s="18">
        <v>0</v>
      </c>
      <c r="DR38" s="18">
        <v>0</v>
      </c>
      <c r="DS38" s="18">
        <v>0</v>
      </c>
      <c r="DT38" s="18">
        <v>15105.2788006172</v>
      </c>
      <c r="DU38" s="18">
        <v>15105.254911136</v>
      </c>
      <c r="DV38" s="18">
        <v>0</v>
      </c>
      <c r="DW38" s="18">
        <v>0</v>
      </c>
      <c r="DX38" s="18">
        <v>2.3889481199999996E-2</v>
      </c>
      <c r="DY38" s="18">
        <v>0</v>
      </c>
      <c r="DZ38" s="18">
        <v>0</v>
      </c>
      <c r="EA38" s="18">
        <v>0</v>
      </c>
      <c r="EB38" s="18">
        <v>0</v>
      </c>
      <c r="EC38" s="18">
        <v>0</v>
      </c>
      <c r="ED38" s="18">
        <v>0</v>
      </c>
      <c r="EE38" s="18">
        <v>0</v>
      </c>
    </row>
    <row r="39" spans="1:135" ht="20.149999999999999" customHeight="1" outlineLevel="4" x14ac:dyDescent="0.35">
      <c r="A39" s="17" t="s">
        <v>49</v>
      </c>
      <c r="B39" s="17" t="s">
        <v>307</v>
      </c>
      <c r="D39" s="18">
        <v>28194.16046454</v>
      </c>
      <c r="E39" s="18">
        <v>9818.574352399999</v>
      </c>
      <c r="F39" s="18">
        <v>0</v>
      </c>
      <c r="G39" s="18">
        <v>0</v>
      </c>
      <c r="H39" s="18">
        <v>0</v>
      </c>
      <c r="I39" s="18">
        <v>0</v>
      </c>
      <c r="J39" s="18">
        <v>14042.326437200001</v>
      </c>
      <c r="K39" s="18">
        <v>4333.2596749399991</v>
      </c>
      <c r="L39" s="18">
        <v>-5423.8322517500001</v>
      </c>
      <c r="M39" s="18">
        <v>0</v>
      </c>
      <c r="N39" s="18">
        <v>0</v>
      </c>
      <c r="O39" s="18">
        <v>0</v>
      </c>
      <c r="P39" s="18">
        <v>1.6215138686309906E-5</v>
      </c>
      <c r="Q39" s="18">
        <v>1.6207044775285289E-5</v>
      </c>
      <c r="R39" s="18">
        <v>0</v>
      </c>
      <c r="S39" s="18">
        <v>0</v>
      </c>
      <c r="T39" s="18">
        <v>0</v>
      </c>
      <c r="U39" s="18">
        <v>0</v>
      </c>
      <c r="V39" s="18">
        <v>6.6540087200000007E-13</v>
      </c>
      <c r="W39" s="18">
        <v>8.0932456237479987E-9</v>
      </c>
      <c r="X39" s="18">
        <v>-4.946709645981479E-7</v>
      </c>
      <c r="Y39" s="18">
        <v>0</v>
      </c>
      <c r="Z39" s="18">
        <v>0</v>
      </c>
      <c r="AA39" s="18">
        <v>0</v>
      </c>
      <c r="AB39" s="18">
        <v>35.194809862493003</v>
      </c>
      <c r="AC39" s="18">
        <v>34.56999033732</v>
      </c>
      <c r="AD39" s="18">
        <v>0</v>
      </c>
      <c r="AE39" s="18">
        <v>0</v>
      </c>
      <c r="AF39" s="18">
        <v>0</v>
      </c>
      <c r="AG39" s="18">
        <v>0</v>
      </c>
      <c r="AH39" s="18">
        <v>8.8220222349999992E-3</v>
      </c>
      <c r="AI39" s="18">
        <v>0.61599750293799993</v>
      </c>
      <c r="AJ39" s="18">
        <v>-0.49916579134159994</v>
      </c>
      <c r="AK39" s="18">
        <v>0</v>
      </c>
      <c r="AL39" s="18">
        <v>0</v>
      </c>
      <c r="AM39" s="18">
        <v>0</v>
      </c>
      <c r="AN39" s="18">
        <v>54.000918248920001</v>
      </c>
      <c r="AO39" s="18">
        <v>45.907104717400003</v>
      </c>
      <c r="AP39" s="18">
        <v>0</v>
      </c>
      <c r="AQ39" s="18">
        <v>0</v>
      </c>
      <c r="AR39" s="18">
        <v>0</v>
      </c>
      <c r="AS39" s="18">
        <v>0</v>
      </c>
      <c r="AT39" s="18">
        <v>7.5683163319999996E-2</v>
      </c>
      <c r="AU39" s="18">
        <v>8.0181303681999996</v>
      </c>
      <c r="AV39" s="18">
        <v>-4.6602754416419989</v>
      </c>
      <c r="AW39" s="18">
        <v>0</v>
      </c>
      <c r="AX39" s="18">
        <v>0</v>
      </c>
      <c r="AY39" s="18">
        <v>0</v>
      </c>
      <c r="AZ39" s="18">
        <v>9.6280644729050007</v>
      </c>
      <c r="BA39" s="18">
        <v>8.6973419205600013</v>
      </c>
      <c r="BB39" s="18">
        <v>0</v>
      </c>
      <c r="BC39" s="18">
        <v>0</v>
      </c>
      <c r="BD39" s="18">
        <v>0</v>
      </c>
      <c r="BE39" s="18">
        <v>0</v>
      </c>
      <c r="BF39" s="18">
        <v>1.2420432305E-2</v>
      </c>
      <c r="BG39" s="18">
        <v>0.91830212004</v>
      </c>
      <c r="BH39" s="18">
        <v>-0.65794435883120006</v>
      </c>
      <c r="BI39" s="18">
        <v>0</v>
      </c>
      <c r="BJ39" s="18">
        <v>0</v>
      </c>
      <c r="BK39" s="18">
        <v>0</v>
      </c>
      <c r="BL39" s="18">
        <v>3.4848464472089996E-3</v>
      </c>
      <c r="BM39" s="18">
        <v>3.3078810116199996E-3</v>
      </c>
      <c r="BN39" s="18">
        <v>0</v>
      </c>
      <c r="BO39" s="18">
        <v>0</v>
      </c>
      <c r="BP39" s="18">
        <v>0</v>
      </c>
      <c r="BQ39" s="18">
        <v>0</v>
      </c>
      <c r="BR39" s="18">
        <v>1.0544914736999999E-5</v>
      </c>
      <c r="BS39" s="18">
        <v>1.6642052085199998E-4</v>
      </c>
      <c r="BT39" s="18">
        <v>-1.2550244957925999E-3</v>
      </c>
      <c r="BU39" s="18">
        <v>0</v>
      </c>
      <c r="BV39" s="18">
        <v>0</v>
      </c>
      <c r="BW39" s="18">
        <v>0</v>
      </c>
      <c r="BX39" s="18">
        <v>247558.01439188002</v>
      </c>
      <c r="BY39" s="18">
        <v>229032.16216200002</v>
      </c>
      <c r="BZ39" s="18">
        <v>0</v>
      </c>
      <c r="CA39" s="18">
        <v>0</v>
      </c>
      <c r="CB39" s="18">
        <v>0</v>
      </c>
      <c r="CC39" s="18">
        <v>0</v>
      </c>
      <c r="CD39" s="18">
        <v>708.62546527999996</v>
      </c>
      <c r="CE39" s="18">
        <v>17817.2267646</v>
      </c>
      <c r="CF39" s="18">
        <v>-79753.28630028</v>
      </c>
      <c r="CG39" s="18">
        <v>0</v>
      </c>
      <c r="CH39" s="18">
        <v>0</v>
      </c>
      <c r="CI39" s="18">
        <v>0</v>
      </c>
      <c r="CJ39" s="18">
        <v>262317.64115948003</v>
      </c>
      <c r="CK39" s="18">
        <v>243179.134598</v>
      </c>
      <c r="CL39" s="18">
        <v>0</v>
      </c>
      <c r="CM39" s="18">
        <v>0</v>
      </c>
      <c r="CN39" s="18">
        <v>0</v>
      </c>
      <c r="CO39" s="18">
        <v>0</v>
      </c>
      <c r="CP39" s="18">
        <v>754.64681388000008</v>
      </c>
      <c r="CQ39" s="18">
        <v>18383.8597476</v>
      </c>
      <c r="CR39" s="18">
        <v>-88754.499530599991</v>
      </c>
      <c r="CS39" s="18">
        <v>0</v>
      </c>
      <c r="CT39" s="18">
        <v>0</v>
      </c>
      <c r="CU39" s="18">
        <v>0</v>
      </c>
      <c r="CV39" s="18">
        <v>477709.17283313599</v>
      </c>
      <c r="CW39" s="18">
        <v>475186.2015268</v>
      </c>
      <c r="CX39" s="18">
        <v>0</v>
      </c>
      <c r="CY39" s="18">
        <v>0</v>
      </c>
      <c r="CZ39" s="18">
        <v>0</v>
      </c>
      <c r="DA39" s="18">
        <v>0</v>
      </c>
      <c r="DB39" s="18">
        <v>123.212346176</v>
      </c>
      <c r="DC39" s="18">
        <v>2399.7589601599993</v>
      </c>
      <c r="DD39" s="18">
        <v>-20658.520504459997</v>
      </c>
      <c r="DE39" s="18">
        <v>0</v>
      </c>
      <c r="DF39" s="18">
        <v>0</v>
      </c>
      <c r="DG39" s="18">
        <v>0</v>
      </c>
      <c r="DH39" s="18">
        <v>2.1974400000000002E-2</v>
      </c>
      <c r="DI39" s="18">
        <v>2.1974400000000002E-2</v>
      </c>
      <c r="DJ39" s="18">
        <v>0</v>
      </c>
      <c r="DK39" s="18">
        <v>0</v>
      </c>
      <c r="DL39" s="18">
        <v>0</v>
      </c>
      <c r="DM39" s="18">
        <v>0</v>
      </c>
      <c r="DN39" s="18">
        <v>0</v>
      </c>
      <c r="DO39" s="18">
        <v>0</v>
      </c>
      <c r="DP39" s="18">
        <v>0</v>
      </c>
      <c r="DQ39" s="18">
        <v>0</v>
      </c>
      <c r="DR39" s="18">
        <v>0</v>
      </c>
      <c r="DS39" s="18">
        <v>0</v>
      </c>
      <c r="DT39" s="18">
        <v>0.18140503999999999</v>
      </c>
      <c r="DU39" s="18">
        <v>0.18140503999999999</v>
      </c>
      <c r="DV39" s="18">
        <v>0</v>
      </c>
      <c r="DW39" s="18">
        <v>0</v>
      </c>
      <c r="DX39" s="18">
        <v>0</v>
      </c>
      <c r="DY39" s="18">
        <v>0</v>
      </c>
      <c r="DZ39" s="18">
        <v>0</v>
      </c>
      <c r="EA39" s="18">
        <v>0</v>
      </c>
      <c r="EB39" s="18">
        <v>0</v>
      </c>
      <c r="EC39" s="18">
        <v>0</v>
      </c>
      <c r="ED39" s="18">
        <v>0</v>
      </c>
      <c r="EE39" s="18">
        <v>0</v>
      </c>
    </row>
    <row r="40" spans="1:135" ht="20.149999999999999" customHeight="1" outlineLevel="5" x14ac:dyDescent="0.35">
      <c r="A40" s="17" t="s">
        <v>54</v>
      </c>
      <c r="B40" s="17" t="s">
        <v>308</v>
      </c>
      <c r="D40" s="18">
        <v>2709.28286454</v>
      </c>
      <c r="E40" s="18">
        <v>2369.2086264</v>
      </c>
      <c r="F40" s="18">
        <v>0</v>
      </c>
      <c r="G40" s="18">
        <v>0</v>
      </c>
      <c r="H40" s="18">
        <v>0</v>
      </c>
      <c r="I40" s="18">
        <v>0</v>
      </c>
      <c r="J40" s="18">
        <v>6.2974632000000001</v>
      </c>
      <c r="K40" s="18">
        <v>333.77677494</v>
      </c>
      <c r="L40" s="18">
        <v>-97.017096750000007</v>
      </c>
      <c r="M40" s="18">
        <v>0</v>
      </c>
      <c r="N40" s="18">
        <v>0</v>
      </c>
      <c r="O40" s="18">
        <v>0</v>
      </c>
      <c r="P40" s="18">
        <v>2.2963743285249904E-6</v>
      </c>
      <c r="Q40" s="18">
        <v>2.29590304067229E-6</v>
      </c>
      <c r="R40" s="18">
        <v>0</v>
      </c>
      <c r="S40" s="18">
        <v>0</v>
      </c>
      <c r="T40" s="18">
        <v>0</v>
      </c>
      <c r="U40" s="18">
        <v>0</v>
      </c>
      <c r="V40" s="18">
        <v>3.5743512000000006E-14</v>
      </c>
      <c r="W40" s="18">
        <v>4.7125210918800011E-10</v>
      </c>
      <c r="X40" s="18">
        <v>-2.8770041611248004E-8</v>
      </c>
      <c r="Y40" s="18">
        <v>0</v>
      </c>
      <c r="Z40" s="18">
        <v>0</v>
      </c>
      <c r="AA40" s="18">
        <v>0</v>
      </c>
      <c r="AB40" s="18">
        <v>1.375275897618</v>
      </c>
      <c r="AC40" s="18">
        <v>1.2963704443199999</v>
      </c>
      <c r="AD40" s="18">
        <v>0</v>
      </c>
      <c r="AE40" s="18">
        <v>0</v>
      </c>
      <c r="AF40" s="18">
        <v>0</v>
      </c>
      <c r="AG40" s="18">
        <v>0</v>
      </c>
      <c r="AH40" s="18">
        <v>3.7155543600000001E-3</v>
      </c>
      <c r="AI40" s="18">
        <v>7.5189898938000002E-2</v>
      </c>
      <c r="AJ40" s="18">
        <v>-1.1711289441600001E-2</v>
      </c>
      <c r="AK40" s="18">
        <v>0</v>
      </c>
      <c r="AL40" s="18">
        <v>0</v>
      </c>
      <c r="AM40" s="18">
        <v>0</v>
      </c>
      <c r="AN40" s="18">
        <v>3.3787292095200003</v>
      </c>
      <c r="AO40" s="18">
        <v>2.3525113374000002</v>
      </c>
      <c r="AP40" s="18">
        <v>0</v>
      </c>
      <c r="AQ40" s="18">
        <v>0</v>
      </c>
      <c r="AR40" s="18">
        <v>0</v>
      </c>
      <c r="AS40" s="18">
        <v>0</v>
      </c>
      <c r="AT40" s="18">
        <v>4.075120392E-2</v>
      </c>
      <c r="AU40" s="18">
        <v>0.98546666819999995</v>
      </c>
      <c r="AV40" s="18">
        <v>-0.13605405664200002</v>
      </c>
      <c r="AW40" s="18">
        <v>0</v>
      </c>
      <c r="AX40" s="18">
        <v>0</v>
      </c>
      <c r="AY40" s="18">
        <v>0</v>
      </c>
      <c r="AZ40" s="18">
        <v>0.49982690251200002</v>
      </c>
      <c r="BA40" s="18">
        <v>0.38100968556000003</v>
      </c>
      <c r="BB40" s="18">
        <v>0</v>
      </c>
      <c r="BC40" s="18">
        <v>0</v>
      </c>
      <c r="BD40" s="18">
        <v>0</v>
      </c>
      <c r="BE40" s="18">
        <v>0</v>
      </c>
      <c r="BF40" s="18">
        <v>7.000842912E-3</v>
      </c>
      <c r="BG40" s="18">
        <v>0.11181637404000001</v>
      </c>
      <c r="BH40" s="18">
        <v>-1.5635362831200001E-2</v>
      </c>
      <c r="BI40" s="18">
        <v>0</v>
      </c>
      <c r="BJ40" s="18">
        <v>0</v>
      </c>
      <c r="BK40" s="18">
        <v>0</v>
      </c>
      <c r="BL40" s="18">
        <v>3.6323144944799997E-4</v>
      </c>
      <c r="BM40" s="18">
        <v>3.4180434162E-4</v>
      </c>
      <c r="BN40" s="18">
        <v>0</v>
      </c>
      <c r="BO40" s="18">
        <v>0</v>
      </c>
      <c r="BP40" s="18">
        <v>0</v>
      </c>
      <c r="BQ40" s="18">
        <v>0</v>
      </c>
      <c r="BR40" s="18">
        <v>3.4644929759999995E-6</v>
      </c>
      <c r="BS40" s="18">
        <v>1.7962614852000001E-5</v>
      </c>
      <c r="BT40" s="18">
        <v>-1.0301427792600001E-5</v>
      </c>
      <c r="BU40" s="18">
        <v>0</v>
      </c>
      <c r="BV40" s="18">
        <v>0</v>
      </c>
      <c r="BW40" s="18">
        <v>0</v>
      </c>
      <c r="BX40" s="18">
        <v>23430.125222280003</v>
      </c>
      <c r="BY40" s="18">
        <v>21132.451452000001</v>
      </c>
      <c r="BZ40" s="18">
        <v>0</v>
      </c>
      <c r="CA40" s="18">
        <v>0</v>
      </c>
      <c r="CB40" s="18">
        <v>0</v>
      </c>
      <c r="CC40" s="18">
        <v>0</v>
      </c>
      <c r="CD40" s="18">
        <v>102.39776567999999</v>
      </c>
      <c r="CE40" s="18">
        <v>2195.2760045999999</v>
      </c>
      <c r="CF40" s="18">
        <v>-1273.2660502800002</v>
      </c>
      <c r="CG40" s="18">
        <v>0</v>
      </c>
      <c r="CH40" s="18">
        <v>0</v>
      </c>
      <c r="CI40" s="18">
        <v>0</v>
      </c>
      <c r="CJ40" s="18">
        <v>24890.898414479998</v>
      </c>
      <c r="CK40" s="18">
        <v>22523.957778</v>
      </c>
      <c r="CL40" s="18">
        <v>0</v>
      </c>
      <c r="CM40" s="18">
        <v>0</v>
      </c>
      <c r="CN40" s="18">
        <v>0</v>
      </c>
      <c r="CO40" s="18">
        <v>0</v>
      </c>
      <c r="CP40" s="18">
        <v>104.93874887999999</v>
      </c>
      <c r="CQ40" s="18">
        <v>2262.0018875999999</v>
      </c>
      <c r="CR40" s="18">
        <v>-1477.4887805999999</v>
      </c>
      <c r="CS40" s="18">
        <v>0</v>
      </c>
      <c r="CT40" s="18">
        <v>0</v>
      </c>
      <c r="CU40" s="18">
        <v>0</v>
      </c>
      <c r="CV40" s="18">
        <v>3600.0454101360001</v>
      </c>
      <c r="CW40" s="18">
        <v>3292.6427268000002</v>
      </c>
      <c r="CX40" s="18">
        <v>0</v>
      </c>
      <c r="CY40" s="18">
        <v>0</v>
      </c>
      <c r="CZ40" s="18">
        <v>0</v>
      </c>
      <c r="DA40" s="18">
        <v>0</v>
      </c>
      <c r="DB40" s="18">
        <v>11.277715176000001</v>
      </c>
      <c r="DC40" s="18">
        <v>296.12496815999998</v>
      </c>
      <c r="DD40" s="18">
        <v>-146.67028445999998</v>
      </c>
      <c r="DE40" s="18">
        <v>0</v>
      </c>
      <c r="DF40" s="18">
        <v>0</v>
      </c>
      <c r="DG40" s="18">
        <v>0</v>
      </c>
      <c r="DH40" s="18">
        <v>2.1974400000000002E-2</v>
      </c>
      <c r="DI40" s="18">
        <v>2.1974400000000002E-2</v>
      </c>
      <c r="DJ40" s="18">
        <v>0</v>
      </c>
      <c r="DK40" s="18">
        <v>0</v>
      </c>
      <c r="DL40" s="18">
        <v>0</v>
      </c>
      <c r="DM40" s="18">
        <v>0</v>
      </c>
      <c r="DN40" s="18">
        <v>0</v>
      </c>
      <c r="DO40" s="18">
        <v>0</v>
      </c>
      <c r="DP40" s="18">
        <v>0</v>
      </c>
      <c r="DQ40" s="18">
        <v>0</v>
      </c>
      <c r="DR40" s="18">
        <v>0</v>
      </c>
      <c r="DS40" s="18">
        <v>0</v>
      </c>
      <c r="DT40" s="18">
        <v>2.4494400000000002E-3</v>
      </c>
      <c r="DU40" s="18">
        <v>2.4494400000000002E-3</v>
      </c>
      <c r="DV40" s="18">
        <v>0</v>
      </c>
      <c r="DW40" s="18">
        <v>0</v>
      </c>
      <c r="DX40" s="18">
        <v>0</v>
      </c>
      <c r="DY40" s="18">
        <v>0</v>
      </c>
      <c r="DZ40" s="18">
        <v>0</v>
      </c>
      <c r="EA40" s="18">
        <v>0</v>
      </c>
      <c r="EB40" s="18">
        <v>0</v>
      </c>
      <c r="EC40" s="18">
        <v>0</v>
      </c>
      <c r="ED40" s="18">
        <v>0</v>
      </c>
      <c r="EE40" s="18">
        <v>0</v>
      </c>
    </row>
    <row r="41" spans="1:135" ht="20.149999999999999" customHeight="1" outlineLevel="6" x14ac:dyDescent="0.35">
      <c r="A41" s="17" t="s">
        <v>55</v>
      </c>
      <c r="B41" s="17" t="s">
        <v>63</v>
      </c>
      <c r="C41">
        <v>0</v>
      </c>
      <c r="D41" s="18">
        <v>2001.4495199999999</v>
      </c>
      <c r="E41" s="18">
        <v>1850.19408</v>
      </c>
      <c r="F41" s="18">
        <v>0</v>
      </c>
      <c r="G41" s="18">
        <v>0</v>
      </c>
      <c r="H41" s="18">
        <v>0</v>
      </c>
      <c r="I41" s="18">
        <v>0</v>
      </c>
      <c r="J41" s="18">
        <v>0</v>
      </c>
      <c r="K41" s="18">
        <v>151.25543999999999</v>
      </c>
      <c r="L41" s="18">
        <v>0</v>
      </c>
      <c r="M41" s="18">
        <v>0</v>
      </c>
      <c r="N41" s="18">
        <v>0</v>
      </c>
      <c r="O41" s="18">
        <v>0</v>
      </c>
      <c r="P41" s="18">
        <v>6.0065873280000007E-10</v>
      </c>
      <c r="Q41" s="18">
        <v>5.9981846400000005E-10</v>
      </c>
      <c r="R41" s="18">
        <v>0</v>
      </c>
      <c r="S41" s="18">
        <v>0</v>
      </c>
      <c r="T41" s="18">
        <v>0</v>
      </c>
      <c r="U41" s="18">
        <v>0</v>
      </c>
      <c r="V41" s="18">
        <v>0</v>
      </c>
      <c r="W41" s="18">
        <v>8.4026880000000003E-13</v>
      </c>
      <c r="X41" s="18">
        <v>0</v>
      </c>
      <c r="Y41" s="18">
        <v>0</v>
      </c>
      <c r="Z41" s="18">
        <v>0</v>
      </c>
      <c r="AA41" s="18">
        <v>0</v>
      </c>
      <c r="AB41" s="18">
        <v>0.1903022352</v>
      </c>
      <c r="AC41" s="18">
        <v>0.11744308799999999</v>
      </c>
      <c r="AD41" s="18">
        <v>0</v>
      </c>
      <c r="AE41" s="18">
        <v>0</v>
      </c>
      <c r="AF41" s="18">
        <v>0</v>
      </c>
      <c r="AG41" s="18">
        <v>0</v>
      </c>
      <c r="AH41" s="18">
        <v>0</v>
      </c>
      <c r="AI41" s="18">
        <v>7.2859147200000002E-2</v>
      </c>
      <c r="AJ41" s="18">
        <v>0</v>
      </c>
      <c r="AK41" s="18">
        <v>0</v>
      </c>
      <c r="AL41" s="18">
        <v>0</v>
      </c>
      <c r="AM41" s="18">
        <v>0</v>
      </c>
      <c r="AN41" s="18">
        <v>2.50967304</v>
      </c>
      <c r="AO41" s="18">
        <v>1.5487919999999999</v>
      </c>
      <c r="AP41" s="18">
        <v>0</v>
      </c>
      <c r="AQ41" s="18">
        <v>0</v>
      </c>
      <c r="AR41" s="18">
        <v>0</v>
      </c>
      <c r="AS41" s="18">
        <v>0</v>
      </c>
      <c r="AT41" s="18">
        <v>0</v>
      </c>
      <c r="AU41" s="18">
        <v>0.96088103999999996</v>
      </c>
      <c r="AV41" s="18">
        <v>0</v>
      </c>
      <c r="AW41" s="18">
        <v>0</v>
      </c>
      <c r="AX41" s="18">
        <v>0</v>
      </c>
      <c r="AY41" s="18">
        <v>0</v>
      </c>
      <c r="AZ41" s="18">
        <v>0.38243721600000002</v>
      </c>
      <c r="BA41" s="18">
        <v>0.27432820800000002</v>
      </c>
      <c r="BB41" s="18">
        <v>0</v>
      </c>
      <c r="BC41" s="18">
        <v>0</v>
      </c>
      <c r="BD41" s="18">
        <v>0</v>
      </c>
      <c r="BE41" s="18">
        <v>0</v>
      </c>
      <c r="BF41" s="18">
        <v>0</v>
      </c>
      <c r="BG41" s="18">
        <v>0.10810900800000001</v>
      </c>
      <c r="BH41" s="18">
        <v>0</v>
      </c>
      <c r="BI41" s="18">
        <v>0</v>
      </c>
      <c r="BJ41" s="18">
        <v>0</v>
      </c>
      <c r="BK41" s="18">
        <v>0</v>
      </c>
      <c r="BL41" s="18">
        <v>1.762406352E-4</v>
      </c>
      <c r="BM41" s="18">
        <v>1.6090905600000001E-4</v>
      </c>
      <c r="BN41" s="18">
        <v>0</v>
      </c>
      <c r="BO41" s="18">
        <v>0</v>
      </c>
      <c r="BP41" s="18">
        <v>0</v>
      </c>
      <c r="BQ41" s="18">
        <v>0</v>
      </c>
      <c r="BR41" s="18">
        <v>0</v>
      </c>
      <c r="BS41" s="18">
        <v>1.53315792E-5</v>
      </c>
      <c r="BT41" s="18">
        <v>0</v>
      </c>
      <c r="BU41" s="18">
        <v>0</v>
      </c>
      <c r="BV41" s="18">
        <v>0</v>
      </c>
      <c r="BW41" s="18">
        <v>0</v>
      </c>
      <c r="BX41" s="18">
        <v>13293.665279999999</v>
      </c>
      <c r="BY41" s="18">
        <v>11148.379199999999</v>
      </c>
      <c r="BZ41" s="18">
        <v>0</v>
      </c>
      <c r="CA41" s="18">
        <v>0</v>
      </c>
      <c r="CB41" s="18">
        <v>0</v>
      </c>
      <c r="CC41" s="18">
        <v>0</v>
      </c>
      <c r="CD41" s="18">
        <v>0</v>
      </c>
      <c r="CE41" s="18">
        <v>2145.2860799999999</v>
      </c>
      <c r="CF41" s="18">
        <v>0</v>
      </c>
      <c r="CG41" s="18">
        <v>0</v>
      </c>
      <c r="CH41" s="18">
        <v>0</v>
      </c>
      <c r="CI41" s="18">
        <v>0</v>
      </c>
      <c r="CJ41" s="18">
        <v>14393.705760000001</v>
      </c>
      <c r="CK41" s="18">
        <v>12185.9136</v>
      </c>
      <c r="CL41" s="18">
        <v>0</v>
      </c>
      <c r="CM41" s="18">
        <v>0</v>
      </c>
      <c r="CN41" s="18">
        <v>0</v>
      </c>
      <c r="CO41" s="18">
        <v>0</v>
      </c>
      <c r="CP41" s="18">
        <v>0</v>
      </c>
      <c r="CQ41" s="18">
        <v>2207.79216</v>
      </c>
      <c r="CR41" s="18">
        <v>0</v>
      </c>
      <c r="CS41" s="18">
        <v>0</v>
      </c>
      <c r="CT41" s="18">
        <v>0</v>
      </c>
      <c r="CU41" s="18">
        <v>0</v>
      </c>
      <c r="CV41" s="18">
        <v>3002.7755520000001</v>
      </c>
      <c r="CW41" s="18">
        <v>2713.0017600000001</v>
      </c>
      <c r="CX41" s="18">
        <v>0</v>
      </c>
      <c r="CY41" s="18">
        <v>0</v>
      </c>
      <c r="CZ41" s="18">
        <v>0</v>
      </c>
      <c r="DA41" s="18">
        <v>0</v>
      </c>
      <c r="DB41" s="18">
        <v>0</v>
      </c>
      <c r="DC41" s="18">
        <v>289.77379200000001</v>
      </c>
      <c r="DD41" s="18">
        <v>0</v>
      </c>
      <c r="DE41" s="18">
        <v>0</v>
      </c>
      <c r="DF41" s="18">
        <v>0</v>
      </c>
      <c r="DG41" s="18">
        <v>0</v>
      </c>
      <c r="DH41" s="18">
        <v>0</v>
      </c>
      <c r="DI41" s="18">
        <v>0</v>
      </c>
      <c r="DJ41" s="18">
        <v>0</v>
      </c>
      <c r="DK41" s="18">
        <v>0</v>
      </c>
      <c r="DL41" s="18">
        <v>0</v>
      </c>
      <c r="DM41" s="18">
        <v>0</v>
      </c>
      <c r="DN41" s="18">
        <v>0</v>
      </c>
      <c r="DO41" s="18">
        <v>0</v>
      </c>
      <c r="DP41" s="18">
        <v>0</v>
      </c>
      <c r="DQ41" s="18">
        <v>0</v>
      </c>
      <c r="DR41" s="18">
        <v>0</v>
      </c>
      <c r="DS41" s="18">
        <v>0</v>
      </c>
      <c r="DT41" s="18">
        <v>0</v>
      </c>
      <c r="DU41" s="18">
        <v>0</v>
      </c>
      <c r="DV41" s="18">
        <v>0</v>
      </c>
      <c r="DW41" s="18">
        <v>0</v>
      </c>
      <c r="DX41" s="18">
        <v>0</v>
      </c>
      <c r="DY41" s="18">
        <v>0</v>
      </c>
      <c r="DZ41" s="18">
        <v>0</v>
      </c>
      <c r="EA41" s="18">
        <v>0</v>
      </c>
      <c r="EB41" s="18">
        <v>0</v>
      </c>
      <c r="EC41" s="18">
        <v>0</v>
      </c>
      <c r="ED41" s="18">
        <v>0</v>
      </c>
      <c r="EE41" s="18">
        <v>0</v>
      </c>
    </row>
    <row r="42" spans="1:135" ht="20.149999999999999" customHeight="1" outlineLevel="6" x14ac:dyDescent="0.35">
      <c r="A42" s="17" t="s">
        <v>55</v>
      </c>
      <c r="B42" s="17" t="s">
        <v>309</v>
      </c>
      <c r="C42">
        <v>0</v>
      </c>
      <c r="D42" s="18">
        <v>338.73</v>
      </c>
      <c r="E42" s="18">
        <v>158.34000000000003</v>
      </c>
      <c r="F42" s="18">
        <v>0</v>
      </c>
      <c r="G42" s="18">
        <v>0</v>
      </c>
      <c r="H42" s="18">
        <v>0</v>
      </c>
      <c r="I42" s="18">
        <v>0</v>
      </c>
      <c r="J42" s="18">
        <v>0</v>
      </c>
      <c r="K42" s="18">
        <v>180.39000000000001</v>
      </c>
      <c r="L42" s="18">
        <v>-94.920000000000016</v>
      </c>
      <c r="M42" s="18">
        <v>0</v>
      </c>
      <c r="N42" s="18">
        <v>0</v>
      </c>
      <c r="O42" s="18">
        <v>0</v>
      </c>
      <c r="P42" s="18">
        <v>8.5937040000000007E-7</v>
      </c>
      <c r="Q42" s="18">
        <v>8.5890000000000005E-7</v>
      </c>
      <c r="R42" s="18">
        <v>0</v>
      </c>
      <c r="S42" s="18">
        <v>0</v>
      </c>
      <c r="T42" s="18">
        <v>0</v>
      </c>
      <c r="U42" s="18">
        <v>0</v>
      </c>
      <c r="V42" s="18">
        <v>0</v>
      </c>
      <c r="W42" s="18">
        <v>4.7040000000000005E-10</v>
      </c>
      <c r="X42" s="18">
        <v>-2.8770000000000002E-8</v>
      </c>
      <c r="Y42" s="18">
        <v>0</v>
      </c>
      <c r="Z42" s="18">
        <v>0</v>
      </c>
      <c r="AA42" s="18">
        <v>0</v>
      </c>
      <c r="AB42" s="18">
        <v>1.1395041000000001</v>
      </c>
      <c r="AC42" s="18">
        <v>1.1382000000000001</v>
      </c>
      <c r="AD42" s="18">
        <v>0</v>
      </c>
      <c r="AE42" s="18">
        <v>0</v>
      </c>
      <c r="AF42" s="18">
        <v>0</v>
      </c>
      <c r="AG42" s="18">
        <v>0</v>
      </c>
      <c r="AH42" s="18">
        <v>0</v>
      </c>
      <c r="AI42" s="18">
        <v>1.3041000000000001E-3</v>
      </c>
      <c r="AJ42" s="18">
        <v>-1.2054E-2</v>
      </c>
      <c r="AK42" s="18">
        <v>0</v>
      </c>
      <c r="AL42" s="18">
        <v>0</v>
      </c>
      <c r="AM42" s="18">
        <v>0</v>
      </c>
      <c r="AN42" s="18">
        <v>0.37014600000000003</v>
      </c>
      <c r="AO42" s="18">
        <v>0.35910000000000003</v>
      </c>
      <c r="AP42" s="18">
        <v>0</v>
      </c>
      <c r="AQ42" s="18">
        <v>0</v>
      </c>
      <c r="AR42" s="18">
        <v>0</v>
      </c>
      <c r="AS42" s="18">
        <v>0</v>
      </c>
      <c r="AT42" s="18">
        <v>0</v>
      </c>
      <c r="AU42" s="18">
        <v>1.1046E-2</v>
      </c>
      <c r="AV42" s="18">
        <v>-0.13167000000000001</v>
      </c>
      <c r="AW42" s="18">
        <v>0</v>
      </c>
      <c r="AX42" s="18">
        <v>0</v>
      </c>
      <c r="AY42" s="18">
        <v>0</v>
      </c>
      <c r="AZ42" s="18">
        <v>3.4734000000000001E-2</v>
      </c>
      <c r="BA42" s="18">
        <v>3.2550000000000003E-2</v>
      </c>
      <c r="BB42" s="18">
        <v>0</v>
      </c>
      <c r="BC42" s="18">
        <v>0</v>
      </c>
      <c r="BD42" s="18">
        <v>0</v>
      </c>
      <c r="BE42" s="18">
        <v>0</v>
      </c>
      <c r="BF42" s="18">
        <v>0</v>
      </c>
      <c r="BG42" s="18">
        <v>2.1839999999999997E-3</v>
      </c>
      <c r="BH42" s="18">
        <v>-1.4784000000000002E-2</v>
      </c>
      <c r="BI42" s="18">
        <v>0</v>
      </c>
      <c r="BJ42" s="18">
        <v>0</v>
      </c>
      <c r="BK42" s="18">
        <v>0</v>
      </c>
      <c r="BL42" s="18">
        <v>6.100500000000001E-5</v>
      </c>
      <c r="BM42" s="18">
        <v>5.8590000000000007E-5</v>
      </c>
      <c r="BN42" s="18">
        <v>0</v>
      </c>
      <c r="BO42" s="18">
        <v>0</v>
      </c>
      <c r="BP42" s="18">
        <v>0</v>
      </c>
      <c r="BQ42" s="18">
        <v>0</v>
      </c>
      <c r="BR42" s="18">
        <v>0</v>
      </c>
      <c r="BS42" s="18">
        <v>2.4150000000000002E-6</v>
      </c>
      <c r="BT42" s="18">
        <v>-9.8279999999999998E-6</v>
      </c>
      <c r="BU42" s="18">
        <v>0</v>
      </c>
      <c r="BV42" s="18">
        <v>0</v>
      </c>
      <c r="BW42" s="18">
        <v>0</v>
      </c>
      <c r="BX42" s="18">
        <v>4576.7610000000004</v>
      </c>
      <c r="BY42" s="18">
        <v>4557</v>
      </c>
      <c r="BZ42" s="18">
        <v>0</v>
      </c>
      <c r="CA42" s="18">
        <v>0</v>
      </c>
      <c r="CB42" s="18">
        <v>0</v>
      </c>
      <c r="CC42" s="18">
        <v>0</v>
      </c>
      <c r="CD42" s="18">
        <v>0</v>
      </c>
      <c r="CE42" s="18">
        <v>19.761000000000003</v>
      </c>
      <c r="CF42" s="18">
        <v>-1247.4000000000001</v>
      </c>
      <c r="CG42" s="18">
        <v>0</v>
      </c>
      <c r="CH42" s="18">
        <v>0</v>
      </c>
      <c r="CI42" s="18">
        <v>0</v>
      </c>
      <c r="CJ42" s="18">
        <v>4706.1000000000004</v>
      </c>
      <c r="CK42" s="18">
        <v>4683</v>
      </c>
      <c r="CL42" s="18">
        <v>0</v>
      </c>
      <c r="CM42" s="18">
        <v>0</v>
      </c>
      <c r="CN42" s="18">
        <v>0</v>
      </c>
      <c r="CO42" s="18">
        <v>0</v>
      </c>
      <c r="CP42" s="18">
        <v>0</v>
      </c>
      <c r="CQ42" s="18">
        <v>23.1</v>
      </c>
      <c r="CR42" s="18">
        <v>-1449</v>
      </c>
      <c r="CS42" s="18">
        <v>0</v>
      </c>
      <c r="CT42" s="18">
        <v>0</v>
      </c>
      <c r="CU42" s="18">
        <v>0</v>
      </c>
      <c r="CV42" s="18">
        <v>60.018000000000001</v>
      </c>
      <c r="CW42" s="18">
        <v>57.75</v>
      </c>
      <c r="CX42" s="18">
        <v>0</v>
      </c>
      <c r="CY42" s="18">
        <v>0</v>
      </c>
      <c r="CZ42" s="18">
        <v>0</v>
      </c>
      <c r="DA42" s="18">
        <v>0</v>
      </c>
      <c r="DB42" s="18">
        <v>0</v>
      </c>
      <c r="DC42" s="18">
        <v>2.2680000000000002</v>
      </c>
      <c r="DD42" s="18">
        <v>-138.6</v>
      </c>
      <c r="DE42" s="18">
        <v>0</v>
      </c>
      <c r="DF42" s="18">
        <v>0</v>
      </c>
      <c r="DG42" s="18">
        <v>0</v>
      </c>
      <c r="DH42" s="18">
        <v>0</v>
      </c>
      <c r="DI42" s="18">
        <v>0</v>
      </c>
      <c r="DJ42" s="18">
        <v>0</v>
      </c>
      <c r="DK42" s="18">
        <v>0</v>
      </c>
      <c r="DL42" s="18">
        <v>0</v>
      </c>
      <c r="DM42" s="18">
        <v>0</v>
      </c>
      <c r="DN42" s="18">
        <v>0</v>
      </c>
      <c r="DO42" s="18">
        <v>0</v>
      </c>
      <c r="DP42" s="18">
        <v>0</v>
      </c>
      <c r="DQ42" s="18">
        <v>0</v>
      </c>
      <c r="DR42" s="18">
        <v>0</v>
      </c>
      <c r="DS42" s="18">
        <v>0</v>
      </c>
      <c r="DT42" s="18">
        <v>0</v>
      </c>
      <c r="DU42" s="18">
        <v>0</v>
      </c>
      <c r="DV42" s="18">
        <v>0</v>
      </c>
      <c r="DW42" s="18">
        <v>0</v>
      </c>
      <c r="DX42" s="18">
        <v>0</v>
      </c>
      <c r="DY42" s="18">
        <v>0</v>
      </c>
      <c r="DZ42" s="18">
        <v>0</v>
      </c>
      <c r="EA42" s="18">
        <v>0</v>
      </c>
      <c r="EB42" s="18">
        <v>0</v>
      </c>
      <c r="EC42" s="18">
        <v>0</v>
      </c>
      <c r="ED42" s="18">
        <v>0</v>
      </c>
      <c r="EE42" s="18">
        <v>0</v>
      </c>
    </row>
    <row r="43" spans="1:135" ht="20.149999999999999" customHeight="1" outlineLevel="6" x14ac:dyDescent="0.35">
      <c r="A43" s="17" t="s">
        <v>55</v>
      </c>
      <c r="B43" s="17" t="s">
        <v>65</v>
      </c>
      <c r="C43">
        <v>0</v>
      </c>
      <c r="D43" s="18">
        <v>265.71022800000003</v>
      </c>
      <c r="E43" s="18">
        <v>259.54698000000002</v>
      </c>
      <c r="F43" s="18">
        <v>0</v>
      </c>
      <c r="G43" s="18">
        <v>0</v>
      </c>
      <c r="H43" s="18">
        <v>0</v>
      </c>
      <c r="I43" s="18">
        <v>0</v>
      </c>
      <c r="J43" s="18">
        <v>6.1632480000000003</v>
      </c>
      <c r="K43" s="18">
        <v>0</v>
      </c>
      <c r="L43" s="18">
        <v>-1.7253432</v>
      </c>
      <c r="M43" s="18">
        <v>0</v>
      </c>
      <c r="N43" s="18">
        <v>0</v>
      </c>
      <c r="O43" s="18">
        <v>0</v>
      </c>
      <c r="P43" s="18">
        <v>2.1193099199999999E-12</v>
      </c>
      <c r="Q43" s="18">
        <v>2.0843969999999998E-12</v>
      </c>
      <c r="R43" s="18">
        <v>0</v>
      </c>
      <c r="S43" s="18">
        <v>0</v>
      </c>
      <c r="T43" s="18">
        <v>0</v>
      </c>
      <c r="U43" s="18">
        <v>0</v>
      </c>
      <c r="V43" s="18">
        <v>3.4912920000000004E-14</v>
      </c>
      <c r="W43" s="18">
        <v>0</v>
      </c>
      <c r="X43" s="18">
        <v>-3.3299279999999998E-14</v>
      </c>
      <c r="Y43" s="18">
        <v>0</v>
      </c>
      <c r="Z43" s="18">
        <v>0</v>
      </c>
      <c r="AA43" s="18">
        <v>0</v>
      </c>
      <c r="AB43" s="18">
        <v>1.7317314E-2</v>
      </c>
      <c r="AC43" s="18">
        <v>1.3700147999999999E-2</v>
      </c>
      <c r="AD43" s="18">
        <v>0</v>
      </c>
      <c r="AE43" s="18">
        <v>0</v>
      </c>
      <c r="AF43" s="18">
        <v>0</v>
      </c>
      <c r="AG43" s="18">
        <v>0</v>
      </c>
      <c r="AH43" s="18">
        <v>3.6171660000000002E-3</v>
      </c>
      <c r="AI43" s="18">
        <v>0</v>
      </c>
      <c r="AJ43" s="18">
        <v>3.7453247999999999E-4</v>
      </c>
      <c r="AK43" s="18">
        <v>0</v>
      </c>
      <c r="AL43" s="18">
        <v>0</v>
      </c>
      <c r="AM43" s="18">
        <v>0</v>
      </c>
      <c r="AN43" s="18">
        <v>0.297574746</v>
      </c>
      <c r="AO43" s="18">
        <v>0.25771662000000001</v>
      </c>
      <c r="AP43" s="18">
        <v>0</v>
      </c>
      <c r="AQ43" s="18">
        <v>0</v>
      </c>
      <c r="AR43" s="18">
        <v>0</v>
      </c>
      <c r="AS43" s="18">
        <v>0</v>
      </c>
      <c r="AT43" s="18">
        <v>3.9858126000000001E-2</v>
      </c>
      <c r="AU43" s="18">
        <v>0</v>
      </c>
      <c r="AV43" s="18">
        <v>-4.0743485999999995E-3</v>
      </c>
      <c r="AW43" s="18">
        <v>0</v>
      </c>
      <c r="AX43" s="18">
        <v>0</v>
      </c>
      <c r="AY43" s="18">
        <v>0</v>
      </c>
      <c r="AZ43" s="18">
        <v>5.6817852000000002E-2</v>
      </c>
      <c r="BA43" s="18">
        <v>5.0035860000000001E-2</v>
      </c>
      <c r="BB43" s="18">
        <v>0</v>
      </c>
      <c r="BC43" s="18">
        <v>0</v>
      </c>
      <c r="BD43" s="18">
        <v>0</v>
      </c>
      <c r="BE43" s="18">
        <v>0</v>
      </c>
      <c r="BF43" s="18">
        <v>6.7819919999999997E-3</v>
      </c>
      <c r="BG43" s="18">
        <v>0</v>
      </c>
      <c r="BH43" s="18">
        <v>-7.9280460000000002E-4</v>
      </c>
      <c r="BI43" s="18">
        <v>0</v>
      </c>
      <c r="BJ43" s="18">
        <v>0</v>
      </c>
      <c r="BK43" s="18">
        <v>0</v>
      </c>
      <c r="BL43" s="18">
        <v>3.6116345999999998E-5</v>
      </c>
      <c r="BM43" s="18">
        <v>3.2804561999999997E-5</v>
      </c>
      <c r="BN43" s="18">
        <v>0</v>
      </c>
      <c r="BO43" s="18">
        <v>0</v>
      </c>
      <c r="BP43" s="18">
        <v>0</v>
      </c>
      <c r="BQ43" s="18">
        <v>0</v>
      </c>
      <c r="BR43" s="18">
        <v>3.3117839999999998E-6</v>
      </c>
      <c r="BS43" s="18">
        <v>0</v>
      </c>
      <c r="BT43" s="18">
        <v>-3.8345790000000003E-7</v>
      </c>
      <c r="BU43" s="18">
        <v>0</v>
      </c>
      <c r="BV43" s="18">
        <v>0</v>
      </c>
      <c r="BW43" s="18">
        <v>0</v>
      </c>
      <c r="BX43" s="18">
        <v>4201.8290999999999</v>
      </c>
      <c r="BY43" s="18">
        <v>4101.9804000000004</v>
      </c>
      <c r="BZ43" s="18">
        <v>0</v>
      </c>
      <c r="CA43" s="18">
        <v>0</v>
      </c>
      <c r="CB43" s="18">
        <v>0</v>
      </c>
      <c r="CC43" s="18">
        <v>0</v>
      </c>
      <c r="CD43" s="18">
        <v>99.848699999999994</v>
      </c>
      <c r="CE43" s="18">
        <v>0</v>
      </c>
      <c r="CF43" s="18">
        <v>-20.859678000000002</v>
      </c>
      <c r="CG43" s="18">
        <v>0</v>
      </c>
      <c r="CH43" s="18">
        <v>0</v>
      </c>
      <c r="CI43" s="18">
        <v>0</v>
      </c>
      <c r="CJ43" s="18">
        <v>4319.9801400000006</v>
      </c>
      <c r="CK43" s="18">
        <v>4217.6400000000003</v>
      </c>
      <c r="CL43" s="18">
        <v>0</v>
      </c>
      <c r="CM43" s="18">
        <v>0</v>
      </c>
      <c r="CN43" s="18">
        <v>0</v>
      </c>
      <c r="CO43" s="18">
        <v>0</v>
      </c>
      <c r="CP43" s="18">
        <v>102.34013999999999</v>
      </c>
      <c r="CQ43" s="18">
        <v>0</v>
      </c>
      <c r="CR43" s="18">
        <v>-23.023896000000001</v>
      </c>
      <c r="CS43" s="18">
        <v>0</v>
      </c>
      <c r="CT43" s="18">
        <v>0</v>
      </c>
      <c r="CU43" s="18">
        <v>0</v>
      </c>
      <c r="CV43" s="18">
        <v>396.86497199999997</v>
      </c>
      <c r="CW43" s="18">
        <v>385.81829999999997</v>
      </c>
      <c r="CX43" s="18">
        <v>0</v>
      </c>
      <c r="CY43" s="18">
        <v>0</v>
      </c>
      <c r="CZ43" s="18">
        <v>0</v>
      </c>
      <c r="DA43" s="18">
        <v>0</v>
      </c>
      <c r="DB43" s="18">
        <v>11.046672000000001</v>
      </c>
      <c r="DC43" s="18">
        <v>0</v>
      </c>
      <c r="DD43" s="18">
        <v>-6.5668259999999998</v>
      </c>
      <c r="DE43" s="18">
        <v>0</v>
      </c>
      <c r="DF43" s="18">
        <v>0</v>
      </c>
      <c r="DG43" s="18">
        <v>0</v>
      </c>
      <c r="DH43" s="18">
        <v>0</v>
      </c>
      <c r="DI43" s="18">
        <v>0</v>
      </c>
      <c r="DJ43" s="18">
        <v>0</v>
      </c>
      <c r="DK43" s="18">
        <v>0</v>
      </c>
      <c r="DL43" s="18">
        <v>0</v>
      </c>
      <c r="DM43" s="18">
        <v>0</v>
      </c>
      <c r="DN43" s="18">
        <v>0</v>
      </c>
      <c r="DO43" s="18">
        <v>0</v>
      </c>
      <c r="DP43" s="18">
        <v>0</v>
      </c>
      <c r="DQ43" s="18">
        <v>0</v>
      </c>
      <c r="DR43" s="18">
        <v>0</v>
      </c>
      <c r="DS43" s="18">
        <v>0</v>
      </c>
      <c r="DT43" s="18">
        <v>0</v>
      </c>
      <c r="DU43" s="18">
        <v>0</v>
      </c>
      <c r="DV43" s="18">
        <v>0</v>
      </c>
      <c r="DW43" s="18">
        <v>0</v>
      </c>
      <c r="DX43" s="18">
        <v>0</v>
      </c>
      <c r="DY43" s="18">
        <v>0</v>
      </c>
      <c r="DZ43" s="18">
        <v>0</v>
      </c>
      <c r="EA43" s="18">
        <v>0</v>
      </c>
      <c r="EB43" s="18">
        <v>0</v>
      </c>
      <c r="EC43" s="18">
        <v>0</v>
      </c>
      <c r="ED43" s="18">
        <v>0</v>
      </c>
      <c r="EE43" s="18">
        <v>0</v>
      </c>
    </row>
    <row r="44" spans="1:135" ht="20.149999999999999" customHeight="1" outlineLevel="6" x14ac:dyDescent="0.35">
      <c r="A44" s="17" t="s">
        <v>55</v>
      </c>
      <c r="B44" s="17" t="s">
        <v>66</v>
      </c>
      <c r="C44">
        <v>0</v>
      </c>
      <c r="D44" s="18">
        <v>47.314901340000006</v>
      </c>
      <c r="E44" s="18">
        <v>45.183566400000004</v>
      </c>
      <c r="F44" s="18">
        <v>0</v>
      </c>
      <c r="G44" s="18">
        <v>0</v>
      </c>
      <c r="H44" s="18">
        <v>0</v>
      </c>
      <c r="I44" s="18">
        <v>0</v>
      </c>
      <c r="J44" s="18">
        <v>0</v>
      </c>
      <c r="K44" s="18">
        <v>2.1313349400000003</v>
      </c>
      <c r="L44" s="18">
        <v>-0.37175355000000004</v>
      </c>
      <c r="M44" s="18">
        <v>0</v>
      </c>
      <c r="N44" s="18">
        <v>0</v>
      </c>
      <c r="O44" s="18">
        <v>0</v>
      </c>
      <c r="P44" s="18">
        <v>1.1496516780000003E-12</v>
      </c>
      <c r="Q44" s="18">
        <v>1.1378112900000002E-12</v>
      </c>
      <c r="R44" s="18">
        <v>0</v>
      </c>
      <c r="S44" s="18">
        <v>0</v>
      </c>
      <c r="T44" s="18">
        <v>0</v>
      </c>
      <c r="U44" s="18">
        <v>0</v>
      </c>
      <c r="V44" s="18">
        <v>0</v>
      </c>
      <c r="W44" s="18">
        <v>1.1840388000000003E-14</v>
      </c>
      <c r="X44" s="18">
        <v>-8.311968000000002E-15</v>
      </c>
      <c r="Y44" s="18">
        <v>0</v>
      </c>
      <c r="Z44" s="18">
        <v>0</v>
      </c>
      <c r="AA44" s="18">
        <v>0</v>
      </c>
      <c r="AB44" s="18">
        <v>5.323460058000001E-3</v>
      </c>
      <c r="AC44" s="18">
        <v>4.2968083200000005E-3</v>
      </c>
      <c r="AD44" s="18">
        <v>0</v>
      </c>
      <c r="AE44" s="18">
        <v>0</v>
      </c>
      <c r="AF44" s="18">
        <v>0</v>
      </c>
      <c r="AG44" s="18">
        <v>0</v>
      </c>
      <c r="AH44" s="18">
        <v>0</v>
      </c>
      <c r="AI44" s="18">
        <v>1.026651738E-3</v>
      </c>
      <c r="AJ44" s="18">
        <v>-3.1821921600000001E-5</v>
      </c>
      <c r="AK44" s="18">
        <v>0</v>
      </c>
      <c r="AL44" s="18">
        <v>0</v>
      </c>
      <c r="AM44" s="18">
        <v>0</v>
      </c>
      <c r="AN44" s="18">
        <v>5.579434560000001E-2</v>
      </c>
      <c r="AO44" s="18">
        <v>4.2254717400000009E-2</v>
      </c>
      <c r="AP44" s="18">
        <v>0</v>
      </c>
      <c r="AQ44" s="18">
        <v>0</v>
      </c>
      <c r="AR44" s="18">
        <v>0</v>
      </c>
      <c r="AS44" s="18">
        <v>0</v>
      </c>
      <c r="AT44" s="18">
        <v>0</v>
      </c>
      <c r="AU44" s="18">
        <v>1.3539628200000002E-2</v>
      </c>
      <c r="AV44" s="18">
        <v>-3.0970804200000006E-4</v>
      </c>
      <c r="AW44" s="18">
        <v>0</v>
      </c>
      <c r="AX44" s="18">
        <v>0</v>
      </c>
      <c r="AY44" s="18">
        <v>0</v>
      </c>
      <c r="AZ44" s="18">
        <v>9.7933836000000003E-3</v>
      </c>
      <c r="BA44" s="18">
        <v>8.2700175600000005E-3</v>
      </c>
      <c r="BB44" s="18">
        <v>0</v>
      </c>
      <c r="BC44" s="18">
        <v>0</v>
      </c>
      <c r="BD44" s="18">
        <v>0</v>
      </c>
      <c r="BE44" s="18">
        <v>0</v>
      </c>
      <c r="BF44" s="18">
        <v>0</v>
      </c>
      <c r="BG44" s="18">
        <v>1.5233660400000002E-3</v>
      </c>
      <c r="BH44" s="18">
        <v>-5.8558231200000013E-5</v>
      </c>
      <c r="BI44" s="18">
        <v>0</v>
      </c>
      <c r="BJ44" s="18">
        <v>0</v>
      </c>
      <c r="BK44" s="18">
        <v>0</v>
      </c>
      <c r="BL44" s="18">
        <v>3.0287592720000002E-6</v>
      </c>
      <c r="BM44" s="18">
        <v>2.8127236200000003E-6</v>
      </c>
      <c r="BN44" s="18">
        <v>0</v>
      </c>
      <c r="BO44" s="18">
        <v>0</v>
      </c>
      <c r="BP44" s="18">
        <v>0</v>
      </c>
      <c r="BQ44" s="18">
        <v>0</v>
      </c>
      <c r="BR44" s="18">
        <v>0</v>
      </c>
      <c r="BS44" s="18">
        <v>2.1603565200000002E-7</v>
      </c>
      <c r="BT44" s="18">
        <v>-8.9969892600000006E-8</v>
      </c>
      <c r="BU44" s="18">
        <v>0</v>
      </c>
      <c r="BV44" s="18">
        <v>0</v>
      </c>
      <c r="BW44" s="18">
        <v>0</v>
      </c>
      <c r="BX44" s="18">
        <v>211.24077660000003</v>
      </c>
      <c r="BY44" s="18">
        <v>181.01185200000003</v>
      </c>
      <c r="BZ44" s="18">
        <v>0</v>
      </c>
      <c r="CA44" s="18">
        <v>0</v>
      </c>
      <c r="CB44" s="18">
        <v>0</v>
      </c>
      <c r="CC44" s="18">
        <v>0</v>
      </c>
      <c r="CD44" s="18">
        <v>0</v>
      </c>
      <c r="CE44" s="18">
        <v>30.228924600000003</v>
      </c>
      <c r="CF44" s="18">
        <v>-5.0063722799999999</v>
      </c>
      <c r="CG44" s="18">
        <v>0</v>
      </c>
      <c r="CH44" s="18">
        <v>0</v>
      </c>
      <c r="CI44" s="18">
        <v>0</v>
      </c>
      <c r="CJ44" s="18">
        <v>228.67390560000004</v>
      </c>
      <c r="CK44" s="18">
        <v>197.56417800000003</v>
      </c>
      <c r="CL44" s="18">
        <v>0</v>
      </c>
      <c r="CM44" s="18">
        <v>0</v>
      </c>
      <c r="CN44" s="18">
        <v>0</v>
      </c>
      <c r="CO44" s="18">
        <v>0</v>
      </c>
      <c r="CP44" s="18">
        <v>0</v>
      </c>
      <c r="CQ44" s="18">
        <v>31.109727600000006</v>
      </c>
      <c r="CR44" s="18">
        <v>-5.4648846000000013</v>
      </c>
      <c r="CS44" s="18">
        <v>0</v>
      </c>
      <c r="CT44" s="18">
        <v>0</v>
      </c>
      <c r="CU44" s="18">
        <v>0</v>
      </c>
      <c r="CV44" s="18">
        <v>77.155842960000001</v>
      </c>
      <c r="CW44" s="18">
        <v>73.072666800000007</v>
      </c>
      <c r="CX44" s="18">
        <v>0</v>
      </c>
      <c r="CY44" s="18">
        <v>0</v>
      </c>
      <c r="CZ44" s="18">
        <v>0</v>
      </c>
      <c r="DA44" s="18">
        <v>0</v>
      </c>
      <c r="DB44" s="18">
        <v>0</v>
      </c>
      <c r="DC44" s="18">
        <v>4.0831761600000007</v>
      </c>
      <c r="DD44" s="18">
        <v>-1.5034584600000003</v>
      </c>
      <c r="DE44" s="18">
        <v>0</v>
      </c>
      <c r="DF44" s="18">
        <v>0</v>
      </c>
      <c r="DG44" s="18">
        <v>0</v>
      </c>
      <c r="DH44" s="18">
        <v>0</v>
      </c>
      <c r="DI44" s="18">
        <v>0</v>
      </c>
      <c r="DJ44" s="18">
        <v>0</v>
      </c>
      <c r="DK44" s="18">
        <v>0</v>
      </c>
      <c r="DL44" s="18">
        <v>0</v>
      </c>
      <c r="DM44" s="18">
        <v>0</v>
      </c>
      <c r="DN44" s="18">
        <v>0</v>
      </c>
      <c r="DO44" s="18">
        <v>0</v>
      </c>
      <c r="DP44" s="18">
        <v>0</v>
      </c>
      <c r="DQ44" s="18">
        <v>0</v>
      </c>
      <c r="DR44" s="18">
        <v>0</v>
      </c>
      <c r="DS44" s="18">
        <v>0</v>
      </c>
      <c r="DT44" s="18">
        <v>0</v>
      </c>
      <c r="DU44" s="18">
        <v>0</v>
      </c>
      <c r="DV44" s="18">
        <v>0</v>
      </c>
      <c r="DW44" s="18">
        <v>0</v>
      </c>
      <c r="DX44" s="18">
        <v>0</v>
      </c>
      <c r="DY44" s="18">
        <v>0</v>
      </c>
      <c r="DZ44" s="18">
        <v>0</v>
      </c>
      <c r="EA44" s="18">
        <v>0</v>
      </c>
      <c r="EB44" s="18">
        <v>0</v>
      </c>
      <c r="EC44" s="18">
        <v>0</v>
      </c>
      <c r="ED44" s="18">
        <v>0</v>
      </c>
      <c r="EE44" s="18">
        <v>0</v>
      </c>
    </row>
    <row r="45" spans="1:135" ht="20.149999999999999" customHeight="1" outlineLevel="6" x14ac:dyDescent="0.35">
      <c r="A45" s="17" t="s">
        <v>55</v>
      </c>
      <c r="B45" s="17" t="s">
        <v>67</v>
      </c>
      <c r="C45">
        <v>0</v>
      </c>
      <c r="D45" s="18">
        <v>56.078215200000002</v>
      </c>
      <c r="E45" s="18">
        <v>55.944000000000003</v>
      </c>
      <c r="F45" s="18">
        <v>0</v>
      </c>
      <c r="G45" s="18">
        <v>0</v>
      </c>
      <c r="H45" s="18">
        <v>0</v>
      </c>
      <c r="I45" s="18">
        <v>0</v>
      </c>
      <c r="J45" s="18">
        <v>0.13421520000000001</v>
      </c>
      <c r="K45" s="18">
        <v>0</v>
      </c>
      <c r="L45" s="18">
        <v>0</v>
      </c>
      <c r="M45" s="18">
        <v>0</v>
      </c>
      <c r="N45" s="18">
        <v>0</v>
      </c>
      <c r="O45" s="18">
        <v>0</v>
      </c>
      <c r="P45" s="18">
        <v>1.436400000830592E-6</v>
      </c>
      <c r="Q45" s="18">
        <v>1.4363999999999999E-6</v>
      </c>
      <c r="R45" s="18">
        <v>0</v>
      </c>
      <c r="S45" s="18">
        <v>0</v>
      </c>
      <c r="T45" s="18">
        <v>0</v>
      </c>
      <c r="U45" s="18">
        <v>0</v>
      </c>
      <c r="V45" s="18">
        <v>8.3059199999999989E-16</v>
      </c>
      <c r="W45" s="18">
        <v>0</v>
      </c>
      <c r="X45" s="18">
        <v>0</v>
      </c>
      <c r="Y45" s="18">
        <v>0</v>
      </c>
      <c r="Z45" s="18">
        <v>0</v>
      </c>
      <c r="AA45" s="18">
        <v>0</v>
      </c>
      <c r="AB45" s="18">
        <v>2.2828788360000001E-2</v>
      </c>
      <c r="AC45" s="18">
        <v>2.2730400000000001E-2</v>
      </c>
      <c r="AD45" s="18">
        <v>0</v>
      </c>
      <c r="AE45" s="18">
        <v>0</v>
      </c>
      <c r="AF45" s="18">
        <v>0</v>
      </c>
      <c r="AG45" s="18">
        <v>0</v>
      </c>
      <c r="AH45" s="18">
        <v>9.8388359999999992E-5</v>
      </c>
      <c r="AI45" s="18">
        <v>0</v>
      </c>
      <c r="AJ45" s="18">
        <v>0</v>
      </c>
      <c r="AK45" s="18">
        <v>0</v>
      </c>
      <c r="AL45" s="18">
        <v>0</v>
      </c>
      <c r="AM45" s="18">
        <v>0</v>
      </c>
      <c r="AN45" s="18">
        <v>0.14554107792000001</v>
      </c>
      <c r="AO45" s="18">
        <v>0.144648</v>
      </c>
      <c r="AP45" s="18">
        <v>0</v>
      </c>
      <c r="AQ45" s="18">
        <v>0</v>
      </c>
      <c r="AR45" s="18">
        <v>0</v>
      </c>
      <c r="AS45" s="18">
        <v>0</v>
      </c>
      <c r="AT45" s="18">
        <v>8.9307791999999994E-4</v>
      </c>
      <c r="AU45" s="18">
        <v>0</v>
      </c>
      <c r="AV45" s="18">
        <v>0</v>
      </c>
      <c r="AW45" s="18">
        <v>0</v>
      </c>
      <c r="AX45" s="18">
        <v>0</v>
      </c>
      <c r="AY45" s="18">
        <v>0</v>
      </c>
      <c r="AZ45" s="18">
        <v>1.6044450911999998E-2</v>
      </c>
      <c r="BA45" s="18">
        <v>1.5825599999999999E-2</v>
      </c>
      <c r="BB45" s="18">
        <v>0</v>
      </c>
      <c r="BC45" s="18">
        <v>0</v>
      </c>
      <c r="BD45" s="18">
        <v>0</v>
      </c>
      <c r="BE45" s="18">
        <v>0</v>
      </c>
      <c r="BF45" s="18">
        <v>2.1885091199999999E-4</v>
      </c>
      <c r="BG45" s="18">
        <v>0</v>
      </c>
      <c r="BH45" s="18">
        <v>0</v>
      </c>
      <c r="BI45" s="18">
        <v>0</v>
      </c>
      <c r="BJ45" s="18">
        <v>0</v>
      </c>
      <c r="BK45" s="18">
        <v>0</v>
      </c>
      <c r="BL45" s="18">
        <v>8.6840708975999994E-5</v>
      </c>
      <c r="BM45" s="18">
        <v>8.6687999999999994E-5</v>
      </c>
      <c r="BN45" s="18">
        <v>0</v>
      </c>
      <c r="BO45" s="18">
        <v>0</v>
      </c>
      <c r="BP45" s="18">
        <v>0</v>
      </c>
      <c r="BQ45" s="18">
        <v>0</v>
      </c>
      <c r="BR45" s="18">
        <v>1.5270897599999999E-7</v>
      </c>
      <c r="BS45" s="18">
        <v>0</v>
      </c>
      <c r="BT45" s="18">
        <v>0</v>
      </c>
      <c r="BU45" s="18">
        <v>0</v>
      </c>
      <c r="BV45" s="18">
        <v>0</v>
      </c>
      <c r="BW45" s="18">
        <v>0</v>
      </c>
      <c r="BX45" s="18">
        <v>1146.6290656799999</v>
      </c>
      <c r="BY45" s="18">
        <v>1144.08</v>
      </c>
      <c r="BZ45" s="18">
        <v>0</v>
      </c>
      <c r="CA45" s="18">
        <v>0</v>
      </c>
      <c r="CB45" s="18">
        <v>0</v>
      </c>
      <c r="CC45" s="18">
        <v>0</v>
      </c>
      <c r="CD45" s="18">
        <v>2.54906568</v>
      </c>
      <c r="CE45" s="18">
        <v>0</v>
      </c>
      <c r="CF45" s="18">
        <v>0</v>
      </c>
      <c r="CG45" s="18">
        <v>0</v>
      </c>
      <c r="CH45" s="18">
        <v>0</v>
      </c>
      <c r="CI45" s="18">
        <v>0</v>
      </c>
      <c r="CJ45" s="18">
        <v>1242.4386088800002</v>
      </c>
      <c r="CK45" s="18">
        <v>1239.8400000000001</v>
      </c>
      <c r="CL45" s="18">
        <v>0</v>
      </c>
      <c r="CM45" s="18">
        <v>0</v>
      </c>
      <c r="CN45" s="18">
        <v>0</v>
      </c>
      <c r="CO45" s="18">
        <v>0</v>
      </c>
      <c r="CP45" s="18">
        <v>2.59860888</v>
      </c>
      <c r="CQ45" s="18">
        <v>0</v>
      </c>
      <c r="CR45" s="18">
        <v>0</v>
      </c>
      <c r="CS45" s="18">
        <v>0</v>
      </c>
      <c r="CT45" s="18">
        <v>0</v>
      </c>
      <c r="CU45" s="18">
        <v>0</v>
      </c>
      <c r="CV45" s="18">
        <v>63.231043176</v>
      </c>
      <c r="CW45" s="18">
        <v>63</v>
      </c>
      <c r="CX45" s="18">
        <v>0</v>
      </c>
      <c r="CY45" s="18">
        <v>0</v>
      </c>
      <c r="CZ45" s="18">
        <v>0</v>
      </c>
      <c r="DA45" s="18">
        <v>0</v>
      </c>
      <c r="DB45" s="18">
        <v>0.23104317599999999</v>
      </c>
      <c r="DC45" s="18">
        <v>0</v>
      </c>
      <c r="DD45" s="18">
        <v>0</v>
      </c>
      <c r="DE45" s="18">
        <v>0</v>
      </c>
      <c r="DF45" s="18">
        <v>0</v>
      </c>
      <c r="DG45" s="18">
        <v>0</v>
      </c>
      <c r="DH45" s="18">
        <v>2.1974400000000002E-2</v>
      </c>
      <c r="DI45" s="18">
        <v>2.1974400000000002E-2</v>
      </c>
      <c r="DJ45" s="18">
        <v>0</v>
      </c>
      <c r="DK45" s="18">
        <v>0</v>
      </c>
      <c r="DL45" s="18">
        <v>0</v>
      </c>
      <c r="DM45" s="18">
        <v>0</v>
      </c>
      <c r="DN45" s="18">
        <v>0</v>
      </c>
      <c r="DO45" s="18">
        <v>0</v>
      </c>
      <c r="DP45" s="18">
        <v>0</v>
      </c>
      <c r="DQ45" s="18">
        <v>0</v>
      </c>
      <c r="DR45" s="18">
        <v>0</v>
      </c>
      <c r="DS45" s="18">
        <v>0</v>
      </c>
      <c r="DT45" s="18">
        <v>2.4494400000000002E-3</v>
      </c>
      <c r="DU45" s="18">
        <v>2.4494400000000002E-3</v>
      </c>
      <c r="DV45" s="18">
        <v>0</v>
      </c>
      <c r="DW45" s="18">
        <v>0</v>
      </c>
      <c r="DX45" s="18">
        <v>0</v>
      </c>
      <c r="DY45" s="18">
        <v>0</v>
      </c>
      <c r="DZ45" s="18">
        <v>0</v>
      </c>
      <c r="EA45" s="18">
        <v>0</v>
      </c>
      <c r="EB45" s="18">
        <v>0</v>
      </c>
      <c r="EC45" s="18">
        <v>0</v>
      </c>
      <c r="ED45" s="18">
        <v>0</v>
      </c>
      <c r="EE45" s="18">
        <v>0</v>
      </c>
    </row>
    <row r="46" spans="1:135" ht="20.149999999999999" customHeight="1" outlineLevel="5" x14ac:dyDescent="0.35">
      <c r="A46" s="17" t="s">
        <v>54</v>
      </c>
      <c r="B46" s="17" t="s">
        <v>310</v>
      </c>
      <c r="D46" s="18">
        <v>20394.454124</v>
      </c>
      <c r="E46" s="18">
        <v>16381.4516</v>
      </c>
      <c r="F46" s="18">
        <v>0</v>
      </c>
      <c r="G46" s="18">
        <v>0</v>
      </c>
      <c r="H46" s="18">
        <v>0</v>
      </c>
      <c r="I46" s="18">
        <v>0</v>
      </c>
      <c r="J46" s="18">
        <v>13.519624</v>
      </c>
      <c r="K46" s="18">
        <v>3999.4828999999991</v>
      </c>
      <c r="L46" s="18">
        <v>-1536.7999999999997</v>
      </c>
      <c r="M46" s="18">
        <v>0</v>
      </c>
      <c r="N46" s="18">
        <v>0</v>
      </c>
      <c r="O46" s="18">
        <v>0</v>
      </c>
      <c r="P46" s="18">
        <v>1.3917877495904221E-5</v>
      </c>
      <c r="Q46" s="18">
        <v>1.3910255386994E-5</v>
      </c>
      <c r="R46" s="18">
        <v>0</v>
      </c>
      <c r="S46" s="18">
        <v>0</v>
      </c>
      <c r="T46" s="18">
        <v>0</v>
      </c>
      <c r="U46" s="18">
        <v>0</v>
      </c>
      <c r="V46" s="18">
        <v>1.1539565999999999E-13</v>
      </c>
      <c r="W46" s="18">
        <v>7.6219935145599983E-9</v>
      </c>
      <c r="X46" s="18">
        <v>-4.657999999999999E-7</v>
      </c>
      <c r="Y46" s="18">
        <v>0</v>
      </c>
      <c r="Z46" s="18">
        <v>0</v>
      </c>
      <c r="AA46" s="18">
        <v>0</v>
      </c>
      <c r="AB46" s="18">
        <v>20.010690718000003</v>
      </c>
      <c r="AC46" s="18">
        <v>19.465988720000002</v>
      </c>
      <c r="AD46" s="18">
        <v>0</v>
      </c>
      <c r="AE46" s="18">
        <v>0</v>
      </c>
      <c r="AF46" s="18">
        <v>0</v>
      </c>
      <c r="AG46" s="18">
        <v>0</v>
      </c>
      <c r="AH46" s="18">
        <v>3.8943939999999998E-3</v>
      </c>
      <c r="AI46" s="18">
        <v>0.54080760399999994</v>
      </c>
      <c r="AJ46" s="18">
        <v>-0.19515999999999997</v>
      </c>
      <c r="AK46" s="18">
        <v>0</v>
      </c>
      <c r="AL46" s="18">
        <v>0</v>
      </c>
      <c r="AM46" s="18">
        <v>0</v>
      </c>
      <c r="AN46" s="18">
        <v>27.324899713999997</v>
      </c>
      <c r="AO46" s="18">
        <v>20.272023999999998</v>
      </c>
      <c r="AP46" s="18">
        <v>0</v>
      </c>
      <c r="AQ46" s="18">
        <v>0</v>
      </c>
      <c r="AR46" s="18">
        <v>0</v>
      </c>
      <c r="AS46" s="18">
        <v>0</v>
      </c>
      <c r="AT46" s="18">
        <v>2.0212013999999997E-2</v>
      </c>
      <c r="AU46" s="18">
        <v>7.0326636999999996</v>
      </c>
      <c r="AV46" s="18">
        <v>-2.1317999999999997</v>
      </c>
      <c r="AW46" s="18">
        <v>0</v>
      </c>
      <c r="AX46" s="18">
        <v>0</v>
      </c>
      <c r="AY46" s="18">
        <v>0</v>
      </c>
      <c r="AZ46" s="18">
        <v>3.7153013426000001</v>
      </c>
      <c r="BA46" s="18">
        <v>2.90630334</v>
      </c>
      <c r="BB46" s="18">
        <v>0</v>
      </c>
      <c r="BC46" s="18">
        <v>0</v>
      </c>
      <c r="BD46" s="18">
        <v>0</v>
      </c>
      <c r="BE46" s="18">
        <v>0</v>
      </c>
      <c r="BF46" s="18">
        <v>2.5122565999999998E-3</v>
      </c>
      <c r="BG46" s="18">
        <v>0.806485746</v>
      </c>
      <c r="BH46" s="18">
        <v>-0.23935999999999996</v>
      </c>
      <c r="BI46" s="18">
        <v>0</v>
      </c>
      <c r="BJ46" s="18">
        <v>0</v>
      </c>
      <c r="BK46" s="18">
        <v>0</v>
      </c>
      <c r="BL46" s="18">
        <v>2.3884139868E-3</v>
      </c>
      <c r="BM46" s="18">
        <v>2.2376844999999999E-3</v>
      </c>
      <c r="BN46" s="18">
        <v>0</v>
      </c>
      <c r="BO46" s="18">
        <v>0</v>
      </c>
      <c r="BP46" s="18">
        <v>0</v>
      </c>
      <c r="BQ46" s="18">
        <v>0</v>
      </c>
      <c r="BR46" s="18">
        <v>2.2715808000000002E-6</v>
      </c>
      <c r="BS46" s="18">
        <v>1.4845790599999999E-4</v>
      </c>
      <c r="BT46" s="18">
        <v>-1.5911999999999998E-4</v>
      </c>
      <c r="BU46" s="18">
        <v>0</v>
      </c>
      <c r="BV46" s="18">
        <v>0</v>
      </c>
      <c r="BW46" s="18">
        <v>0</v>
      </c>
      <c r="BX46" s="18">
        <v>175477.79576000004</v>
      </c>
      <c r="BY46" s="18">
        <v>159373.23200000002</v>
      </c>
      <c r="BZ46" s="18">
        <v>0</v>
      </c>
      <c r="CA46" s="18">
        <v>0</v>
      </c>
      <c r="CB46" s="18">
        <v>0</v>
      </c>
      <c r="CC46" s="18">
        <v>0</v>
      </c>
      <c r="CD46" s="18">
        <v>482.61299999999994</v>
      </c>
      <c r="CE46" s="18">
        <v>15621.95076</v>
      </c>
      <c r="CF46" s="18">
        <v>-20195.999999999996</v>
      </c>
      <c r="CG46" s="18">
        <v>0</v>
      </c>
      <c r="CH46" s="18">
        <v>0</v>
      </c>
      <c r="CI46" s="18">
        <v>0</v>
      </c>
      <c r="CJ46" s="18">
        <v>185716.58125999998</v>
      </c>
      <c r="CK46" s="18">
        <v>169101.68599999999</v>
      </c>
      <c r="CL46" s="18">
        <v>0</v>
      </c>
      <c r="CM46" s="18">
        <v>0</v>
      </c>
      <c r="CN46" s="18">
        <v>0</v>
      </c>
      <c r="CO46" s="18">
        <v>0</v>
      </c>
      <c r="CP46" s="18">
        <v>493.03739999999999</v>
      </c>
      <c r="CQ46" s="18">
        <v>16121.85786</v>
      </c>
      <c r="CR46" s="18">
        <v>-23459.999999999996</v>
      </c>
      <c r="CS46" s="18">
        <v>0</v>
      </c>
      <c r="CT46" s="18">
        <v>0</v>
      </c>
      <c r="CU46" s="18">
        <v>0</v>
      </c>
      <c r="CV46" s="18">
        <v>23396.666024000002</v>
      </c>
      <c r="CW46" s="18">
        <v>21271.205800000003</v>
      </c>
      <c r="CX46" s="18">
        <v>0</v>
      </c>
      <c r="CY46" s="18">
        <v>0</v>
      </c>
      <c r="CZ46" s="18">
        <v>0</v>
      </c>
      <c r="DA46" s="18">
        <v>0</v>
      </c>
      <c r="DB46" s="18">
        <v>21.826232000000001</v>
      </c>
      <c r="DC46" s="18">
        <v>2103.6339919999996</v>
      </c>
      <c r="DD46" s="18">
        <v>-2243.9999999999995</v>
      </c>
      <c r="DE46" s="18">
        <v>0</v>
      </c>
      <c r="DF46" s="18">
        <v>0</v>
      </c>
      <c r="DG46" s="18">
        <v>0</v>
      </c>
      <c r="DH46" s="18">
        <v>0</v>
      </c>
      <c r="DI46" s="18">
        <v>0</v>
      </c>
      <c r="DJ46" s="18">
        <v>0</v>
      </c>
      <c r="DK46" s="18">
        <v>0</v>
      </c>
      <c r="DL46" s="18">
        <v>0</v>
      </c>
      <c r="DM46" s="18">
        <v>0</v>
      </c>
      <c r="DN46" s="18">
        <v>0</v>
      </c>
      <c r="DO46" s="18">
        <v>0</v>
      </c>
      <c r="DP46" s="18">
        <v>0</v>
      </c>
      <c r="DQ46" s="18">
        <v>0</v>
      </c>
      <c r="DR46" s="18">
        <v>0</v>
      </c>
      <c r="DS46" s="18">
        <v>0</v>
      </c>
      <c r="DT46" s="18">
        <v>0.17895559999999999</v>
      </c>
      <c r="DU46" s="18">
        <v>0.17895559999999999</v>
      </c>
      <c r="DV46" s="18">
        <v>0</v>
      </c>
      <c r="DW46" s="18">
        <v>0</v>
      </c>
      <c r="DX46" s="18">
        <v>0</v>
      </c>
      <c r="DY46" s="18">
        <v>0</v>
      </c>
      <c r="DZ46" s="18">
        <v>0</v>
      </c>
      <c r="EA46" s="18">
        <v>0</v>
      </c>
      <c r="EB46" s="18">
        <v>0</v>
      </c>
      <c r="EC46" s="18">
        <v>0</v>
      </c>
      <c r="ED46" s="18">
        <v>0</v>
      </c>
      <c r="EE46" s="18">
        <v>0</v>
      </c>
    </row>
    <row r="47" spans="1:135" ht="20.149999999999999" customHeight="1" outlineLevel="6" x14ac:dyDescent="0.35">
      <c r="A47" s="17" t="s">
        <v>55</v>
      </c>
      <c r="B47" s="17" t="s">
        <v>63</v>
      </c>
      <c r="C47">
        <v>0</v>
      </c>
      <c r="D47" s="18">
        <v>14176.9341</v>
      </c>
      <c r="E47" s="18">
        <v>13105.5414</v>
      </c>
      <c r="F47" s="18">
        <v>0</v>
      </c>
      <c r="G47" s="18">
        <v>0</v>
      </c>
      <c r="H47" s="18">
        <v>0</v>
      </c>
      <c r="I47" s="18">
        <v>0</v>
      </c>
      <c r="J47" s="18">
        <v>0</v>
      </c>
      <c r="K47" s="18">
        <v>1071.3926999999999</v>
      </c>
      <c r="L47" s="18">
        <v>0</v>
      </c>
      <c r="M47" s="18">
        <v>0</v>
      </c>
      <c r="N47" s="18">
        <v>0</v>
      </c>
      <c r="O47" s="18">
        <v>0</v>
      </c>
      <c r="P47" s="18">
        <v>4.2546660240000004E-9</v>
      </c>
      <c r="Q47" s="18">
        <v>4.2487141200000001E-9</v>
      </c>
      <c r="R47" s="18">
        <v>0</v>
      </c>
      <c r="S47" s="18">
        <v>0</v>
      </c>
      <c r="T47" s="18">
        <v>0</v>
      </c>
      <c r="U47" s="18">
        <v>0</v>
      </c>
      <c r="V47" s="18">
        <v>0</v>
      </c>
      <c r="W47" s="18">
        <v>5.951904E-12</v>
      </c>
      <c r="X47" s="18">
        <v>0</v>
      </c>
      <c r="Y47" s="18">
        <v>0</v>
      </c>
      <c r="Z47" s="18">
        <v>0</v>
      </c>
      <c r="AA47" s="18">
        <v>0</v>
      </c>
      <c r="AB47" s="18">
        <v>1.3479741659999998</v>
      </c>
      <c r="AC47" s="18">
        <v>0.8318885399999999</v>
      </c>
      <c r="AD47" s="18">
        <v>0</v>
      </c>
      <c r="AE47" s="18">
        <v>0</v>
      </c>
      <c r="AF47" s="18">
        <v>0</v>
      </c>
      <c r="AG47" s="18">
        <v>0</v>
      </c>
      <c r="AH47" s="18">
        <v>0</v>
      </c>
      <c r="AI47" s="18">
        <v>0.51608562599999996</v>
      </c>
      <c r="AJ47" s="18">
        <v>0</v>
      </c>
      <c r="AK47" s="18">
        <v>0</v>
      </c>
      <c r="AL47" s="18">
        <v>0</v>
      </c>
      <c r="AM47" s="18">
        <v>0</v>
      </c>
      <c r="AN47" s="18">
        <v>17.776850699999997</v>
      </c>
      <c r="AO47" s="18">
        <v>10.970609999999999</v>
      </c>
      <c r="AP47" s="18">
        <v>0</v>
      </c>
      <c r="AQ47" s="18">
        <v>0</v>
      </c>
      <c r="AR47" s="18">
        <v>0</v>
      </c>
      <c r="AS47" s="18">
        <v>0</v>
      </c>
      <c r="AT47" s="18">
        <v>0</v>
      </c>
      <c r="AU47" s="18">
        <v>6.8062406999999991</v>
      </c>
      <c r="AV47" s="18">
        <v>0</v>
      </c>
      <c r="AW47" s="18">
        <v>0</v>
      </c>
      <c r="AX47" s="18">
        <v>0</v>
      </c>
      <c r="AY47" s="18">
        <v>0</v>
      </c>
      <c r="AZ47" s="18">
        <v>2.7089302800000001</v>
      </c>
      <c r="BA47" s="18">
        <v>1.94315814</v>
      </c>
      <c r="BB47" s="18">
        <v>0</v>
      </c>
      <c r="BC47" s="18">
        <v>0</v>
      </c>
      <c r="BD47" s="18">
        <v>0</v>
      </c>
      <c r="BE47" s="18">
        <v>0</v>
      </c>
      <c r="BF47" s="18">
        <v>0</v>
      </c>
      <c r="BG47" s="18">
        <v>0.76577214000000005</v>
      </c>
      <c r="BH47" s="18">
        <v>0</v>
      </c>
      <c r="BI47" s="18">
        <v>0</v>
      </c>
      <c r="BJ47" s="18">
        <v>0</v>
      </c>
      <c r="BK47" s="18">
        <v>0</v>
      </c>
      <c r="BL47" s="18">
        <v>1.2483711659999998E-3</v>
      </c>
      <c r="BM47" s="18">
        <v>1.1397724799999999E-3</v>
      </c>
      <c r="BN47" s="18">
        <v>0</v>
      </c>
      <c r="BO47" s="18">
        <v>0</v>
      </c>
      <c r="BP47" s="18">
        <v>0</v>
      </c>
      <c r="BQ47" s="18">
        <v>0</v>
      </c>
      <c r="BR47" s="18">
        <v>0</v>
      </c>
      <c r="BS47" s="18">
        <v>1.0859868599999999E-4</v>
      </c>
      <c r="BT47" s="18">
        <v>0</v>
      </c>
      <c r="BU47" s="18">
        <v>0</v>
      </c>
      <c r="BV47" s="18">
        <v>0</v>
      </c>
      <c r="BW47" s="18">
        <v>0</v>
      </c>
      <c r="BX47" s="18">
        <v>94163.462400000004</v>
      </c>
      <c r="BY47" s="18">
        <v>78967.686000000002</v>
      </c>
      <c r="BZ47" s="18">
        <v>0</v>
      </c>
      <c r="CA47" s="18">
        <v>0</v>
      </c>
      <c r="CB47" s="18">
        <v>0</v>
      </c>
      <c r="CC47" s="18">
        <v>0</v>
      </c>
      <c r="CD47" s="18">
        <v>0</v>
      </c>
      <c r="CE47" s="18">
        <v>15195.776399999999</v>
      </c>
      <c r="CF47" s="18">
        <v>0</v>
      </c>
      <c r="CG47" s="18">
        <v>0</v>
      </c>
      <c r="CH47" s="18">
        <v>0</v>
      </c>
      <c r="CI47" s="18">
        <v>0</v>
      </c>
      <c r="CJ47" s="18">
        <v>101955.4158</v>
      </c>
      <c r="CK47" s="18">
        <v>86316.888000000006</v>
      </c>
      <c r="CL47" s="18">
        <v>0</v>
      </c>
      <c r="CM47" s="18">
        <v>0</v>
      </c>
      <c r="CN47" s="18">
        <v>0</v>
      </c>
      <c r="CO47" s="18">
        <v>0</v>
      </c>
      <c r="CP47" s="18">
        <v>0</v>
      </c>
      <c r="CQ47" s="18">
        <v>15638.5278</v>
      </c>
      <c r="CR47" s="18">
        <v>0</v>
      </c>
      <c r="CS47" s="18">
        <v>0</v>
      </c>
      <c r="CT47" s="18">
        <v>0</v>
      </c>
      <c r="CU47" s="18">
        <v>0</v>
      </c>
      <c r="CV47" s="18">
        <v>21269.660160000003</v>
      </c>
      <c r="CW47" s="18">
        <v>19217.095800000003</v>
      </c>
      <c r="CX47" s="18">
        <v>0</v>
      </c>
      <c r="CY47" s="18">
        <v>0</v>
      </c>
      <c r="CZ47" s="18">
        <v>0</v>
      </c>
      <c r="DA47" s="18">
        <v>0</v>
      </c>
      <c r="DB47" s="18">
        <v>0</v>
      </c>
      <c r="DC47" s="18">
        <v>2052.5643599999999</v>
      </c>
      <c r="DD47" s="18">
        <v>0</v>
      </c>
      <c r="DE47" s="18">
        <v>0</v>
      </c>
      <c r="DF47" s="18">
        <v>0</v>
      </c>
      <c r="DG47" s="18">
        <v>0</v>
      </c>
      <c r="DH47" s="18">
        <v>0</v>
      </c>
      <c r="DI47" s="18">
        <v>0</v>
      </c>
      <c r="DJ47" s="18">
        <v>0</v>
      </c>
      <c r="DK47" s="18">
        <v>0</v>
      </c>
      <c r="DL47" s="18">
        <v>0</v>
      </c>
      <c r="DM47" s="18">
        <v>0</v>
      </c>
      <c r="DN47" s="18">
        <v>0</v>
      </c>
      <c r="DO47" s="18">
        <v>0</v>
      </c>
      <c r="DP47" s="18">
        <v>0</v>
      </c>
      <c r="DQ47" s="18">
        <v>0</v>
      </c>
      <c r="DR47" s="18">
        <v>0</v>
      </c>
      <c r="DS47" s="18">
        <v>0</v>
      </c>
      <c r="DT47" s="18">
        <v>0</v>
      </c>
      <c r="DU47" s="18">
        <v>0</v>
      </c>
      <c r="DV47" s="18">
        <v>0</v>
      </c>
      <c r="DW47" s="18">
        <v>0</v>
      </c>
      <c r="DX47" s="18">
        <v>0</v>
      </c>
      <c r="DY47" s="18">
        <v>0</v>
      </c>
      <c r="DZ47" s="18">
        <v>0</v>
      </c>
      <c r="EA47" s="18">
        <v>0</v>
      </c>
      <c r="EB47" s="18">
        <v>0</v>
      </c>
      <c r="EC47" s="18">
        <v>0</v>
      </c>
      <c r="ED47" s="18">
        <v>0</v>
      </c>
      <c r="EE47" s="18">
        <v>0</v>
      </c>
    </row>
    <row r="48" spans="1:135" ht="20.149999999999999" customHeight="1" outlineLevel="6" x14ac:dyDescent="0.35">
      <c r="A48" s="17" t="s">
        <v>55</v>
      </c>
      <c r="B48" s="17" t="s">
        <v>309</v>
      </c>
      <c r="C48">
        <v>0</v>
      </c>
      <c r="D48" s="18">
        <v>5484.2</v>
      </c>
      <c r="E48" s="18">
        <v>2563.6000000000004</v>
      </c>
      <c r="F48" s="18">
        <v>0</v>
      </c>
      <c r="G48" s="18">
        <v>0</v>
      </c>
      <c r="H48" s="18">
        <v>0</v>
      </c>
      <c r="I48" s="18">
        <v>0</v>
      </c>
      <c r="J48" s="18">
        <v>0</v>
      </c>
      <c r="K48" s="18">
        <v>2920.5999999999995</v>
      </c>
      <c r="L48" s="18">
        <v>-1536.7999999999997</v>
      </c>
      <c r="M48" s="18">
        <v>0</v>
      </c>
      <c r="N48" s="18">
        <v>0</v>
      </c>
      <c r="O48" s="18">
        <v>0</v>
      </c>
      <c r="P48" s="18">
        <v>1.3913616000000001E-5</v>
      </c>
      <c r="Q48" s="18">
        <v>1.3906E-5</v>
      </c>
      <c r="R48" s="18">
        <v>0</v>
      </c>
      <c r="S48" s="18">
        <v>0</v>
      </c>
      <c r="T48" s="18">
        <v>0</v>
      </c>
      <c r="U48" s="18">
        <v>0</v>
      </c>
      <c r="V48" s="18">
        <v>0</v>
      </c>
      <c r="W48" s="18">
        <v>7.6159999999999985E-9</v>
      </c>
      <c r="X48" s="18">
        <v>-4.657999999999999E-7</v>
      </c>
      <c r="Y48" s="18">
        <v>0</v>
      </c>
      <c r="Z48" s="18">
        <v>0</v>
      </c>
      <c r="AA48" s="18">
        <v>0</v>
      </c>
      <c r="AB48" s="18">
        <v>18.449114000000002</v>
      </c>
      <c r="AC48" s="18">
        <v>18.428000000000001</v>
      </c>
      <c r="AD48" s="18">
        <v>0</v>
      </c>
      <c r="AE48" s="18">
        <v>0</v>
      </c>
      <c r="AF48" s="18">
        <v>0</v>
      </c>
      <c r="AG48" s="18">
        <v>0</v>
      </c>
      <c r="AH48" s="18">
        <v>0</v>
      </c>
      <c r="AI48" s="18">
        <v>2.1113999999999997E-2</v>
      </c>
      <c r="AJ48" s="18">
        <v>-0.19515999999999997</v>
      </c>
      <c r="AK48" s="18">
        <v>0</v>
      </c>
      <c r="AL48" s="18">
        <v>0</v>
      </c>
      <c r="AM48" s="18">
        <v>0</v>
      </c>
      <c r="AN48" s="18">
        <v>5.9928400000000002</v>
      </c>
      <c r="AO48" s="18">
        <v>5.8140000000000001</v>
      </c>
      <c r="AP48" s="18">
        <v>0</v>
      </c>
      <c r="AQ48" s="18">
        <v>0</v>
      </c>
      <c r="AR48" s="18">
        <v>0</v>
      </c>
      <c r="AS48" s="18">
        <v>0</v>
      </c>
      <c r="AT48" s="18">
        <v>0</v>
      </c>
      <c r="AU48" s="18">
        <v>0.17883999999999997</v>
      </c>
      <c r="AV48" s="18">
        <v>-2.1317999999999997</v>
      </c>
      <c r="AW48" s="18">
        <v>0</v>
      </c>
      <c r="AX48" s="18">
        <v>0</v>
      </c>
      <c r="AY48" s="18">
        <v>0</v>
      </c>
      <c r="AZ48" s="18">
        <v>0.56235999999999997</v>
      </c>
      <c r="BA48" s="18">
        <v>0.52700000000000002</v>
      </c>
      <c r="BB48" s="18">
        <v>0</v>
      </c>
      <c r="BC48" s="18">
        <v>0</v>
      </c>
      <c r="BD48" s="18">
        <v>0</v>
      </c>
      <c r="BE48" s="18">
        <v>0</v>
      </c>
      <c r="BF48" s="18">
        <v>0</v>
      </c>
      <c r="BG48" s="18">
        <v>3.5359999999999989E-2</v>
      </c>
      <c r="BH48" s="18">
        <v>-0.23935999999999996</v>
      </c>
      <c r="BI48" s="18">
        <v>0</v>
      </c>
      <c r="BJ48" s="18">
        <v>0</v>
      </c>
      <c r="BK48" s="18">
        <v>0</v>
      </c>
      <c r="BL48" s="18">
        <v>9.8769999999999999E-4</v>
      </c>
      <c r="BM48" s="18">
        <v>9.4859999999999996E-4</v>
      </c>
      <c r="BN48" s="18">
        <v>0</v>
      </c>
      <c r="BO48" s="18">
        <v>0</v>
      </c>
      <c r="BP48" s="18">
        <v>0</v>
      </c>
      <c r="BQ48" s="18">
        <v>0</v>
      </c>
      <c r="BR48" s="18">
        <v>0</v>
      </c>
      <c r="BS48" s="18">
        <v>3.9099999999999995E-5</v>
      </c>
      <c r="BT48" s="18">
        <v>-1.5911999999999998E-4</v>
      </c>
      <c r="BU48" s="18">
        <v>0</v>
      </c>
      <c r="BV48" s="18">
        <v>0</v>
      </c>
      <c r="BW48" s="18">
        <v>0</v>
      </c>
      <c r="BX48" s="18">
        <v>74099.94</v>
      </c>
      <c r="BY48" s="18">
        <v>73780</v>
      </c>
      <c r="BZ48" s="18">
        <v>0</v>
      </c>
      <c r="CA48" s="18">
        <v>0</v>
      </c>
      <c r="CB48" s="18">
        <v>0</v>
      </c>
      <c r="CC48" s="18">
        <v>0</v>
      </c>
      <c r="CD48" s="18">
        <v>0</v>
      </c>
      <c r="CE48" s="18">
        <v>319.93999999999994</v>
      </c>
      <c r="CF48" s="18">
        <v>-20195.999999999996</v>
      </c>
      <c r="CG48" s="18">
        <v>0</v>
      </c>
      <c r="CH48" s="18">
        <v>0</v>
      </c>
      <c r="CI48" s="18">
        <v>0</v>
      </c>
      <c r="CJ48" s="18">
        <v>76194</v>
      </c>
      <c r="CK48" s="18">
        <v>75820</v>
      </c>
      <c r="CL48" s="18">
        <v>0</v>
      </c>
      <c r="CM48" s="18">
        <v>0</v>
      </c>
      <c r="CN48" s="18">
        <v>0</v>
      </c>
      <c r="CO48" s="18">
        <v>0</v>
      </c>
      <c r="CP48" s="18">
        <v>0</v>
      </c>
      <c r="CQ48" s="18">
        <v>373.99999999999994</v>
      </c>
      <c r="CR48" s="18">
        <v>-23459.999999999996</v>
      </c>
      <c r="CS48" s="18">
        <v>0</v>
      </c>
      <c r="CT48" s="18">
        <v>0</v>
      </c>
      <c r="CU48" s="18">
        <v>0</v>
      </c>
      <c r="CV48" s="18">
        <v>971.72</v>
      </c>
      <c r="CW48" s="18">
        <v>935</v>
      </c>
      <c r="CX48" s="18">
        <v>0</v>
      </c>
      <c r="CY48" s="18">
        <v>0</v>
      </c>
      <c r="CZ48" s="18">
        <v>0</v>
      </c>
      <c r="DA48" s="18">
        <v>0</v>
      </c>
      <c r="DB48" s="18">
        <v>0</v>
      </c>
      <c r="DC48" s="18">
        <v>36.719999999999992</v>
      </c>
      <c r="DD48" s="18">
        <v>-2243.9999999999995</v>
      </c>
      <c r="DE48" s="18">
        <v>0</v>
      </c>
      <c r="DF48" s="18">
        <v>0</v>
      </c>
      <c r="DG48" s="18">
        <v>0</v>
      </c>
      <c r="DH48" s="18">
        <v>0</v>
      </c>
      <c r="DI48" s="18">
        <v>0</v>
      </c>
      <c r="DJ48" s="18">
        <v>0</v>
      </c>
      <c r="DK48" s="18">
        <v>0</v>
      </c>
      <c r="DL48" s="18">
        <v>0</v>
      </c>
      <c r="DM48" s="18">
        <v>0</v>
      </c>
      <c r="DN48" s="18">
        <v>0</v>
      </c>
      <c r="DO48" s="18">
        <v>0</v>
      </c>
      <c r="DP48" s="18">
        <v>0</v>
      </c>
      <c r="DQ48" s="18">
        <v>0</v>
      </c>
      <c r="DR48" s="18">
        <v>0</v>
      </c>
      <c r="DS48" s="18">
        <v>0</v>
      </c>
      <c r="DT48" s="18">
        <v>0</v>
      </c>
      <c r="DU48" s="18">
        <v>0</v>
      </c>
      <c r="DV48" s="18">
        <v>0</v>
      </c>
      <c r="DW48" s="18">
        <v>0</v>
      </c>
      <c r="DX48" s="18">
        <v>0</v>
      </c>
      <c r="DY48" s="18">
        <v>0</v>
      </c>
      <c r="DZ48" s="18">
        <v>0</v>
      </c>
      <c r="EA48" s="18">
        <v>0</v>
      </c>
      <c r="EB48" s="18">
        <v>0</v>
      </c>
      <c r="EC48" s="18">
        <v>0</v>
      </c>
      <c r="ED48" s="18">
        <v>0</v>
      </c>
      <c r="EE48" s="18">
        <v>0</v>
      </c>
    </row>
    <row r="49" spans="1:135" ht="20.149999999999999" customHeight="1" outlineLevel="6" x14ac:dyDescent="0.35">
      <c r="A49" s="17" t="s">
        <v>55</v>
      </c>
      <c r="B49" s="17" t="s">
        <v>311</v>
      </c>
      <c r="C49">
        <v>0</v>
      </c>
      <c r="D49" s="18">
        <v>733.32002399999988</v>
      </c>
      <c r="E49" s="18">
        <v>712.3101999999999</v>
      </c>
      <c r="F49" s="18">
        <v>0</v>
      </c>
      <c r="G49" s="18">
        <v>0</v>
      </c>
      <c r="H49" s="18">
        <v>0</v>
      </c>
      <c r="I49" s="18">
        <v>0</v>
      </c>
      <c r="J49" s="18">
        <v>13.519624</v>
      </c>
      <c r="K49" s="18">
        <v>7.4901999999999989</v>
      </c>
      <c r="L49" s="18">
        <v>0</v>
      </c>
      <c r="M49" s="18">
        <v>0</v>
      </c>
      <c r="N49" s="18">
        <v>0</v>
      </c>
      <c r="O49" s="18">
        <v>0</v>
      </c>
      <c r="P49" s="18">
        <v>6.8298802199999995E-12</v>
      </c>
      <c r="Q49" s="18">
        <v>6.6728739999999995E-12</v>
      </c>
      <c r="R49" s="18">
        <v>0</v>
      </c>
      <c r="S49" s="18">
        <v>0</v>
      </c>
      <c r="T49" s="18">
        <v>0</v>
      </c>
      <c r="U49" s="18">
        <v>0</v>
      </c>
      <c r="V49" s="18">
        <v>1.1539565999999999E-13</v>
      </c>
      <c r="W49" s="18">
        <v>4.1610559999999999E-14</v>
      </c>
      <c r="X49" s="18">
        <v>0</v>
      </c>
      <c r="Y49" s="18">
        <v>0</v>
      </c>
      <c r="Z49" s="18">
        <v>0</v>
      </c>
      <c r="AA49" s="18">
        <v>0</v>
      </c>
      <c r="AB49" s="18">
        <v>0.213602552</v>
      </c>
      <c r="AC49" s="18">
        <v>0.20610017999999999</v>
      </c>
      <c r="AD49" s="18">
        <v>0</v>
      </c>
      <c r="AE49" s="18">
        <v>0</v>
      </c>
      <c r="AF49" s="18">
        <v>0</v>
      </c>
      <c r="AG49" s="18">
        <v>0</v>
      </c>
      <c r="AH49" s="18">
        <v>3.8943939999999998E-3</v>
      </c>
      <c r="AI49" s="18">
        <v>3.6079779999999995E-3</v>
      </c>
      <c r="AJ49" s="18">
        <v>0</v>
      </c>
      <c r="AK49" s="18">
        <v>0</v>
      </c>
      <c r="AL49" s="18">
        <v>0</v>
      </c>
      <c r="AM49" s="18">
        <v>0</v>
      </c>
      <c r="AN49" s="18">
        <v>3.5552090139999994</v>
      </c>
      <c r="AO49" s="18">
        <v>3.4874139999999993</v>
      </c>
      <c r="AP49" s="18">
        <v>0</v>
      </c>
      <c r="AQ49" s="18">
        <v>0</v>
      </c>
      <c r="AR49" s="18">
        <v>0</v>
      </c>
      <c r="AS49" s="18">
        <v>0</v>
      </c>
      <c r="AT49" s="18">
        <v>2.0212013999999997E-2</v>
      </c>
      <c r="AU49" s="18">
        <v>4.7583E-2</v>
      </c>
      <c r="AV49" s="18">
        <v>0</v>
      </c>
      <c r="AW49" s="18">
        <v>0</v>
      </c>
      <c r="AX49" s="18">
        <v>0</v>
      </c>
      <c r="AY49" s="18">
        <v>0</v>
      </c>
      <c r="AZ49" s="18">
        <v>0.44401106260000001</v>
      </c>
      <c r="BA49" s="18">
        <v>0.43614520000000001</v>
      </c>
      <c r="BB49" s="18">
        <v>0</v>
      </c>
      <c r="BC49" s="18">
        <v>0</v>
      </c>
      <c r="BD49" s="18">
        <v>0</v>
      </c>
      <c r="BE49" s="18">
        <v>0</v>
      </c>
      <c r="BF49" s="18">
        <v>2.5122565999999998E-3</v>
      </c>
      <c r="BG49" s="18">
        <v>5.3536060000000003E-3</v>
      </c>
      <c r="BH49" s="18">
        <v>0</v>
      </c>
      <c r="BI49" s="18">
        <v>0</v>
      </c>
      <c r="BJ49" s="18">
        <v>0</v>
      </c>
      <c r="BK49" s="18">
        <v>0</v>
      </c>
      <c r="BL49" s="18">
        <v>1.5234282080000002E-4</v>
      </c>
      <c r="BM49" s="18">
        <v>1.4931202E-4</v>
      </c>
      <c r="BN49" s="18">
        <v>0</v>
      </c>
      <c r="BO49" s="18">
        <v>0</v>
      </c>
      <c r="BP49" s="18">
        <v>0</v>
      </c>
      <c r="BQ49" s="18">
        <v>0</v>
      </c>
      <c r="BR49" s="18">
        <v>2.2715808000000002E-6</v>
      </c>
      <c r="BS49" s="18">
        <v>7.5921999999999999E-7</v>
      </c>
      <c r="BT49" s="18">
        <v>0</v>
      </c>
      <c r="BU49" s="18">
        <v>0</v>
      </c>
      <c r="BV49" s="18">
        <v>0</v>
      </c>
      <c r="BW49" s="18">
        <v>0</v>
      </c>
      <c r="BX49" s="18">
        <v>7214.3933600000009</v>
      </c>
      <c r="BY49" s="18">
        <v>6625.5460000000003</v>
      </c>
      <c r="BZ49" s="18">
        <v>0</v>
      </c>
      <c r="CA49" s="18">
        <v>0</v>
      </c>
      <c r="CB49" s="18">
        <v>0</v>
      </c>
      <c r="CC49" s="18">
        <v>0</v>
      </c>
      <c r="CD49" s="18">
        <v>482.61299999999994</v>
      </c>
      <c r="CE49" s="18">
        <v>106.23436</v>
      </c>
      <c r="CF49" s="18">
        <v>0</v>
      </c>
      <c r="CG49" s="18">
        <v>0</v>
      </c>
      <c r="CH49" s="18">
        <v>0</v>
      </c>
      <c r="CI49" s="18">
        <v>0</v>
      </c>
      <c r="CJ49" s="18">
        <v>7567.1654599999993</v>
      </c>
      <c r="CK49" s="18">
        <v>6964.7979999999989</v>
      </c>
      <c r="CL49" s="18">
        <v>0</v>
      </c>
      <c r="CM49" s="18">
        <v>0</v>
      </c>
      <c r="CN49" s="18">
        <v>0</v>
      </c>
      <c r="CO49" s="18">
        <v>0</v>
      </c>
      <c r="CP49" s="18">
        <v>493.03739999999999</v>
      </c>
      <c r="CQ49" s="18">
        <v>109.33006</v>
      </c>
      <c r="CR49" s="18">
        <v>0</v>
      </c>
      <c r="CS49" s="18">
        <v>0</v>
      </c>
      <c r="CT49" s="18">
        <v>0</v>
      </c>
      <c r="CU49" s="18">
        <v>0</v>
      </c>
      <c r="CV49" s="18">
        <v>1155.2858639999997</v>
      </c>
      <c r="CW49" s="18">
        <v>1119.1099999999999</v>
      </c>
      <c r="CX49" s="18">
        <v>0</v>
      </c>
      <c r="CY49" s="18">
        <v>0</v>
      </c>
      <c r="CZ49" s="18">
        <v>0</v>
      </c>
      <c r="DA49" s="18">
        <v>0</v>
      </c>
      <c r="DB49" s="18">
        <v>21.826232000000001</v>
      </c>
      <c r="DC49" s="18">
        <v>14.349632</v>
      </c>
      <c r="DD49" s="18">
        <v>0</v>
      </c>
      <c r="DE49" s="18">
        <v>0</v>
      </c>
      <c r="DF49" s="18">
        <v>0</v>
      </c>
      <c r="DG49" s="18">
        <v>0</v>
      </c>
      <c r="DH49" s="18">
        <v>0</v>
      </c>
      <c r="DI49" s="18">
        <v>0</v>
      </c>
      <c r="DJ49" s="18">
        <v>0</v>
      </c>
      <c r="DK49" s="18">
        <v>0</v>
      </c>
      <c r="DL49" s="18">
        <v>0</v>
      </c>
      <c r="DM49" s="18">
        <v>0</v>
      </c>
      <c r="DN49" s="18">
        <v>0</v>
      </c>
      <c r="DO49" s="18">
        <v>0</v>
      </c>
      <c r="DP49" s="18">
        <v>0</v>
      </c>
      <c r="DQ49" s="18">
        <v>0</v>
      </c>
      <c r="DR49" s="18">
        <v>0</v>
      </c>
      <c r="DS49" s="18">
        <v>0</v>
      </c>
      <c r="DT49" s="18">
        <v>0.17895559999999999</v>
      </c>
      <c r="DU49" s="18">
        <v>0.17895559999999999</v>
      </c>
      <c r="DV49" s="18">
        <v>0</v>
      </c>
      <c r="DW49" s="18">
        <v>0</v>
      </c>
      <c r="DX49" s="18">
        <v>0</v>
      </c>
      <c r="DY49" s="18">
        <v>0</v>
      </c>
      <c r="DZ49" s="18">
        <v>0</v>
      </c>
      <c r="EA49" s="18">
        <v>0</v>
      </c>
      <c r="EB49" s="18">
        <v>0</v>
      </c>
      <c r="EC49" s="18">
        <v>0</v>
      </c>
      <c r="ED49" s="18">
        <v>0</v>
      </c>
      <c r="EE49" s="18">
        <v>0</v>
      </c>
    </row>
    <row r="50" spans="1:135" ht="20.149999999999999" customHeight="1" outlineLevel="5" x14ac:dyDescent="0.35">
      <c r="A50" s="17" t="s">
        <v>54</v>
      </c>
      <c r="B50" s="17" t="s">
        <v>312</v>
      </c>
      <c r="D50" s="18">
        <v>5090.4234759999999</v>
      </c>
      <c r="E50" s="18">
        <v>-8932.0858740000003</v>
      </c>
      <c r="F50" s="18">
        <v>0</v>
      </c>
      <c r="G50" s="18">
        <v>0</v>
      </c>
      <c r="H50" s="18">
        <v>0</v>
      </c>
      <c r="I50" s="18">
        <v>0</v>
      </c>
      <c r="J50" s="18">
        <v>14022.50935</v>
      </c>
      <c r="K50" s="18">
        <v>0</v>
      </c>
      <c r="L50" s="18">
        <v>-3790.015155</v>
      </c>
      <c r="M50" s="18">
        <v>0</v>
      </c>
      <c r="N50" s="18">
        <v>0</v>
      </c>
      <c r="O50" s="18">
        <v>0</v>
      </c>
      <c r="P50" s="18">
        <v>8.8686188070000002E-10</v>
      </c>
      <c r="Q50" s="18">
        <v>8.8634761900000005E-10</v>
      </c>
      <c r="R50" s="18">
        <v>0</v>
      </c>
      <c r="S50" s="18">
        <v>0</v>
      </c>
      <c r="T50" s="18">
        <v>0</v>
      </c>
      <c r="U50" s="18">
        <v>0</v>
      </c>
      <c r="V50" s="18">
        <v>5.1426170000000004E-13</v>
      </c>
      <c r="W50" s="18">
        <v>0</v>
      </c>
      <c r="X50" s="18">
        <v>-1.009229869E-10</v>
      </c>
      <c r="Y50" s="18">
        <v>0</v>
      </c>
      <c r="Z50" s="18">
        <v>0</v>
      </c>
      <c r="AA50" s="18">
        <v>0</v>
      </c>
      <c r="AB50" s="18">
        <v>13.808843246874998</v>
      </c>
      <c r="AC50" s="18">
        <v>13.807631172999999</v>
      </c>
      <c r="AD50" s="18">
        <v>0</v>
      </c>
      <c r="AE50" s="18">
        <v>0</v>
      </c>
      <c r="AF50" s="18">
        <v>0</v>
      </c>
      <c r="AG50" s="18">
        <v>0</v>
      </c>
      <c r="AH50" s="18">
        <v>1.2120738749999999E-3</v>
      </c>
      <c r="AI50" s="18">
        <v>0</v>
      </c>
      <c r="AJ50" s="18">
        <v>-0.2922945019</v>
      </c>
      <c r="AK50" s="18">
        <v>0</v>
      </c>
      <c r="AL50" s="18">
        <v>0</v>
      </c>
      <c r="AM50" s="18">
        <v>0</v>
      </c>
      <c r="AN50" s="18">
        <v>23.297289325399998</v>
      </c>
      <c r="AO50" s="18">
        <v>23.282569379999998</v>
      </c>
      <c r="AP50" s="18">
        <v>0</v>
      </c>
      <c r="AQ50" s="18">
        <v>0</v>
      </c>
      <c r="AR50" s="18">
        <v>0</v>
      </c>
      <c r="AS50" s="18">
        <v>0</v>
      </c>
      <c r="AT50" s="18">
        <v>1.47199454E-2</v>
      </c>
      <c r="AU50" s="18">
        <v>0</v>
      </c>
      <c r="AV50" s="18">
        <v>-2.3924213849999996</v>
      </c>
      <c r="AW50" s="18">
        <v>0</v>
      </c>
      <c r="AX50" s="18">
        <v>0</v>
      </c>
      <c r="AY50" s="18">
        <v>0</v>
      </c>
      <c r="AZ50" s="18">
        <v>5.4129362277929998</v>
      </c>
      <c r="BA50" s="18">
        <v>5.4100288949999999</v>
      </c>
      <c r="BB50" s="18">
        <v>0</v>
      </c>
      <c r="BC50" s="18">
        <v>0</v>
      </c>
      <c r="BD50" s="18">
        <v>0</v>
      </c>
      <c r="BE50" s="18">
        <v>0</v>
      </c>
      <c r="BF50" s="18">
        <v>2.9073327930000002E-3</v>
      </c>
      <c r="BG50" s="18">
        <v>0</v>
      </c>
      <c r="BH50" s="18">
        <v>-0.40294899600000006</v>
      </c>
      <c r="BI50" s="18">
        <v>0</v>
      </c>
      <c r="BJ50" s="18">
        <v>0</v>
      </c>
      <c r="BK50" s="18">
        <v>0</v>
      </c>
      <c r="BL50" s="18">
        <v>7.3320101096099996E-4</v>
      </c>
      <c r="BM50" s="18">
        <v>7.2839216999999999E-4</v>
      </c>
      <c r="BN50" s="18">
        <v>0</v>
      </c>
      <c r="BO50" s="18">
        <v>0</v>
      </c>
      <c r="BP50" s="18">
        <v>0</v>
      </c>
      <c r="BQ50" s="18">
        <v>0</v>
      </c>
      <c r="BR50" s="18">
        <v>4.8088409609999994E-6</v>
      </c>
      <c r="BS50" s="18">
        <v>0</v>
      </c>
      <c r="BT50" s="18">
        <v>-1.0856030679999998E-3</v>
      </c>
      <c r="BU50" s="18">
        <v>0</v>
      </c>
      <c r="BV50" s="18">
        <v>0</v>
      </c>
      <c r="BW50" s="18">
        <v>0</v>
      </c>
      <c r="BX50" s="18">
        <v>48650.093409600006</v>
      </c>
      <c r="BY50" s="18">
        <v>48526.478710000003</v>
      </c>
      <c r="BZ50" s="18">
        <v>0</v>
      </c>
      <c r="CA50" s="18">
        <v>0</v>
      </c>
      <c r="CB50" s="18">
        <v>0</v>
      </c>
      <c r="CC50" s="18">
        <v>0</v>
      </c>
      <c r="CD50" s="18">
        <v>123.61469960000001</v>
      </c>
      <c r="CE50" s="18">
        <v>0</v>
      </c>
      <c r="CF50" s="18">
        <v>-58284.020250000001</v>
      </c>
      <c r="CG50" s="18">
        <v>0</v>
      </c>
      <c r="CH50" s="18">
        <v>0</v>
      </c>
      <c r="CI50" s="18">
        <v>0</v>
      </c>
      <c r="CJ50" s="18">
        <v>51710.161485000004</v>
      </c>
      <c r="CK50" s="18">
        <v>51553.490820000006</v>
      </c>
      <c r="CL50" s="18">
        <v>0</v>
      </c>
      <c r="CM50" s="18">
        <v>0</v>
      </c>
      <c r="CN50" s="18">
        <v>0</v>
      </c>
      <c r="CO50" s="18">
        <v>0</v>
      </c>
      <c r="CP50" s="18">
        <v>156.67066500000001</v>
      </c>
      <c r="CQ50" s="18">
        <v>0</v>
      </c>
      <c r="CR50" s="18">
        <v>-63817.010749999994</v>
      </c>
      <c r="CS50" s="18">
        <v>0</v>
      </c>
      <c r="CT50" s="18">
        <v>0</v>
      </c>
      <c r="CU50" s="18">
        <v>0</v>
      </c>
      <c r="CV50" s="18">
        <v>450712.46139900002</v>
      </c>
      <c r="CW50" s="18">
        <v>450622.353</v>
      </c>
      <c r="CX50" s="18">
        <v>0</v>
      </c>
      <c r="CY50" s="18">
        <v>0</v>
      </c>
      <c r="CZ50" s="18">
        <v>0</v>
      </c>
      <c r="DA50" s="18">
        <v>0</v>
      </c>
      <c r="DB50" s="18">
        <v>90.108398999999991</v>
      </c>
      <c r="DC50" s="18">
        <v>0</v>
      </c>
      <c r="DD50" s="18">
        <v>-18267.850219999997</v>
      </c>
      <c r="DE50" s="18">
        <v>0</v>
      </c>
      <c r="DF50" s="18">
        <v>0</v>
      </c>
      <c r="DG50" s="18">
        <v>0</v>
      </c>
      <c r="DH50" s="18">
        <v>0</v>
      </c>
      <c r="DI50" s="18">
        <v>0</v>
      </c>
      <c r="DJ50" s="18">
        <v>0</v>
      </c>
      <c r="DK50" s="18">
        <v>0</v>
      </c>
      <c r="DL50" s="18">
        <v>0</v>
      </c>
      <c r="DM50" s="18">
        <v>0</v>
      </c>
      <c r="DN50" s="18">
        <v>0</v>
      </c>
      <c r="DO50" s="18">
        <v>0</v>
      </c>
      <c r="DP50" s="18">
        <v>0</v>
      </c>
      <c r="DQ50" s="18">
        <v>0</v>
      </c>
      <c r="DR50" s="18">
        <v>0</v>
      </c>
      <c r="DS50" s="18">
        <v>0</v>
      </c>
      <c r="DT50" s="18">
        <v>0</v>
      </c>
      <c r="DU50" s="18">
        <v>0</v>
      </c>
      <c r="DV50" s="18">
        <v>0</v>
      </c>
      <c r="DW50" s="18">
        <v>0</v>
      </c>
      <c r="DX50" s="18">
        <v>0</v>
      </c>
      <c r="DY50" s="18">
        <v>0</v>
      </c>
      <c r="DZ50" s="18">
        <v>0</v>
      </c>
      <c r="EA50" s="18">
        <v>0</v>
      </c>
      <c r="EB50" s="18">
        <v>0</v>
      </c>
      <c r="EC50" s="18">
        <v>0</v>
      </c>
      <c r="ED50" s="18">
        <v>0</v>
      </c>
      <c r="EE50" s="18">
        <v>0</v>
      </c>
    </row>
    <row r="51" spans="1:135" ht="20.149999999999999" customHeight="1" outlineLevel="6" x14ac:dyDescent="0.35">
      <c r="A51" s="17" t="s">
        <v>55</v>
      </c>
      <c r="B51" s="17" t="s">
        <v>313</v>
      </c>
      <c r="C51">
        <v>0</v>
      </c>
      <c r="D51" s="18">
        <v>42.678475999999989</v>
      </c>
      <c r="E51" s="18">
        <v>-52.939874000000003</v>
      </c>
      <c r="F51" s="18">
        <v>0</v>
      </c>
      <c r="G51" s="18">
        <v>0</v>
      </c>
      <c r="H51" s="18">
        <v>0</v>
      </c>
      <c r="I51" s="18">
        <v>0</v>
      </c>
      <c r="J51" s="18">
        <v>95.618349999999992</v>
      </c>
      <c r="K51" s="18">
        <v>0</v>
      </c>
      <c r="L51" s="18">
        <v>-34.163654999999999</v>
      </c>
      <c r="M51" s="18">
        <v>0</v>
      </c>
      <c r="N51" s="18">
        <v>0</v>
      </c>
      <c r="O51" s="18">
        <v>0</v>
      </c>
      <c r="P51" s="18">
        <v>8.3434025180000003E-10</v>
      </c>
      <c r="Q51" s="18">
        <v>8.3433670000000002E-10</v>
      </c>
      <c r="R51" s="18">
        <v>0</v>
      </c>
      <c r="S51" s="18">
        <v>0</v>
      </c>
      <c r="T51" s="18">
        <v>0</v>
      </c>
      <c r="U51" s="18">
        <v>0</v>
      </c>
      <c r="V51" s="18">
        <v>3.5518000000000002E-15</v>
      </c>
      <c r="W51" s="18">
        <v>0</v>
      </c>
      <c r="X51" s="18">
        <v>-5.8168690000000005E-13</v>
      </c>
      <c r="Y51" s="18">
        <v>0</v>
      </c>
      <c r="Z51" s="18">
        <v>0</v>
      </c>
      <c r="AA51" s="18">
        <v>0</v>
      </c>
      <c r="AB51" s="18">
        <v>1.2495546575E-2</v>
      </c>
      <c r="AC51" s="18">
        <v>1.2487173000000001E-2</v>
      </c>
      <c r="AD51" s="18">
        <v>0</v>
      </c>
      <c r="AE51" s="18">
        <v>0</v>
      </c>
      <c r="AF51" s="18">
        <v>0</v>
      </c>
      <c r="AG51" s="18">
        <v>0</v>
      </c>
      <c r="AH51" s="18">
        <v>8.3735750000000005E-6</v>
      </c>
      <c r="AI51" s="18">
        <v>0</v>
      </c>
      <c r="AJ51" s="18">
        <v>-1.6846919E-3</v>
      </c>
      <c r="AK51" s="18">
        <v>0</v>
      </c>
      <c r="AL51" s="18">
        <v>0</v>
      </c>
      <c r="AM51" s="18">
        <v>0</v>
      </c>
      <c r="AN51" s="18">
        <v>9.6202072400000005E-2</v>
      </c>
      <c r="AO51" s="18">
        <v>9.6100379999999999E-2</v>
      </c>
      <c r="AP51" s="18">
        <v>0</v>
      </c>
      <c r="AQ51" s="18">
        <v>0</v>
      </c>
      <c r="AR51" s="18">
        <v>0</v>
      </c>
      <c r="AS51" s="18">
        <v>0</v>
      </c>
      <c r="AT51" s="18">
        <v>1.0169239999999999E-4</v>
      </c>
      <c r="AU51" s="18">
        <v>0</v>
      </c>
      <c r="AV51" s="18">
        <v>-1.3789185000000001E-2</v>
      </c>
      <c r="AW51" s="18">
        <v>0</v>
      </c>
      <c r="AX51" s="18">
        <v>0</v>
      </c>
      <c r="AY51" s="18">
        <v>0</v>
      </c>
      <c r="AZ51" s="18">
        <v>2.9762280193E-2</v>
      </c>
      <c r="BA51" s="18">
        <v>2.9742194999999999E-2</v>
      </c>
      <c r="BB51" s="18">
        <v>0</v>
      </c>
      <c r="BC51" s="18">
        <v>0</v>
      </c>
      <c r="BD51" s="18">
        <v>0</v>
      </c>
      <c r="BE51" s="18">
        <v>0</v>
      </c>
      <c r="BF51" s="18">
        <v>2.0085193E-5</v>
      </c>
      <c r="BG51" s="18">
        <v>0</v>
      </c>
      <c r="BH51" s="18">
        <v>-2.322476E-3</v>
      </c>
      <c r="BI51" s="18">
        <v>0</v>
      </c>
      <c r="BJ51" s="18">
        <v>0</v>
      </c>
      <c r="BK51" s="18">
        <v>0</v>
      </c>
      <c r="BL51" s="18">
        <v>1.2118191661E-5</v>
      </c>
      <c r="BM51" s="18">
        <v>1.208497E-5</v>
      </c>
      <c r="BN51" s="18">
        <v>0</v>
      </c>
      <c r="BO51" s="18">
        <v>0</v>
      </c>
      <c r="BP51" s="18">
        <v>0</v>
      </c>
      <c r="BQ51" s="18">
        <v>0</v>
      </c>
      <c r="BR51" s="18">
        <v>3.3221660999999999E-8</v>
      </c>
      <c r="BS51" s="18">
        <v>0</v>
      </c>
      <c r="BT51" s="18">
        <v>-6.2570680000000006E-6</v>
      </c>
      <c r="BU51" s="18">
        <v>0</v>
      </c>
      <c r="BV51" s="18">
        <v>0</v>
      </c>
      <c r="BW51" s="18">
        <v>0</v>
      </c>
      <c r="BX51" s="18">
        <v>298.60869960000002</v>
      </c>
      <c r="BY51" s="18">
        <v>297.75471000000005</v>
      </c>
      <c r="BZ51" s="18">
        <v>0</v>
      </c>
      <c r="CA51" s="18">
        <v>0</v>
      </c>
      <c r="CB51" s="18">
        <v>0</v>
      </c>
      <c r="CC51" s="18">
        <v>0</v>
      </c>
      <c r="CD51" s="18">
        <v>0.8539895999999999</v>
      </c>
      <c r="CE51" s="18">
        <v>0</v>
      </c>
      <c r="CF51" s="18">
        <v>-335.93124999999998</v>
      </c>
      <c r="CG51" s="18">
        <v>0</v>
      </c>
      <c r="CH51" s="18">
        <v>0</v>
      </c>
      <c r="CI51" s="18">
        <v>0</v>
      </c>
      <c r="CJ51" s="18">
        <v>348.47317500000003</v>
      </c>
      <c r="CK51" s="18">
        <v>347.39082000000002</v>
      </c>
      <c r="CL51" s="18">
        <v>0</v>
      </c>
      <c r="CM51" s="18">
        <v>0</v>
      </c>
      <c r="CN51" s="18">
        <v>0</v>
      </c>
      <c r="CO51" s="18">
        <v>0</v>
      </c>
      <c r="CP51" s="18">
        <v>1.082355</v>
      </c>
      <c r="CQ51" s="18">
        <v>0</v>
      </c>
      <c r="CR51" s="18">
        <v>-367.82075000000003</v>
      </c>
      <c r="CS51" s="18">
        <v>0</v>
      </c>
      <c r="CT51" s="18">
        <v>0</v>
      </c>
      <c r="CU51" s="18">
        <v>0</v>
      </c>
      <c r="CV51" s="18">
        <v>1664.835509</v>
      </c>
      <c r="CW51" s="18">
        <v>1664.213</v>
      </c>
      <c r="CX51" s="18">
        <v>0</v>
      </c>
      <c r="CY51" s="18">
        <v>0</v>
      </c>
      <c r="CZ51" s="18">
        <v>0</v>
      </c>
      <c r="DA51" s="18">
        <v>0</v>
      </c>
      <c r="DB51" s="18">
        <v>0.62250899999999998</v>
      </c>
      <c r="DC51" s="18">
        <v>0</v>
      </c>
      <c r="DD51" s="18">
        <v>-105.29022000000001</v>
      </c>
      <c r="DE51" s="18">
        <v>0</v>
      </c>
      <c r="DF51" s="18">
        <v>0</v>
      </c>
      <c r="DG51" s="18">
        <v>0</v>
      </c>
      <c r="DH51" s="18">
        <v>0</v>
      </c>
      <c r="DI51" s="18">
        <v>0</v>
      </c>
      <c r="DJ51" s="18">
        <v>0</v>
      </c>
      <c r="DK51" s="18">
        <v>0</v>
      </c>
      <c r="DL51" s="18">
        <v>0</v>
      </c>
      <c r="DM51" s="18">
        <v>0</v>
      </c>
      <c r="DN51" s="18">
        <v>0</v>
      </c>
      <c r="DO51" s="18">
        <v>0</v>
      </c>
      <c r="DP51" s="18">
        <v>0</v>
      </c>
      <c r="DQ51" s="18">
        <v>0</v>
      </c>
      <c r="DR51" s="18">
        <v>0</v>
      </c>
      <c r="DS51" s="18">
        <v>0</v>
      </c>
      <c r="DT51" s="18">
        <v>0</v>
      </c>
      <c r="DU51" s="18">
        <v>0</v>
      </c>
      <c r="DV51" s="18">
        <v>0</v>
      </c>
      <c r="DW51" s="18">
        <v>0</v>
      </c>
      <c r="DX51" s="18">
        <v>0</v>
      </c>
      <c r="DY51" s="18">
        <v>0</v>
      </c>
      <c r="DZ51" s="18">
        <v>0</v>
      </c>
      <c r="EA51" s="18">
        <v>0</v>
      </c>
      <c r="EB51" s="18">
        <v>0</v>
      </c>
      <c r="EC51" s="18">
        <v>0</v>
      </c>
      <c r="ED51" s="18">
        <v>0</v>
      </c>
      <c r="EE51" s="18">
        <v>0</v>
      </c>
    </row>
    <row r="52" spans="1:135" ht="20.149999999999999" customHeight="1" outlineLevel="6" x14ac:dyDescent="0.35">
      <c r="A52" s="17" t="s">
        <v>55</v>
      </c>
      <c r="B52" s="17" t="s">
        <v>314</v>
      </c>
      <c r="C52">
        <v>0</v>
      </c>
      <c r="D52" s="18">
        <v>5047.744999999999</v>
      </c>
      <c r="E52" s="18">
        <v>-8879.1460000000006</v>
      </c>
      <c r="F52" s="18">
        <v>0</v>
      </c>
      <c r="G52" s="18">
        <v>0</v>
      </c>
      <c r="H52" s="18">
        <v>0</v>
      </c>
      <c r="I52" s="18">
        <v>0</v>
      </c>
      <c r="J52" s="18">
        <v>13926.891</v>
      </c>
      <c r="K52" s="18">
        <v>0</v>
      </c>
      <c r="L52" s="18">
        <v>-3755.8515000000002</v>
      </c>
      <c r="M52" s="18">
        <v>0</v>
      </c>
      <c r="N52" s="18">
        <v>0</v>
      </c>
      <c r="O52" s="18">
        <v>0</v>
      </c>
      <c r="P52" s="18">
        <v>5.2521628900000003E-11</v>
      </c>
      <c r="Q52" s="18">
        <v>5.2010919000000004E-11</v>
      </c>
      <c r="R52" s="18">
        <v>0</v>
      </c>
      <c r="S52" s="18">
        <v>0</v>
      </c>
      <c r="T52" s="18">
        <v>0</v>
      </c>
      <c r="U52" s="18">
        <v>0</v>
      </c>
      <c r="V52" s="18">
        <v>5.1070989999999999E-13</v>
      </c>
      <c r="W52" s="18">
        <v>0</v>
      </c>
      <c r="X52" s="18">
        <v>-1.003413E-10</v>
      </c>
      <c r="Y52" s="18">
        <v>0</v>
      </c>
      <c r="Z52" s="18">
        <v>0</v>
      </c>
      <c r="AA52" s="18">
        <v>0</v>
      </c>
      <c r="AB52" s="18">
        <v>13.796347700299998</v>
      </c>
      <c r="AC52" s="18">
        <v>13.795143999999999</v>
      </c>
      <c r="AD52" s="18">
        <v>0</v>
      </c>
      <c r="AE52" s="18">
        <v>0</v>
      </c>
      <c r="AF52" s="18">
        <v>0</v>
      </c>
      <c r="AG52" s="18">
        <v>0</v>
      </c>
      <c r="AH52" s="18">
        <v>1.2037002999999999E-3</v>
      </c>
      <c r="AI52" s="18">
        <v>0</v>
      </c>
      <c r="AJ52" s="18">
        <v>-0.29060981000000002</v>
      </c>
      <c r="AK52" s="18">
        <v>0</v>
      </c>
      <c r="AL52" s="18">
        <v>0</v>
      </c>
      <c r="AM52" s="18">
        <v>0</v>
      </c>
      <c r="AN52" s="18">
        <v>23.201087252999997</v>
      </c>
      <c r="AO52" s="18">
        <v>23.186468999999999</v>
      </c>
      <c r="AP52" s="18">
        <v>0</v>
      </c>
      <c r="AQ52" s="18">
        <v>0</v>
      </c>
      <c r="AR52" s="18">
        <v>0</v>
      </c>
      <c r="AS52" s="18">
        <v>0</v>
      </c>
      <c r="AT52" s="18">
        <v>1.4618252999999999E-2</v>
      </c>
      <c r="AU52" s="18">
        <v>0</v>
      </c>
      <c r="AV52" s="18">
        <v>-2.3786321999999998</v>
      </c>
      <c r="AW52" s="18">
        <v>0</v>
      </c>
      <c r="AX52" s="18">
        <v>0</v>
      </c>
      <c r="AY52" s="18">
        <v>0</v>
      </c>
      <c r="AZ52" s="18">
        <v>5.3831739476000005</v>
      </c>
      <c r="BA52" s="18">
        <v>5.3802867000000001</v>
      </c>
      <c r="BB52" s="18">
        <v>0</v>
      </c>
      <c r="BC52" s="18">
        <v>0</v>
      </c>
      <c r="BD52" s="18">
        <v>0</v>
      </c>
      <c r="BE52" s="18">
        <v>0</v>
      </c>
      <c r="BF52" s="18">
        <v>2.8872476000000001E-3</v>
      </c>
      <c r="BG52" s="18">
        <v>0</v>
      </c>
      <c r="BH52" s="18">
        <v>-0.40062652000000004</v>
      </c>
      <c r="BI52" s="18">
        <v>0</v>
      </c>
      <c r="BJ52" s="18">
        <v>0</v>
      </c>
      <c r="BK52" s="18">
        <v>0</v>
      </c>
      <c r="BL52" s="18">
        <v>7.2108281929999997E-4</v>
      </c>
      <c r="BM52" s="18">
        <v>7.1630719999999997E-4</v>
      </c>
      <c r="BN52" s="18">
        <v>0</v>
      </c>
      <c r="BO52" s="18">
        <v>0</v>
      </c>
      <c r="BP52" s="18">
        <v>0</v>
      </c>
      <c r="BQ52" s="18">
        <v>0</v>
      </c>
      <c r="BR52" s="18">
        <v>4.7756192999999998E-6</v>
      </c>
      <c r="BS52" s="18">
        <v>0</v>
      </c>
      <c r="BT52" s="18">
        <v>-1.0793459999999999E-3</v>
      </c>
      <c r="BU52" s="18">
        <v>0</v>
      </c>
      <c r="BV52" s="18">
        <v>0</v>
      </c>
      <c r="BW52" s="18">
        <v>0</v>
      </c>
      <c r="BX52" s="18">
        <v>48351.484710000004</v>
      </c>
      <c r="BY52" s="18">
        <v>48228.724000000002</v>
      </c>
      <c r="BZ52" s="18">
        <v>0</v>
      </c>
      <c r="CA52" s="18">
        <v>0</v>
      </c>
      <c r="CB52" s="18">
        <v>0</v>
      </c>
      <c r="CC52" s="18">
        <v>0</v>
      </c>
      <c r="CD52" s="18">
        <v>122.76071</v>
      </c>
      <c r="CE52" s="18">
        <v>0</v>
      </c>
      <c r="CF52" s="18">
        <v>-57948.089</v>
      </c>
      <c r="CG52" s="18">
        <v>0</v>
      </c>
      <c r="CH52" s="18">
        <v>0</v>
      </c>
      <c r="CI52" s="18">
        <v>0</v>
      </c>
      <c r="CJ52" s="18">
        <v>51361.688310000005</v>
      </c>
      <c r="CK52" s="18">
        <v>51206.100000000006</v>
      </c>
      <c r="CL52" s="18">
        <v>0</v>
      </c>
      <c r="CM52" s="18">
        <v>0</v>
      </c>
      <c r="CN52" s="18">
        <v>0</v>
      </c>
      <c r="CO52" s="18">
        <v>0</v>
      </c>
      <c r="CP52" s="18">
        <v>155.58831000000001</v>
      </c>
      <c r="CQ52" s="18">
        <v>0</v>
      </c>
      <c r="CR52" s="18">
        <v>-63449.189999999995</v>
      </c>
      <c r="CS52" s="18">
        <v>0</v>
      </c>
      <c r="CT52" s="18">
        <v>0</v>
      </c>
      <c r="CU52" s="18">
        <v>0</v>
      </c>
      <c r="CV52" s="18">
        <v>449047.62589000002</v>
      </c>
      <c r="CW52" s="18">
        <v>448958.14</v>
      </c>
      <c r="CX52" s="18">
        <v>0</v>
      </c>
      <c r="CY52" s="18">
        <v>0</v>
      </c>
      <c r="CZ52" s="18">
        <v>0</v>
      </c>
      <c r="DA52" s="18">
        <v>0</v>
      </c>
      <c r="DB52" s="18">
        <v>89.485889999999998</v>
      </c>
      <c r="DC52" s="18">
        <v>0</v>
      </c>
      <c r="DD52" s="18">
        <v>-18162.559999999998</v>
      </c>
      <c r="DE52" s="18">
        <v>0</v>
      </c>
      <c r="DF52" s="18">
        <v>0</v>
      </c>
      <c r="DG52" s="18">
        <v>0</v>
      </c>
      <c r="DH52" s="18">
        <v>0</v>
      </c>
      <c r="DI52" s="18">
        <v>0</v>
      </c>
      <c r="DJ52" s="18">
        <v>0</v>
      </c>
      <c r="DK52" s="18">
        <v>0</v>
      </c>
      <c r="DL52" s="18">
        <v>0</v>
      </c>
      <c r="DM52" s="18">
        <v>0</v>
      </c>
      <c r="DN52" s="18">
        <v>0</v>
      </c>
      <c r="DO52" s="18">
        <v>0</v>
      </c>
      <c r="DP52" s="18">
        <v>0</v>
      </c>
      <c r="DQ52" s="18">
        <v>0</v>
      </c>
      <c r="DR52" s="18">
        <v>0</v>
      </c>
      <c r="DS52" s="18">
        <v>0</v>
      </c>
      <c r="DT52" s="18">
        <v>0</v>
      </c>
      <c r="DU52" s="18">
        <v>0</v>
      </c>
      <c r="DV52" s="18">
        <v>0</v>
      </c>
      <c r="DW52" s="18">
        <v>0</v>
      </c>
      <c r="DX52" s="18">
        <v>0</v>
      </c>
      <c r="DY52" s="18">
        <v>0</v>
      </c>
      <c r="DZ52" s="18">
        <v>0</v>
      </c>
      <c r="EA52" s="18">
        <v>0</v>
      </c>
      <c r="EB52" s="18">
        <v>0</v>
      </c>
      <c r="EC52" s="18">
        <v>0</v>
      </c>
      <c r="ED52" s="18">
        <v>0</v>
      </c>
      <c r="EE52" s="18">
        <v>0</v>
      </c>
    </row>
    <row r="53" spans="1:135" ht="20.149999999999999" customHeight="1" outlineLevel="4" x14ac:dyDescent="0.35">
      <c r="A53" s="17" t="s">
        <v>49</v>
      </c>
      <c r="B53" s="17" t="s">
        <v>315</v>
      </c>
      <c r="D53" s="18">
        <v>27348</v>
      </c>
      <c r="E53" s="18">
        <v>26394</v>
      </c>
      <c r="F53" s="18">
        <v>0</v>
      </c>
      <c r="G53" s="18">
        <v>0</v>
      </c>
      <c r="H53" s="18">
        <v>0</v>
      </c>
      <c r="I53" s="18">
        <v>0</v>
      </c>
      <c r="J53" s="18">
        <v>551.20000000000005</v>
      </c>
      <c r="K53" s="18">
        <v>402.8</v>
      </c>
      <c r="L53" s="18">
        <v>-373.65</v>
      </c>
      <c r="M53" s="18">
        <v>0</v>
      </c>
      <c r="N53" s="18">
        <v>0</v>
      </c>
      <c r="O53" s="18">
        <v>0</v>
      </c>
      <c r="P53" s="18">
        <v>2.6924000057430798E-4</v>
      </c>
      <c r="Q53" s="18">
        <v>2.6924000000000002E-4</v>
      </c>
      <c r="R53" s="18">
        <v>0</v>
      </c>
      <c r="S53" s="18">
        <v>0</v>
      </c>
      <c r="T53" s="18">
        <v>0</v>
      </c>
      <c r="U53" s="18">
        <v>0</v>
      </c>
      <c r="V53" s="18">
        <v>4.4308000000000003E-14</v>
      </c>
      <c r="W53" s="18">
        <v>5.3000000000000006E-13</v>
      </c>
      <c r="X53" s="18">
        <v>-4.4679000000000004E-12</v>
      </c>
      <c r="Y53" s="18">
        <v>0</v>
      </c>
      <c r="Z53" s="18">
        <v>0</v>
      </c>
      <c r="AA53" s="18">
        <v>0</v>
      </c>
      <c r="AB53" s="18">
        <v>1.53647</v>
      </c>
      <c r="AC53" s="18">
        <v>1.5688</v>
      </c>
      <c r="AD53" s="18">
        <v>0</v>
      </c>
      <c r="AE53" s="18">
        <v>0</v>
      </c>
      <c r="AF53" s="18">
        <v>0</v>
      </c>
      <c r="AG53" s="18">
        <v>0</v>
      </c>
      <c r="AH53" s="18">
        <v>0.17913999999999999</v>
      </c>
      <c r="AI53" s="18">
        <v>-0.21146999999999999</v>
      </c>
      <c r="AJ53" s="18">
        <v>-0.1855</v>
      </c>
      <c r="AK53" s="18">
        <v>0</v>
      </c>
      <c r="AL53" s="18">
        <v>0</v>
      </c>
      <c r="AM53" s="18">
        <v>0</v>
      </c>
      <c r="AN53" s="18">
        <v>43.057200000000009</v>
      </c>
      <c r="AO53" s="18">
        <v>39.909000000000006</v>
      </c>
      <c r="AP53" s="18">
        <v>0</v>
      </c>
      <c r="AQ53" s="18">
        <v>0</v>
      </c>
      <c r="AR53" s="18">
        <v>0</v>
      </c>
      <c r="AS53" s="18">
        <v>0</v>
      </c>
      <c r="AT53" s="18">
        <v>1.9133</v>
      </c>
      <c r="AU53" s="18">
        <v>1.2349000000000001</v>
      </c>
      <c r="AV53" s="18">
        <v>-2.0405000000000002</v>
      </c>
      <c r="AW53" s="18">
        <v>0</v>
      </c>
      <c r="AX53" s="18">
        <v>0</v>
      </c>
      <c r="AY53" s="18">
        <v>0</v>
      </c>
      <c r="AZ53" s="18">
        <v>12.412600000000001</v>
      </c>
      <c r="BA53" s="18">
        <v>11.713000000000001</v>
      </c>
      <c r="BB53" s="18">
        <v>0</v>
      </c>
      <c r="BC53" s="18">
        <v>0</v>
      </c>
      <c r="BD53" s="18">
        <v>0</v>
      </c>
      <c r="BE53" s="18">
        <v>0</v>
      </c>
      <c r="BF53" s="18">
        <v>0.46428000000000003</v>
      </c>
      <c r="BG53" s="18">
        <v>0.23532</v>
      </c>
      <c r="BH53" s="18">
        <v>-0.38000999999999996</v>
      </c>
      <c r="BI53" s="18">
        <v>0</v>
      </c>
      <c r="BJ53" s="18">
        <v>0</v>
      </c>
      <c r="BK53" s="18">
        <v>0</v>
      </c>
      <c r="BL53" s="18">
        <v>3.8554319999999998E-3</v>
      </c>
      <c r="BM53" s="18">
        <v>3.8054E-3</v>
      </c>
      <c r="BN53" s="18">
        <v>0</v>
      </c>
      <c r="BO53" s="18">
        <v>0</v>
      </c>
      <c r="BP53" s="18">
        <v>0</v>
      </c>
      <c r="BQ53" s="18">
        <v>0</v>
      </c>
      <c r="BR53" s="18">
        <v>1.908E-5</v>
      </c>
      <c r="BS53" s="18">
        <v>3.0951999999999998E-5</v>
      </c>
      <c r="BT53" s="18">
        <v>-6.6779999999999994E-5</v>
      </c>
      <c r="BU53" s="18">
        <v>0</v>
      </c>
      <c r="BV53" s="18">
        <v>0</v>
      </c>
      <c r="BW53" s="18">
        <v>0</v>
      </c>
      <c r="BX53" s="18">
        <v>181397.8</v>
      </c>
      <c r="BY53" s="18">
        <v>172250</v>
      </c>
      <c r="BZ53" s="18">
        <v>0</v>
      </c>
      <c r="CA53" s="18">
        <v>0</v>
      </c>
      <c r="CB53" s="18">
        <v>0</v>
      </c>
      <c r="CC53" s="18">
        <v>0</v>
      </c>
      <c r="CD53" s="18">
        <v>3635.8</v>
      </c>
      <c r="CE53" s="18">
        <v>5512</v>
      </c>
      <c r="CF53" s="18">
        <v>-4764.7</v>
      </c>
      <c r="CG53" s="18">
        <v>0</v>
      </c>
      <c r="CH53" s="18">
        <v>0</v>
      </c>
      <c r="CI53" s="18">
        <v>0</v>
      </c>
      <c r="CJ53" s="18">
        <v>188886.7</v>
      </c>
      <c r="CK53" s="18">
        <v>179670</v>
      </c>
      <c r="CL53" s="18">
        <v>0</v>
      </c>
      <c r="CM53" s="18">
        <v>0</v>
      </c>
      <c r="CN53" s="18">
        <v>0</v>
      </c>
      <c r="CO53" s="18">
        <v>0</v>
      </c>
      <c r="CP53" s="18">
        <v>3651.7</v>
      </c>
      <c r="CQ53" s="18">
        <v>5565</v>
      </c>
      <c r="CR53" s="18">
        <v>-5830</v>
      </c>
      <c r="CS53" s="18">
        <v>0</v>
      </c>
      <c r="CT53" s="18">
        <v>0</v>
      </c>
      <c r="CU53" s="18">
        <v>0</v>
      </c>
      <c r="CV53" s="18">
        <v>32680.33</v>
      </c>
      <c r="CW53" s="18">
        <v>32065</v>
      </c>
      <c r="CX53" s="18">
        <v>0</v>
      </c>
      <c r="CY53" s="18">
        <v>0</v>
      </c>
      <c r="CZ53" s="18">
        <v>0</v>
      </c>
      <c r="DA53" s="18">
        <v>0</v>
      </c>
      <c r="DB53" s="18">
        <v>211.47</v>
      </c>
      <c r="DC53" s="18">
        <v>403.86</v>
      </c>
      <c r="DD53" s="18">
        <v>-1356.8</v>
      </c>
      <c r="DE53" s="18">
        <v>0</v>
      </c>
      <c r="DF53" s="18">
        <v>0</v>
      </c>
      <c r="DG53" s="18">
        <v>0</v>
      </c>
      <c r="DH53" s="18">
        <v>18444</v>
      </c>
      <c r="DI53" s="18">
        <v>18444</v>
      </c>
      <c r="DJ53" s="18">
        <v>0</v>
      </c>
      <c r="DK53" s="18">
        <v>0</v>
      </c>
      <c r="DL53" s="18">
        <v>0</v>
      </c>
      <c r="DM53" s="18">
        <v>0</v>
      </c>
      <c r="DN53" s="18">
        <v>0</v>
      </c>
      <c r="DO53" s="18">
        <v>0</v>
      </c>
      <c r="DP53" s="18">
        <v>0</v>
      </c>
      <c r="DQ53" s="18">
        <v>0</v>
      </c>
      <c r="DR53" s="18">
        <v>0</v>
      </c>
      <c r="DS53" s="18">
        <v>0</v>
      </c>
      <c r="DT53" s="18">
        <v>15105</v>
      </c>
      <c r="DU53" s="18">
        <v>15105</v>
      </c>
      <c r="DV53" s="18">
        <v>0</v>
      </c>
      <c r="DW53" s="18">
        <v>0</v>
      </c>
      <c r="DX53" s="18">
        <v>0</v>
      </c>
      <c r="DY53" s="18">
        <v>0</v>
      </c>
      <c r="DZ53" s="18">
        <v>0</v>
      </c>
      <c r="EA53" s="18">
        <v>0</v>
      </c>
      <c r="EB53" s="18">
        <v>0</v>
      </c>
      <c r="EC53" s="18">
        <v>0</v>
      </c>
      <c r="ED53" s="18">
        <v>0</v>
      </c>
      <c r="EE53" s="18">
        <v>0</v>
      </c>
    </row>
    <row r="54" spans="1:135" ht="20.149999999999999" customHeight="1" outlineLevel="5" x14ac:dyDescent="0.35">
      <c r="A54" s="17" t="s">
        <v>54</v>
      </c>
      <c r="B54" s="17" t="s">
        <v>316</v>
      </c>
      <c r="D54" s="18">
        <v>27348</v>
      </c>
      <c r="E54" s="18">
        <v>26394</v>
      </c>
      <c r="F54" s="18">
        <v>0</v>
      </c>
      <c r="G54" s="18">
        <v>0</v>
      </c>
      <c r="H54" s="18">
        <v>0</v>
      </c>
      <c r="I54" s="18">
        <v>0</v>
      </c>
      <c r="J54" s="18">
        <v>551.20000000000005</v>
      </c>
      <c r="K54" s="18">
        <v>402.8</v>
      </c>
      <c r="L54" s="18">
        <v>-373.65</v>
      </c>
      <c r="M54" s="18">
        <v>0</v>
      </c>
      <c r="N54" s="18">
        <v>0</v>
      </c>
      <c r="O54" s="18">
        <v>0</v>
      </c>
      <c r="P54" s="18">
        <v>2.6924000057430798E-4</v>
      </c>
      <c r="Q54" s="18">
        <v>2.6924000000000002E-4</v>
      </c>
      <c r="R54" s="18">
        <v>0</v>
      </c>
      <c r="S54" s="18">
        <v>0</v>
      </c>
      <c r="T54" s="18">
        <v>0</v>
      </c>
      <c r="U54" s="18">
        <v>0</v>
      </c>
      <c r="V54" s="18">
        <v>4.4308000000000003E-14</v>
      </c>
      <c r="W54" s="18">
        <v>5.3000000000000006E-13</v>
      </c>
      <c r="X54" s="18">
        <v>-4.4679000000000004E-12</v>
      </c>
      <c r="Y54" s="18">
        <v>0</v>
      </c>
      <c r="Z54" s="18">
        <v>0</v>
      </c>
      <c r="AA54" s="18">
        <v>0</v>
      </c>
      <c r="AB54" s="18">
        <v>1.53647</v>
      </c>
      <c r="AC54" s="18">
        <v>1.5688</v>
      </c>
      <c r="AD54" s="18">
        <v>0</v>
      </c>
      <c r="AE54" s="18">
        <v>0</v>
      </c>
      <c r="AF54" s="18">
        <v>0</v>
      </c>
      <c r="AG54" s="18">
        <v>0</v>
      </c>
      <c r="AH54" s="18">
        <v>0.17913999999999999</v>
      </c>
      <c r="AI54" s="18">
        <v>-0.21146999999999999</v>
      </c>
      <c r="AJ54" s="18">
        <v>-0.1855</v>
      </c>
      <c r="AK54" s="18">
        <v>0</v>
      </c>
      <c r="AL54" s="18">
        <v>0</v>
      </c>
      <c r="AM54" s="18">
        <v>0</v>
      </c>
      <c r="AN54" s="18">
        <v>43.057200000000009</v>
      </c>
      <c r="AO54" s="18">
        <v>39.909000000000006</v>
      </c>
      <c r="AP54" s="18">
        <v>0</v>
      </c>
      <c r="AQ54" s="18">
        <v>0</v>
      </c>
      <c r="AR54" s="18">
        <v>0</v>
      </c>
      <c r="AS54" s="18">
        <v>0</v>
      </c>
      <c r="AT54" s="18">
        <v>1.9133</v>
      </c>
      <c r="AU54" s="18">
        <v>1.2349000000000001</v>
      </c>
      <c r="AV54" s="18">
        <v>-2.0405000000000002</v>
      </c>
      <c r="AW54" s="18">
        <v>0</v>
      </c>
      <c r="AX54" s="18">
        <v>0</v>
      </c>
      <c r="AY54" s="18">
        <v>0</v>
      </c>
      <c r="AZ54" s="18">
        <v>12.412600000000001</v>
      </c>
      <c r="BA54" s="18">
        <v>11.713000000000001</v>
      </c>
      <c r="BB54" s="18">
        <v>0</v>
      </c>
      <c r="BC54" s="18">
        <v>0</v>
      </c>
      <c r="BD54" s="18">
        <v>0</v>
      </c>
      <c r="BE54" s="18">
        <v>0</v>
      </c>
      <c r="BF54" s="18">
        <v>0.46428000000000003</v>
      </c>
      <c r="BG54" s="18">
        <v>0.23532</v>
      </c>
      <c r="BH54" s="18">
        <v>-0.38000999999999996</v>
      </c>
      <c r="BI54" s="18">
        <v>0</v>
      </c>
      <c r="BJ54" s="18">
        <v>0</v>
      </c>
      <c r="BK54" s="18">
        <v>0</v>
      </c>
      <c r="BL54" s="18">
        <v>3.8554319999999998E-3</v>
      </c>
      <c r="BM54" s="18">
        <v>3.8054E-3</v>
      </c>
      <c r="BN54" s="18">
        <v>0</v>
      </c>
      <c r="BO54" s="18">
        <v>0</v>
      </c>
      <c r="BP54" s="18">
        <v>0</v>
      </c>
      <c r="BQ54" s="18">
        <v>0</v>
      </c>
      <c r="BR54" s="18">
        <v>1.908E-5</v>
      </c>
      <c r="BS54" s="18">
        <v>3.0951999999999998E-5</v>
      </c>
      <c r="BT54" s="18">
        <v>-6.6779999999999994E-5</v>
      </c>
      <c r="BU54" s="18">
        <v>0</v>
      </c>
      <c r="BV54" s="18">
        <v>0</v>
      </c>
      <c r="BW54" s="18">
        <v>0</v>
      </c>
      <c r="BX54" s="18">
        <v>181397.8</v>
      </c>
      <c r="BY54" s="18">
        <v>172250</v>
      </c>
      <c r="BZ54" s="18">
        <v>0</v>
      </c>
      <c r="CA54" s="18">
        <v>0</v>
      </c>
      <c r="CB54" s="18">
        <v>0</v>
      </c>
      <c r="CC54" s="18">
        <v>0</v>
      </c>
      <c r="CD54" s="18">
        <v>3635.8</v>
      </c>
      <c r="CE54" s="18">
        <v>5512</v>
      </c>
      <c r="CF54" s="18">
        <v>-4764.7</v>
      </c>
      <c r="CG54" s="18">
        <v>0</v>
      </c>
      <c r="CH54" s="18">
        <v>0</v>
      </c>
      <c r="CI54" s="18">
        <v>0</v>
      </c>
      <c r="CJ54" s="18">
        <v>188886.7</v>
      </c>
      <c r="CK54" s="18">
        <v>179670</v>
      </c>
      <c r="CL54" s="18">
        <v>0</v>
      </c>
      <c r="CM54" s="18">
        <v>0</v>
      </c>
      <c r="CN54" s="18">
        <v>0</v>
      </c>
      <c r="CO54" s="18">
        <v>0</v>
      </c>
      <c r="CP54" s="18">
        <v>3651.7</v>
      </c>
      <c r="CQ54" s="18">
        <v>5565</v>
      </c>
      <c r="CR54" s="18">
        <v>-5830</v>
      </c>
      <c r="CS54" s="18">
        <v>0</v>
      </c>
      <c r="CT54" s="18">
        <v>0</v>
      </c>
      <c r="CU54" s="18">
        <v>0</v>
      </c>
      <c r="CV54" s="18">
        <v>32680.33</v>
      </c>
      <c r="CW54" s="18">
        <v>32065</v>
      </c>
      <c r="CX54" s="18">
        <v>0</v>
      </c>
      <c r="CY54" s="18">
        <v>0</v>
      </c>
      <c r="CZ54" s="18">
        <v>0</v>
      </c>
      <c r="DA54" s="18">
        <v>0</v>
      </c>
      <c r="DB54" s="18">
        <v>211.47</v>
      </c>
      <c r="DC54" s="18">
        <v>403.86</v>
      </c>
      <c r="DD54" s="18">
        <v>-1356.8</v>
      </c>
      <c r="DE54" s="18">
        <v>0</v>
      </c>
      <c r="DF54" s="18">
        <v>0</v>
      </c>
      <c r="DG54" s="18">
        <v>0</v>
      </c>
      <c r="DH54" s="18">
        <v>18444</v>
      </c>
      <c r="DI54" s="18">
        <v>18444</v>
      </c>
      <c r="DJ54" s="18">
        <v>0</v>
      </c>
      <c r="DK54" s="18">
        <v>0</v>
      </c>
      <c r="DL54" s="18">
        <v>0</v>
      </c>
      <c r="DM54" s="18">
        <v>0</v>
      </c>
      <c r="DN54" s="18">
        <v>0</v>
      </c>
      <c r="DO54" s="18">
        <v>0</v>
      </c>
      <c r="DP54" s="18">
        <v>0</v>
      </c>
      <c r="DQ54" s="18">
        <v>0</v>
      </c>
      <c r="DR54" s="18">
        <v>0</v>
      </c>
      <c r="DS54" s="18">
        <v>0</v>
      </c>
      <c r="DT54" s="18">
        <v>15105</v>
      </c>
      <c r="DU54" s="18">
        <v>15105</v>
      </c>
      <c r="DV54" s="18">
        <v>0</v>
      </c>
      <c r="DW54" s="18">
        <v>0</v>
      </c>
      <c r="DX54" s="18">
        <v>0</v>
      </c>
      <c r="DY54" s="18">
        <v>0</v>
      </c>
      <c r="DZ54" s="18">
        <v>0</v>
      </c>
      <c r="EA54" s="18">
        <v>0</v>
      </c>
      <c r="EB54" s="18">
        <v>0</v>
      </c>
      <c r="EC54" s="18">
        <v>0</v>
      </c>
      <c r="ED54" s="18">
        <v>0</v>
      </c>
      <c r="EE54" s="18">
        <v>0</v>
      </c>
    </row>
    <row r="55" spans="1:135" ht="20.149999999999999" customHeight="1" outlineLevel="6" x14ac:dyDescent="0.35">
      <c r="A55" s="17" t="s">
        <v>55</v>
      </c>
      <c r="B55" s="17" t="s">
        <v>317</v>
      </c>
      <c r="C55">
        <v>0</v>
      </c>
      <c r="D55" s="18">
        <v>27348</v>
      </c>
      <c r="E55" s="18">
        <v>26394</v>
      </c>
      <c r="F55" s="18">
        <v>0</v>
      </c>
      <c r="G55" s="18">
        <v>0</v>
      </c>
      <c r="H55" s="18">
        <v>0</v>
      </c>
      <c r="I55" s="18">
        <v>0</v>
      </c>
      <c r="J55" s="18">
        <v>551.20000000000005</v>
      </c>
      <c r="K55" s="18">
        <v>402.8</v>
      </c>
      <c r="L55" s="18">
        <v>-373.65</v>
      </c>
      <c r="M55" s="18">
        <v>0</v>
      </c>
      <c r="N55" s="18">
        <v>0</v>
      </c>
      <c r="O55" s="18">
        <v>0</v>
      </c>
      <c r="P55" s="18">
        <v>2.6924000057430798E-4</v>
      </c>
      <c r="Q55" s="18">
        <v>2.6924000000000002E-4</v>
      </c>
      <c r="R55" s="18">
        <v>0</v>
      </c>
      <c r="S55" s="18">
        <v>0</v>
      </c>
      <c r="T55" s="18">
        <v>0</v>
      </c>
      <c r="U55" s="18">
        <v>0</v>
      </c>
      <c r="V55" s="18">
        <v>4.4308000000000003E-14</v>
      </c>
      <c r="W55" s="18">
        <v>5.3000000000000006E-13</v>
      </c>
      <c r="X55" s="18">
        <v>-4.4679000000000004E-12</v>
      </c>
      <c r="Y55" s="18">
        <v>0</v>
      </c>
      <c r="Z55" s="18">
        <v>0</v>
      </c>
      <c r="AA55" s="18">
        <v>0</v>
      </c>
      <c r="AB55" s="18">
        <v>1.53647</v>
      </c>
      <c r="AC55" s="18">
        <v>1.5688</v>
      </c>
      <c r="AD55" s="18">
        <v>0</v>
      </c>
      <c r="AE55" s="18">
        <v>0</v>
      </c>
      <c r="AF55" s="18">
        <v>0</v>
      </c>
      <c r="AG55" s="18">
        <v>0</v>
      </c>
      <c r="AH55" s="18">
        <v>0.17913999999999999</v>
      </c>
      <c r="AI55" s="18">
        <v>-0.21146999999999999</v>
      </c>
      <c r="AJ55" s="18">
        <v>-0.1855</v>
      </c>
      <c r="AK55" s="18">
        <v>0</v>
      </c>
      <c r="AL55" s="18">
        <v>0</v>
      </c>
      <c r="AM55" s="18">
        <v>0</v>
      </c>
      <c r="AN55" s="18">
        <v>43.057200000000009</v>
      </c>
      <c r="AO55" s="18">
        <v>39.909000000000006</v>
      </c>
      <c r="AP55" s="18">
        <v>0</v>
      </c>
      <c r="AQ55" s="18">
        <v>0</v>
      </c>
      <c r="AR55" s="18">
        <v>0</v>
      </c>
      <c r="AS55" s="18">
        <v>0</v>
      </c>
      <c r="AT55" s="18">
        <v>1.9133</v>
      </c>
      <c r="AU55" s="18">
        <v>1.2349000000000001</v>
      </c>
      <c r="AV55" s="18">
        <v>-2.0405000000000002</v>
      </c>
      <c r="AW55" s="18">
        <v>0</v>
      </c>
      <c r="AX55" s="18">
        <v>0</v>
      </c>
      <c r="AY55" s="18">
        <v>0</v>
      </c>
      <c r="AZ55" s="18">
        <v>12.412600000000001</v>
      </c>
      <c r="BA55" s="18">
        <v>11.713000000000001</v>
      </c>
      <c r="BB55" s="18">
        <v>0</v>
      </c>
      <c r="BC55" s="18">
        <v>0</v>
      </c>
      <c r="BD55" s="18">
        <v>0</v>
      </c>
      <c r="BE55" s="18">
        <v>0</v>
      </c>
      <c r="BF55" s="18">
        <v>0.46428000000000003</v>
      </c>
      <c r="BG55" s="18">
        <v>0.23532</v>
      </c>
      <c r="BH55" s="18">
        <v>-0.38000999999999996</v>
      </c>
      <c r="BI55" s="18">
        <v>0</v>
      </c>
      <c r="BJ55" s="18">
        <v>0</v>
      </c>
      <c r="BK55" s="18">
        <v>0</v>
      </c>
      <c r="BL55" s="18">
        <v>3.8554319999999998E-3</v>
      </c>
      <c r="BM55" s="18">
        <v>3.8054E-3</v>
      </c>
      <c r="BN55" s="18">
        <v>0</v>
      </c>
      <c r="BO55" s="18">
        <v>0</v>
      </c>
      <c r="BP55" s="18">
        <v>0</v>
      </c>
      <c r="BQ55" s="18">
        <v>0</v>
      </c>
      <c r="BR55" s="18">
        <v>1.908E-5</v>
      </c>
      <c r="BS55" s="18">
        <v>3.0951999999999998E-5</v>
      </c>
      <c r="BT55" s="18">
        <v>-6.6779999999999994E-5</v>
      </c>
      <c r="BU55" s="18">
        <v>0</v>
      </c>
      <c r="BV55" s="18">
        <v>0</v>
      </c>
      <c r="BW55" s="18">
        <v>0</v>
      </c>
      <c r="BX55" s="18">
        <v>181397.8</v>
      </c>
      <c r="BY55" s="18">
        <v>172250</v>
      </c>
      <c r="BZ55" s="18">
        <v>0</v>
      </c>
      <c r="CA55" s="18">
        <v>0</v>
      </c>
      <c r="CB55" s="18">
        <v>0</v>
      </c>
      <c r="CC55" s="18">
        <v>0</v>
      </c>
      <c r="CD55" s="18">
        <v>3635.8</v>
      </c>
      <c r="CE55" s="18">
        <v>5512</v>
      </c>
      <c r="CF55" s="18">
        <v>-4764.7</v>
      </c>
      <c r="CG55" s="18">
        <v>0</v>
      </c>
      <c r="CH55" s="18">
        <v>0</v>
      </c>
      <c r="CI55" s="18">
        <v>0</v>
      </c>
      <c r="CJ55" s="18">
        <v>188886.7</v>
      </c>
      <c r="CK55" s="18">
        <v>179670</v>
      </c>
      <c r="CL55" s="18">
        <v>0</v>
      </c>
      <c r="CM55" s="18">
        <v>0</v>
      </c>
      <c r="CN55" s="18">
        <v>0</v>
      </c>
      <c r="CO55" s="18">
        <v>0</v>
      </c>
      <c r="CP55" s="18">
        <v>3651.7</v>
      </c>
      <c r="CQ55" s="18">
        <v>5565</v>
      </c>
      <c r="CR55" s="18">
        <v>-5830</v>
      </c>
      <c r="CS55" s="18">
        <v>0</v>
      </c>
      <c r="CT55" s="18">
        <v>0</v>
      </c>
      <c r="CU55" s="18">
        <v>0</v>
      </c>
      <c r="CV55" s="18">
        <v>32680.33</v>
      </c>
      <c r="CW55" s="18">
        <v>32065</v>
      </c>
      <c r="CX55" s="18">
        <v>0</v>
      </c>
      <c r="CY55" s="18">
        <v>0</v>
      </c>
      <c r="CZ55" s="18">
        <v>0</v>
      </c>
      <c r="DA55" s="18">
        <v>0</v>
      </c>
      <c r="DB55" s="18">
        <v>211.47</v>
      </c>
      <c r="DC55" s="18">
        <v>403.86</v>
      </c>
      <c r="DD55" s="18">
        <v>-1356.8</v>
      </c>
      <c r="DE55" s="18">
        <v>0</v>
      </c>
      <c r="DF55" s="18">
        <v>0</v>
      </c>
      <c r="DG55" s="18">
        <v>0</v>
      </c>
      <c r="DH55" s="18">
        <v>18444</v>
      </c>
      <c r="DI55" s="18">
        <v>18444</v>
      </c>
      <c r="DJ55" s="18">
        <v>0</v>
      </c>
      <c r="DK55" s="18">
        <v>0</v>
      </c>
      <c r="DL55" s="18">
        <v>0</v>
      </c>
      <c r="DM55" s="18">
        <v>0</v>
      </c>
      <c r="DN55" s="18">
        <v>0</v>
      </c>
      <c r="DO55" s="18">
        <v>0</v>
      </c>
      <c r="DP55" s="18">
        <v>0</v>
      </c>
      <c r="DQ55" s="18">
        <v>0</v>
      </c>
      <c r="DR55" s="18">
        <v>0</v>
      </c>
      <c r="DS55" s="18">
        <v>0</v>
      </c>
      <c r="DT55" s="18">
        <v>15105</v>
      </c>
      <c r="DU55" s="18">
        <v>15105</v>
      </c>
      <c r="DV55" s="18">
        <v>0</v>
      </c>
      <c r="DW55" s="18">
        <v>0</v>
      </c>
      <c r="DX55" s="18">
        <v>0</v>
      </c>
      <c r="DY55" s="18">
        <v>0</v>
      </c>
      <c r="DZ55" s="18">
        <v>0</v>
      </c>
      <c r="EA55" s="18">
        <v>0</v>
      </c>
      <c r="EB55" s="18">
        <v>0</v>
      </c>
      <c r="EC55" s="18">
        <v>0</v>
      </c>
      <c r="ED55" s="18">
        <v>0</v>
      </c>
      <c r="EE55" s="18">
        <v>0</v>
      </c>
    </row>
    <row r="56" spans="1:135" ht="20.149999999999999" customHeight="1" outlineLevel="4" x14ac:dyDescent="0.35">
      <c r="A56" s="17" t="s">
        <v>49</v>
      </c>
      <c r="B56" s="17" t="s">
        <v>318</v>
      </c>
      <c r="D56" s="18">
        <v>5158.7857456900001</v>
      </c>
      <c r="E56" s="18">
        <v>3354.9196174999997</v>
      </c>
      <c r="F56" s="18">
        <v>0</v>
      </c>
      <c r="G56" s="18">
        <v>0</v>
      </c>
      <c r="H56" s="18">
        <v>1407.8224713899997</v>
      </c>
      <c r="I56" s="18">
        <v>0</v>
      </c>
      <c r="J56" s="18">
        <v>286.83975859999998</v>
      </c>
      <c r="K56" s="18">
        <v>109.2038982</v>
      </c>
      <c r="L56" s="18">
        <v>-412.10014999999999</v>
      </c>
      <c r="M56" s="18">
        <v>0</v>
      </c>
      <c r="N56" s="18">
        <v>0</v>
      </c>
      <c r="O56" s="18">
        <v>0</v>
      </c>
      <c r="P56" s="18">
        <v>8.6886322439619514E-8</v>
      </c>
      <c r="Q56" s="18">
        <v>2.2467191523300002E-8</v>
      </c>
      <c r="R56" s="18">
        <v>0</v>
      </c>
      <c r="S56" s="18">
        <v>0</v>
      </c>
      <c r="T56" s="18">
        <v>6.441458745717601E-8</v>
      </c>
      <c r="U56" s="18">
        <v>0</v>
      </c>
      <c r="V56" s="18">
        <v>3.9367919134999997E-12</v>
      </c>
      <c r="W56" s="18">
        <v>6.0666722999999993E-13</v>
      </c>
      <c r="X56" s="18">
        <v>1.2224503177862499E-6</v>
      </c>
      <c r="Y56" s="18">
        <v>0</v>
      </c>
      <c r="Z56" s="18">
        <v>0</v>
      </c>
      <c r="AA56" s="18">
        <v>0</v>
      </c>
      <c r="AB56" s="18">
        <v>1.6972611452499999</v>
      </c>
      <c r="AC56" s="18">
        <v>0.75628731149999995</v>
      </c>
      <c r="AD56" s="18">
        <v>0</v>
      </c>
      <c r="AE56" s="18">
        <v>0</v>
      </c>
      <c r="AF56" s="18">
        <v>0.88566825462000021</v>
      </c>
      <c r="AG56" s="18">
        <v>0</v>
      </c>
      <c r="AH56" s="18">
        <v>2.7025000299999999E-3</v>
      </c>
      <c r="AI56" s="18">
        <v>5.2603079099999998E-2</v>
      </c>
      <c r="AJ56" s="18">
        <v>-0.13951564375</v>
      </c>
      <c r="AK56" s="18">
        <v>0</v>
      </c>
      <c r="AL56" s="18">
        <v>0</v>
      </c>
      <c r="AM56" s="18">
        <v>0</v>
      </c>
      <c r="AN56" s="18">
        <v>8.048752052290002</v>
      </c>
      <c r="AO56" s="18">
        <v>5.3184111950000004</v>
      </c>
      <c r="AP56" s="18">
        <v>0</v>
      </c>
      <c r="AQ56" s="18">
        <v>0</v>
      </c>
      <c r="AR56" s="18">
        <v>2.0193865237800002</v>
      </c>
      <c r="AS56" s="18">
        <v>0</v>
      </c>
      <c r="AT56" s="18">
        <v>1.7214368510000001E-2</v>
      </c>
      <c r="AU56" s="18">
        <v>0.69373996500000001</v>
      </c>
      <c r="AV56" s="18">
        <v>-0.65012080000000005</v>
      </c>
      <c r="AW56" s="18">
        <v>0</v>
      </c>
      <c r="AX56" s="18">
        <v>0</v>
      </c>
      <c r="AY56" s="18">
        <v>0</v>
      </c>
      <c r="AZ56" s="18">
        <v>1.5639978750240002</v>
      </c>
      <c r="BA56" s="18">
        <v>0.99707266650000004</v>
      </c>
      <c r="BB56" s="18">
        <v>0</v>
      </c>
      <c r="BC56" s="18">
        <v>0</v>
      </c>
      <c r="BD56" s="18">
        <v>0.48651940498799995</v>
      </c>
      <c r="BE56" s="18">
        <v>0</v>
      </c>
      <c r="BF56" s="18">
        <v>2.3529069360000003E-3</v>
      </c>
      <c r="BG56" s="18">
        <v>7.8052896599999991E-2</v>
      </c>
      <c r="BH56" s="18">
        <v>-5.7066073750000001E-2</v>
      </c>
      <c r="BI56" s="18">
        <v>0</v>
      </c>
      <c r="BJ56" s="18">
        <v>0</v>
      </c>
      <c r="BK56" s="18">
        <v>0</v>
      </c>
      <c r="BL56" s="18">
        <v>1.0683363288329999E-3</v>
      </c>
      <c r="BM56" s="18">
        <v>7.1455485000000002E-4</v>
      </c>
      <c r="BN56" s="18">
        <v>0</v>
      </c>
      <c r="BO56" s="18">
        <v>0</v>
      </c>
      <c r="BP56" s="18">
        <v>3.4040539567500009E-4</v>
      </c>
      <c r="BQ56" s="18">
        <v>0</v>
      </c>
      <c r="BR56" s="18">
        <v>2.3069403780000005E-6</v>
      </c>
      <c r="BS56" s="18">
        <v>1.106914278E-5</v>
      </c>
      <c r="BT56" s="18">
        <v>-6.9259837500000002E-4</v>
      </c>
      <c r="BU56" s="18">
        <v>0</v>
      </c>
      <c r="BV56" s="18">
        <v>0</v>
      </c>
      <c r="BW56" s="18">
        <v>0</v>
      </c>
      <c r="BX56" s="18">
        <v>71925.433070959989</v>
      </c>
      <c r="BY56" s="18">
        <v>47882.841050000003</v>
      </c>
      <c r="BZ56" s="18">
        <v>0</v>
      </c>
      <c r="CA56" s="18">
        <v>0</v>
      </c>
      <c r="CB56" s="18">
        <v>22193.908426919992</v>
      </c>
      <c r="CC56" s="18">
        <v>0</v>
      </c>
      <c r="CD56" s="18">
        <v>299.82323004</v>
      </c>
      <c r="CE56" s="18">
        <v>1548.8603640000001</v>
      </c>
      <c r="CF56" s="18">
        <v>-3947.1109999999999</v>
      </c>
      <c r="CG56" s="18">
        <v>0</v>
      </c>
      <c r="CH56" s="18">
        <v>0</v>
      </c>
      <c r="CI56" s="18">
        <v>0</v>
      </c>
      <c r="CJ56" s="18">
        <v>68380.373881910011</v>
      </c>
      <c r="CK56" s="18">
        <v>48403.729949999994</v>
      </c>
      <c r="CL56" s="18">
        <v>0</v>
      </c>
      <c r="CM56" s="18">
        <v>0</v>
      </c>
      <c r="CN56" s="18">
        <v>18068.609413020004</v>
      </c>
      <c r="CO56" s="18">
        <v>0</v>
      </c>
      <c r="CP56" s="18">
        <v>314.04576089000005</v>
      </c>
      <c r="CQ56" s="18">
        <v>1593.988758</v>
      </c>
      <c r="CR56" s="18">
        <v>-4067.308</v>
      </c>
      <c r="CS56" s="18">
        <v>0</v>
      </c>
      <c r="CT56" s="18">
        <v>0</v>
      </c>
      <c r="CU56" s="18">
        <v>0</v>
      </c>
      <c r="CV56" s="18">
        <v>23409.890559925334</v>
      </c>
      <c r="CW56" s="18">
        <v>17921.491663333334</v>
      </c>
      <c r="CX56" s="18">
        <v>0</v>
      </c>
      <c r="CY56" s="18">
        <v>0</v>
      </c>
      <c r="CZ56" s="18">
        <v>5255.9133330639997</v>
      </c>
      <c r="DA56" s="18">
        <v>0</v>
      </c>
      <c r="DB56" s="18">
        <v>23.273751128000001</v>
      </c>
      <c r="DC56" s="18">
        <v>209.21181239999999</v>
      </c>
      <c r="DD56" s="18">
        <v>-289.56287500000002</v>
      </c>
      <c r="DE56" s="18">
        <v>0</v>
      </c>
      <c r="DF56" s="18">
        <v>0</v>
      </c>
      <c r="DG56" s="18">
        <v>0</v>
      </c>
      <c r="DH56" s="18">
        <v>0</v>
      </c>
      <c r="DI56" s="18">
        <v>0</v>
      </c>
      <c r="DJ56" s="18">
        <v>0</v>
      </c>
      <c r="DK56" s="18">
        <v>0</v>
      </c>
      <c r="DL56" s="18">
        <v>0</v>
      </c>
      <c r="DM56" s="18">
        <v>0</v>
      </c>
      <c r="DN56" s="18">
        <v>0</v>
      </c>
      <c r="DO56" s="18">
        <v>0</v>
      </c>
      <c r="DP56" s="18">
        <v>0</v>
      </c>
      <c r="DQ56" s="18">
        <v>0</v>
      </c>
      <c r="DR56" s="18">
        <v>0</v>
      </c>
      <c r="DS56" s="18">
        <v>0</v>
      </c>
      <c r="DT56" s="18">
        <v>9.7395577199999986E-2</v>
      </c>
      <c r="DU56" s="18">
        <v>7.3506095999999993E-2</v>
      </c>
      <c r="DV56" s="18">
        <v>0</v>
      </c>
      <c r="DW56" s="18">
        <v>0</v>
      </c>
      <c r="DX56" s="18">
        <v>2.3889481199999996E-2</v>
      </c>
      <c r="DY56" s="18">
        <v>0</v>
      </c>
      <c r="DZ56" s="18">
        <v>0</v>
      </c>
      <c r="EA56" s="18">
        <v>0</v>
      </c>
      <c r="EB56" s="18">
        <v>0</v>
      </c>
      <c r="EC56" s="18">
        <v>0</v>
      </c>
      <c r="ED56" s="18">
        <v>0</v>
      </c>
      <c r="EE56" s="18">
        <v>0</v>
      </c>
    </row>
    <row r="57" spans="1:135" ht="20.149999999999999" customHeight="1" outlineLevel="5" x14ac:dyDescent="0.35">
      <c r="A57" s="17" t="s">
        <v>54</v>
      </c>
      <c r="B57" s="17" t="s">
        <v>319</v>
      </c>
      <c r="D57" s="18">
        <v>2306.1426104200004</v>
      </c>
      <c r="E57" s="18">
        <v>2069.7811099999999</v>
      </c>
      <c r="F57" s="18">
        <v>0</v>
      </c>
      <c r="G57" s="18">
        <v>0</v>
      </c>
      <c r="H57" s="18">
        <v>161.57690136000002</v>
      </c>
      <c r="I57" s="18">
        <v>0</v>
      </c>
      <c r="J57" s="18">
        <v>5.4989829200000013</v>
      </c>
      <c r="K57" s="18">
        <v>69.285616140000002</v>
      </c>
      <c r="L57" s="18">
        <v>-122.3664</v>
      </c>
      <c r="M57" s="18">
        <v>0</v>
      </c>
      <c r="N57" s="18">
        <v>0</v>
      </c>
      <c r="O57" s="18">
        <v>0</v>
      </c>
      <c r="P57" s="18">
        <v>5.3239386515708805E-8</v>
      </c>
      <c r="Q57" s="18">
        <v>1.3756448118700001E-8</v>
      </c>
      <c r="R57" s="18">
        <v>0</v>
      </c>
      <c r="S57" s="18">
        <v>0</v>
      </c>
      <c r="T57" s="18">
        <v>3.9480482780505605E-8</v>
      </c>
      <c r="U57" s="18">
        <v>0</v>
      </c>
      <c r="V57" s="18">
        <v>2.0707097951999998E-12</v>
      </c>
      <c r="W57" s="18">
        <v>3.8490670799999998E-13</v>
      </c>
      <c r="X57" s="18">
        <v>4.7863199999999999E-7</v>
      </c>
      <c r="Y57" s="18">
        <v>0</v>
      </c>
      <c r="Z57" s="18">
        <v>0</v>
      </c>
      <c r="AA57" s="18">
        <v>0</v>
      </c>
      <c r="AB57" s="18">
        <v>0.90294830754399991</v>
      </c>
      <c r="AC57" s="18">
        <v>0.439083477</v>
      </c>
      <c r="AD57" s="18">
        <v>0</v>
      </c>
      <c r="AE57" s="18">
        <v>0</v>
      </c>
      <c r="AF57" s="18">
        <v>0.42887816674800006</v>
      </c>
      <c r="AG57" s="18">
        <v>0</v>
      </c>
      <c r="AH57" s="18">
        <v>1.6120606960000003E-3</v>
      </c>
      <c r="AI57" s="18">
        <v>3.3374603099999997E-2</v>
      </c>
      <c r="AJ57" s="18">
        <v>-5.2717600000000003E-2</v>
      </c>
      <c r="AK57" s="18">
        <v>0</v>
      </c>
      <c r="AL57" s="18">
        <v>0</v>
      </c>
      <c r="AM57" s="18">
        <v>0</v>
      </c>
      <c r="AN57" s="18">
        <v>3.5764455072080006</v>
      </c>
      <c r="AO57" s="18">
        <v>3.07210852</v>
      </c>
      <c r="AP57" s="18">
        <v>0</v>
      </c>
      <c r="AQ57" s="18">
        <v>0</v>
      </c>
      <c r="AR57" s="18">
        <v>5.4280564656000008E-2</v>
      </c>
      <c r="AS57" s="18">
        <v>0</v>
      </c>
      <c r="AT57" s="18">
        <v>9.9054585520000002E-3</v>
      </c>
      <c r="AU57" s="18">
        <v>0.44015096399999998</v>
      </c>
      <c r="AV57" s="18">
        <v>-0.23893120000000001</v>
      </c>
      <c r="AW57" s="18">
        <v>0</v>
      </c>
      <c r="AX57" s="18">
        <v>0</v>
      </c>
      <c r="AY57" s="18">
        <v>0</v>
      </c>
      <c r="AZ57" s="18">
        <v>0.73262952238880008</v>
      </c>
      <c r="BA57" s="18">
        <v>0.58183313999999997</v>
      </c>
      <c r="BB57" s="18">
        <v>0</v>
      </c>
      <c r="BC57" s="18">
        <v>0</v>
      </c>
      <c r="BD57" s="18">
        <v>9.9939989481599989E-2</v>
      </c>
      <c r="BE57" s="18">
        <v>0</v>
      </c>
      <c r="BF57" s="18">
        <v>1.3348728872000003E-3</v>
      </c>
      <c r="BG57" s="18">
        <v>4.9521520019999994E-2</v>
      </c>
      <c r="BH57" s="18">
        <v>-1.9713600000000001E-2</v>
      </c>
      <c r="BI57" s="18">
        <v>0</v>
      </c>
      <c r="BJ57" s="18">
        <v>0</v>
      </c>
      <c r="BK57" s="18">
        <v>0</v>
      </c>
      <c r="BL57" s="18">
        <v>4.8643324180840005E-4</v>
      </c>
      <c r="BM57" s="18">
        <v>4.076389308E-4</v>
      </c>
      <c r="BN57" s="18">
        <v>0</v>
      </c>
      <c r="BO57" s="18">
        <v>0</v>
      </c>
      <c r="BP57" s="18">
        <v>7.0530011476799997E-5</v>
      </c>
      <c r="BQ57" s="18">
        <v>0</v>
      </c>
      <c r="BR57" s="18">
        <v>1.2413599456000002E-6</v>
      </c>
      <c r="BS57" s="18">
        <v>7.0229395860000004E-6</v>
      </c>
      <c r="BT57" s="18">
        <v>-2.640912E-4</v>
      </c>
      <c r="BU57" s="18">
        <v>0</v>
      </c>
      <c r="BV57" s="18">
        <v>0</v>
      </c>
      <c r="BW57" s="18">
        <v>0</v>
      </c>
      <c r="BX57" s="18">
        <v>33956.449513232001</v>
      </c>
      <c r="BY57" s="18">
        <v>28549.996240000004</v>
      </c>
      <c r="BZ57" s="18">
        <v>0</v>
      </c>
      <c r="CA57" s="18">
        <v>0</v>
      </c>
      <c r="CB57" s="18">
        <v>4243.4053008239998</v>
      </c>
      <c r="CC57" s="18">
        <v>0</v>
      </c>
      <c r="CD57" s="18">
        <v>180.35644760800002</v>
      </c>
      <c r="CE57" s="18">
        <v>982.69152480000002</v>
      </c>
      <c r="CF57" s="18">
        <v>-1165.056</v>
      </c>
      <c r="CG57" s="18">
        <v>0</v>
      </c>
      <c r="CH57" s="18">
        <v>0</v>
      </c>
      <c r="CI57" s="18">
        <v>0</v>
      </c>
      <c r="CJ57" s="18">
        <v>31235.874714045331</v>
      </c>
      <c r="CK57" s="18">
        <v>28776.912553333332</v>
      </c>
      <c r="CL57" s="18">
        <v>0</v>
      </c>
      <c r="CM57" s="18">
        <v>0</v>
      </c>
      <c r="CN57" s="18">
        <v>1260.0391525839989</v>
      </c>
      <c r="CO57" s="18">
        <v>0</v>
      </c>
      <c r="CP57" s="18">
        <v>187.59927752800004</v>
      </c>
      <c r="CQ57" s="18">
        <v>1011.3237306</v>
      </c>
      <c r="CR57" s="18">
        <v>-1176.008</v>
      </c>
      <c r="CS57" s="18">
        <v>0</v>
      </c>
      <c r="CT57" s="18">
        <v>0</v>
      </c>
      <c r="CU57" s="18">
        <v>0</v>
      </c>
      <c r="CV57" s="18">
        <v>9737.4779478179535</v>
      </c>
      <c r="CW57" s="18">
        <v>9523.3603248888885</v>
      </c>
      <c r="CX57" s="18">
        <v>0</v>
      </c>
      <c r="CY57" s="18">
        <v>0</v>
      </c>
      <c r="CZ57" s="18">
        <v>70.13611120346647</v>
      </c>
      <c r="DA57" s="18">
        <v>0</v>
      </c>
      <c r="DB57" s="18">
        <v>11.244772445600001</v>
      </c>
      <c r="DC57" s="18">
        <v>132.73673927999999</v>
      </c>
      <c r="DD57" s="18">
        <v>5.8460000000000001</v>
      </c>
      <c r="DE57" s="18">
        <v>0</v>
      </c>
      <c r="DF57" s="18">
        <v>0</v>
      </c>
      <c r="DG57" s="18">
        <v>0</v>
      </c>
      <c r="DH57" s="18">
        <v>0</v>
      </c>
      <c r="DI57" s="18">
        <v>0</v>
      </c>
      <c r="DJ57" s="18">
        <v>0</v>
      </c>
      <c r="DK57" s="18">
        <v>0</v>
      </c>
      <c r="DL57" s="18">
        <v>0</v>
      </c>
      <c r="DM57" s="18">
        <v>0</v>
      </c>
      <c r="DN57" s="18">
        <v>0</v>
      </c>
      <c r="DO57" s="18">
        <v>0</v>
      </c>
      <c r="DP57" s="18">
        <v>0</v>
      </c>
      <c r="DQ57" s="18">
        <v>0</v>
      </c>
      <c r="DR57" s="18">
        <v>0</v>
      </c>
      <c r="DS57" s="18">
        <v>0</v>
      </c>
      <c r="DT57" s="18">
        <v>4.5328759199999999E-2</v>
      </c>
      <c r="DU57" s="18">
        <v>4.5328759199999999E-2</v>
      </c>
      <c r="DV57" s="18">
        <v>0</v>
      </c>
      <c r="DW57" s="18">
        <v>0</v>
      </c>
      <c r="DX57" s="18">
        <v>0</v>
      </c>
      <c r="DY57" s="18">
        <v>0</v>
      </c>
      <c r="DZ57" s="18">
        <v>0</v>
      </c>
      <c r="EA57" s="18">
        <v>0</v>
      </c>
      <c r="EB57" s="18">
        <v>0</v>
      </c>
      <c r="EC57" s="18">
        <v>0</v>
      </c>
      <c r="ED57" s="18">
        <v>0</v>
      </c>
      <c r="EE57" s="18">
        <v>0</v>
      </c>
    </row>
    <row r="58" spans="1:135" ht="20.149999999999999" customHeight="1" outlineLevel="6" x14ac:dyDescent="0.35">
      <c r="A58" s="17" t="s">
        <v>55</v>
      </c>
      <c r="B58" s="17" t="s">
        <v>74</v>
      </c>
      <c r="C58">
        <v>0</v>
      </c>
      <c r="D58" s="18">
        <v>1481.2617</v>
      </c>
      <c r="E58" s="18">
        <v>1414.6372799999999</v>
      </c>
      <c r="F58" s="18">
        <v>0</v>
      </c>
      <c r="G58" s="18">
        <v>0</v>
      </c>
      <c r="H58" s="18">
        <v>0</v>
      </c>
      <c r="I58" s="18">
        <v>0</v>
      </c>
      <c r="J58" s="18">
        <v>0</v>
      </c>
      <c r="K58" s="18">
        <v>66.624420000000001</v>
      </c>
      <c r="L58" s="18">
        <v>0</v>
      </c>
      <c r="M58" s="18">
        <v>0</v>
      </c>
      <c r="N58" s="18">
        <v>0</v>
      </c>
      <c r="O58" s="18">
        <v>0</v>
      </c>
      <c r="P58" s="18">
        <v>1.297359564E-11</v>
      </c>
      <c r="Q58" s="18">
        <v>1.26034728E-11</v>
      </c>
      <c r="R58" s="18">
        <v>0</v>
      </c>
      <c r="S58" s="18">
        <v>0</v>
      </c>
      <c r="T58" s="18">
        <v>0</v>
      </c>
      <c r="U58" s="18">
        <v>0</v>
      </c>
      <c r="V58" s="18">
        <v>0</v>
      </c>
      <c r="W58" s="18">
        <v>3.7012283999999999E-13</v>
      </c>
      <c r="X58" s="18">
        <v>0</v>
      </c>
      <c r="Y58" s="18">
        <v>0</v>
      </c>
      <c r="Z58" s="18">
        <v>0</v>
      </c>
      <c r="AA58" s="18">
        <v>0</v>
      </c>
      <c r="AB58" s="18">
        <v>0.14459832359999999</v>
      </c>
      <c r="AC58" s="18">
        <v>0.112505604</v>
      </c>
      <c r="AD58" s="18">
        <v>0</v>
      </c>
      <c r="AE58" s="18">
        <v>0</v>
      </c>
      <c r="AF58" s="18">
        <v>0</v>
      </c>
      <c r="AG58" s="18">
        <v>0</v>
      </c>
      <c r="AH58" s="18">
        <v>0</v>
      </c>
      <c r="AI58" s="18">
        <v>3.20927196E-2</v>
      </c>
      <c r="AJ58" s="18">
        <v>0</v>
      </c>
      <c r="AK58" s="18">
        <v>0</v>
      </c>
      <c r="AL58" s="18">
        <v>0</v>
      </c>
      <c r="AM58" s="18">
        <v>0</v>
      </c>
      <c r="AN58" s="18">
        <v>1.6358891400000002</v>
      </c>
      <c r="AO58" s="18">
        <v>1.2126439200000001</v>
      </c>
      <c r="AP58" s="18">
        <v>0</v>
      </c>
      <c r="AQ58" s="18">
        <v>0</v>
      </c>
      <c r="AR58" s="18">
        <v>0</v>
      </c>
      <c r="AS58" s="18">
        <v>0</v>
      </c>
      <c r="AT58" s="18">
        <v>0</v>
      </c>
      <c r="AU58" s="18">
        <v>0.42324521999999998</v>
      </c>
      <c r="AV58" s="18">
        <v>0</v>
      </c>
      <c r="AW58" s="18">
        <v>0</v>
      </c>
      <c r="AX58" s="18">
        <v>0</v>
      </c>
      <c r="AY58" s="18">
        <v>0</v>
      </c>
      <c r="AZ58" s="18">
        <v>0.35764288799999999</v>
      </c>
      <c r="BA58" s="18">
        <v>0.31002344399999998</v>
      </c>
      <c r="BB58" s="18">
        <v>0</v>
      </c>
      <c r="BC58" s="18">
        <v>0</v>
      </c>
      <c r="BD58" s="18">
        <v>0</v>
      </c>
      <c r="BE58" s="18">
        <v>0</v>
      </c>
      <c r="BF58" s="18">
        <v>0</v>
      </c>
      <c r="BG58" s="18">
        <v>4.7619443999999997E-2</v>
      </c>
      <c r="BH58" s="18">
        <v>0</v>
      </c>
      <c r="BI58" s="18">
        <v>0</v>
      </c>
      <c r="BJ58" s="18">
        <v>0</v>
      </c>
      <c r="BK58" s="18">
        <v>0</v>
      </c>
      <c r="BL58" s="18">
        <v>1.8852635160000001E-4</v>
      </c>
      <c r="BM58" s="18">
        <v>1.8177315600000001E-4</v>
      </c>
      <c r="BN58" s="18">
        <v>0</v>
      </c>
      <c r="BO58" s="18">
        <v>0</v>
      </c>
      <c r="BP58" s="18">
        <v>0</v>
      </c>
      <c r="BQ58" s="18">
        <v>0</v>
      </c>
      <c r="BR58" s="18">
        <v>0</v>
      </c>
      <c r="BS58" s="18">
        <v>6.7531956000000001E-6</v>
      </c>
      <c r="BT58" s="18">
        <v>0</v>
      </c>
      <c r="BU58" s="18">
        <v>0</v>
      </c>
      <c r="BV58" s="18">
        <v>0</v>
      </c>
      <c r="BW58" s="18">
        <v>0</v>
      </c>
      <c r="BX58" s="18">
        <v>22003.157040000002</v>
      </c>
      <c r="BY58" s="18">
        <v>21058.209600000002</v>
      </c>
      <c r="BZ58" s="18">
        <v>0</v>
      </c>
      <c r="CA58" s="18">
        <v>0</v>
      </c>
      <c r="CB58" s="18">
        <v>0</v>
      </c>
      <c r="CC58" s="18">
        <v>0</v>
      </c>
      <c r="CD58" s="18">
        <v>0</v>
      </c>
      <c r="CE58" s="18">
        <v>944.94744000000003</v>
      </c>
      <c r="CF58" s="18">
        <v>0</v>
      </c>
      <c r="CG58" s="18">
        <v>0</v>
      </c>
      <c r="CH58" s="18">
        <v>0</v>
      </c>
      <c r="CI58" s="18">
        <v>0</v>
      </c>
      <c r="CJ58" s="18">
        <v>22732.653479999997</v>
      </c>
      <c r="CK58" s="18">
        <v>21760.173599999998</v>
      </c>
      <c r="CL58" s="18">
        <v>0</v>
      </c>
      <c r="CM58" s="18">
        <v>0</v>
      </c>
      <c r="CN58" s="18">
        <v>0</v>
      </c>
      <c r="CO58" s="18">
        <v>0</v>
      </c>
      <c r="CP58" s="18">
        <v>0</v>
      </c>
      <c r="CQ58" s="18">
        <v>972.47987999999998</v>
      </c>
      <c r="CR58" s="18">
        <v>0</v>
      </c>
      <c r="CS58" s="18">
        <v>0</v>
      </c>
      <c r="CT58" s="18">
        <v>0</v>
      </c>
      <c r="CU58" s="18">
        <v>0</v>
      </c>
      <c r="CV58" s="18">
        <v>8659.3648560000001</v>
      </c>
      <c r="CW58" s="18">
        <v>8531.7263999999996</v>
      </c>
      <c r="CX58" s="18">
        <v>0</v>
      </c>
      <c r="CY58" s="18">
        <v>0</v>
      </c>
      <c r="CZ58" s="18">
        <v>0</v>
      </c>
      <c r="DA58" s="18">
        <v>0</v>
      </c>
      <c r="DB58" s="18">
        <v>0</v>
      </c>
      <c r="DC58" s="18">
        <v>127.63845600000001</v>
      </c>
      <c r="DD58" s="18">
        <v>0</v>
      </c>
      <c r="DE58" s="18">
        <v>0</v>
      </c>
      <c r="DF58" s="18">
        <v>0</v>
      </c>
      <c r="DG58" s="18">
        <v>0</v>
      </c>
      <c r="DH58" s="18">
        <v>0</v>
      </c>
      <c r="DI58" s="18">
        <v>0</v>
      </c>
      <c r="DJ58" s="18">
        <v>0</v>
      </c>
      <c r="DK58" s="18">
        <v>0</v>
      </c>
      <c r="DL58" s="18">
        <v>0</v>
      </c>
      <c r="DM58" s="18">
        <v>0</v>
      </c>
      <c r="DN58" s="18">
        <v>0</v>
      </c>
      <c r="DO58" s="18">
        <v>0</v>
      </c>
      <c r="DP58" s="18">
        <v>0</v>
      </c>
      <c r="DQ58" s="18">
        <v>0</v>
      </c>
      <c r="DR58" s="18">
        <v>0</v>
      </c>
      <c r="DS58" s="18">
        <v>0</v>
      </c>
      <c r="DT58" s="18">
        <v>0</v>
      </c>
      <c r="DU58" s="18">
        <v>0</v>
      </c>
      <c r="DV58" s="18">
        <v>0</v>
      </c>
      <c r="DW58" s="18">
        <v>0</v>
      </c>
      <c r="DX58" s="18">
        <v>0</v>
      </c>
      <c r="DY58" s="18">
        <v>0</v>
      </c>
      <c r="DZ58" s="18">
        <v>0</v>
      </c>
      <c r="EA58" s="18">
        <v>0</v>
      </c>
      <c r="EB58" s="18">
        <v>0</v>
      </c>
      <c r="EC58" s="18">
        <v>0</v>
      </c>
      <c r="ED58" s="18">
        <v>0</v>
      </c>
      <c r="EE58" s="18">
        <v>0</v>
      </c>
    </row>
    <row r="59" spans="1:135" ht="20.149999999999999" customHeight="1" outlineLevel="6" x14ac:dyDescent="0.35">
      <c r="A59" s="17" t="s">
        <v>55</v>
      </c>
      <c r="B59" s="17" t="s">
        <v>68</v>
      </c>
      <c r="C59">
        <v>0</v>
      </c>
      <c r="D59" s="18">
        <v>275.89921794000003</v>
      </c>
      <c r="E59" s="18">
        <v>268.43463000000003</v>
      </c>
      <c r="F59" s="18">
        <v>0</v>
      </c>
      <c r="G59" s="18">
        <v>0</v>
      </c>
      <c r="H59" s="18">
        <v>0</v>
      </c>
      <c r="I59" s="18">
        <v>0</v>
      </c>
      <c r="J59" s="18">
        <v>4.8033918000000009</v>
      </c>
      <c r="K59" s="18">
        <v>2.6611961400000004</v>
      </c>
      <c r="L59" s="18">
        <v>0</v>
      </c>
      <c r="M59" s="18">
        <v>0</v>
      </c>
      <c r="N59" s="18">
        <v>0</v>
      </c>
      <c r="O59" s="18">
        <v>0</v>
      </c>
      <c r="P59" s="18">
        <v>4.1724287280000006E-12</v>
      </c>
      <c r="Q59" s="18">
        <v>4.1166459000000003E-12</v>
      </c>
      <c r="R59" s="18">
        <v>0</v>
      </c>
      <c r="S59" s="18">
        <v>0</v>
      </c>
      <c r="T59" s="18">
        <v>0</v>
      </c>
      <c r="U59" s="18">
        <v>0</v>
      </c>
      <c r="V59" s="18">
        <v>4.0998960000000006E-14</v>
      </c>
      <c r="W59" s="18">
        <v>1.4783868000000002E-14</v>
      </c>
      <c r="X59" s="18">
        <v>0</v>
      </c>
      <c r="Y59" s="18">
        <v>0</v>
      </c>
      <c r="Z59" s="18">
        <v>0</v>
      </c>
      <c r="AA59" s="18">
        <v>0</v>
      </c>
      <c r="AB59" s="18">
        <v>6.7460991479999996E-2</v>
      </c>
      <c r="AC59" s="18">
        <v>6.4795472999999992E-2</v>
      </c>
      <c r="AD59" s="18">
        <v>0</v>
      </c>
      <c r="AE59" s="18">
        <v>0</v>
      </c>
      <c r="AF59" s="18">
        <v>0</v>
      </c>
      <c r="AG59" s="18">
        <v>0</v>
      </c>
      <c r="AH59" s="18">
        <v>1.3836349800000003E-3</v>
      </c>
      <c r="AI59" s="18">
        <v>1.2818835000000003E-3</v>
      </c>
      <c r="AJ59" s="18">
        <v>0</v>
      </c>
      <c r="AK59" s="18">
        <v>0</v>
      </c>
      <c r="AL59" s="18">
        <v>0</v>
      </c>
      <c r="AM59" s="18">
        <v>0</v>
      </c>
      <c r="AN59" s="18">
        <v>1.2259105290000001</v>
      </c>
      <c r="AO59" s="18">
        <v>1.20182364</v>
      </c>
      <c r="AP59" s="18">
        <v>0</v>
      </c>
      <c r="AQ59" s="18">
        <v>0</v>
      </c>
      <c r="AR59" s="18">
        <v>0</v>
      </c>
      <c r="AS59" s="18">
        <v>0</v>
      </c>
      <c r="AT59" s="18">
        <v>7.1811450000000008E-3</v>
      </c>
      <c r="AU59" s="18">
        <v>1.6905744000000004E-2</v>
      </c>
      <c r="AV59" s="18">
        <v>0</v>
      </c>
      <c r="AW59" s="18">
        <v>0</v>
      </c>
      <c r="AX59" s="18">
        <v>0</v>
      </c>
      <c r="AY59" s="18">
        <v>0</v>
      </c>
      <c r="AZ59" s="18">
        <v>0.17671123188000001</v>
      </c>
      <c r="BA59" s="18">
        <v>0.17391657600000002</v>
      </c>
      <c r="BB59" s="18">
        <v>0</v>
      </c>
      <c r="BC59" s="18">
        <v>0</v>
      </c>
      <c r="BD59" s="18">
        <v>0</v>
      </c>
      <c r="BE59" s="18">
        <v>0</v>
      </c>
      <c r="BF59" s="18">
        <v>8.9257986000000026E-4</v>
      </c>
      <c r="BG59" s="18">
        <v>1.9020760200000003E-3</v>
      </c>
      <c r="BH59" s="18">
        <v>0</v>
      </c>
      <c r="BI59" s="18">
        <v>0</v>
      </c>
      <c r="BJ59" s="18">
        <v>0</v>
      </c>
      <c r="BK59" s="18">
        <v>0</v>
      </c>
      <c r="BL59" s="18">
        <v>5.7911790906000002E-5</v>
      </c>
      <c r="BM59" s="18">
        <v>5.6834974800000002E-5</v>
      </c>
      <c r="BN59" s="18">
        <v>0</v>
      </c>
      <c r="BO59" s="18">
        <v>0</v>
      </c>
      <c r="BP59" s="18">
        <v>0</v>
      </c>
      <c r="BQ59" s="18">
        <v>0</v>
      </c>
      <c r="BR59" s="18">
        <v>8.0707212000000016E-7</v>
      </c>
      <c r="BS59" s="18">
        <v>2.6974398600000004E-7</v>
      </c>
      <c r="BT59" s="18">
        <v>0</v>
      </c>
      <c r="BU59" s="18">
        <v>0</v>
      </c>
      <c r="BV59" s="18">
        <v>0</v>
      </c>
      <c r="BW59" s="18">
        <v>0</v>
      </c>
      <c r="BX59" s="18">
        <v>3270.1744188000002</v>
      </c>
      <c r="BY59" s="18">
        <v>3060.9626400000002</v>
      </c>
      <c r="BZ59" s="18">
        <v>0</v>
      </c>
      <c r="CA59" s="18">
        <v>0</v>
      </c>
      <c r="CB59" s="18">
        <v>0</v>
      </c>
      <c r="CC59" s="18">
        <v>0</v>
      </c>
      <c r="CD59" s="18">
        <v>171.46769400000002</v>
      </c>
      <c r="CE59" s="18">
        <v>37.744084800000003</v>
      </c>
      <c r="CF59" s="18">
        <v>0</v>
      </c>
      <c r="CG59" s="18">
        <v>0</v>
      </c>
      <c r="CH59" s="18">
        <v>0</v>
      </c>
      <c r="CI59" s="18">
        <v>0</v>
      </c>
      <c r="CJ59" s="18">
        <v>3418.5207906000001</v>
      </c>
      <c r="CK59" s="18">
        <v>3204.5056199999999</v>
      </c>
      <c r="CL59" s="18">
        <v>0</v>
      </c>
      <c r="CM59" s="18">
        <v>0</v>
      </c>
      <c r="CN59" s="18">
        <v>0</v>
      </c>
      <c r="CO59" s="18">
        <v>0</v>
      </c>
      <c r="CP59" s="18">
        <v>175.17132000000004</v>
      </c>
      <c r="CQ59" s="18">
        <v>38.84385060000001</v>
      </c>
      <c r="CR59" s="18">
        <v>0</v>
      </c>
      <c r="CS59" s="18">
        <v>0</v>
      </c>
      <c r="CT59" s="18">
        <v>0</v>
      </c>
      <c r="CU59" s="18">
        <v>0</v>
      </c>
      <c r="CV59" s="18">
        <v>532.62995688000012</v>
      </c>
      <c r="CW59" s="18">
        <v>519.77703600000007</v>
      </c>
      <c r="CX59" s="18">
        <v>0</v>
      </c>
      <c r="CY59" s="18">
        <v>0</v>
      </c>
      <c r="CZ59" s="18">
        <v>0</v>
      </c>
      <c r="DA59" s="18">
        <v>0</v>
      </c>
      <c r="DB59" s="18">
        <v>7.7546376000000015</v>
      </c>
      <c r="DC59" s="18">
        <v>5.0982832800000004</v>
      </c>
      <c r="DD59" s="18">
        <v>0</v>
      </c>
      <c r="DE59" s="18">
        <v>0</v>
      </c>
      <c r="DF59" s="18">
        <v>0</v>
      </c>
      <c r="DG59" s="18">
        <v>0</v>
      </c>
      <c r="DH59" s="18">
        <v>0</v>
      </c>
      <c r="DI59" s="18">
        <v>0</v>
      </c>
      <c r="DJ59" s="18">
        <v>0</v>
      </c>
      <c r="DK59" s="18">
        <v>0</v>
      </c>
      <c r="DL59" s="18">
        <v>0</v>
      </c>
      <c r="DM59" s="18">
        <v>0</v>
      </c>
      <c r="DN59" s="18">
        <v>0</v>
      </c>
      <c r="DO59" s="18">
        <v>0</v>
      </c>
      <c r="DP59" s="18">
        <v>0</v>
      </c>
      <c r="DQ59" s="18">
        <v>0</v>
      </c>
      <c r="DR59" s="18">
        <v>0</v>
      </c>
      <c r="DS59" s="18">
        <v>0</v>
      </c>
      <c r="DT59" s="18">
        <v>4.5328759199999999E-2</v>
      </c>
      <c r="DU59" s="18">
        <v>4.5328759199999999E-2</v>
      </c>
      <c r="DV59" s="18">
        <v>0</v>
      </c>
      <c r="DW59" s="18">
        <v>0</v>
      </c>
      <c r="DX59" s="18">
        <v>0</v>
      </c>
      <c r="DY59" s="18">
        <v>0</v>
      </c>
      <c r="DZ59" s="18">
        <v>0</v>
      </c>
      <c r="EA59" s="18">
        <v>0</v>
      </c>
      <c r="EB59" s="18">
        <v>0</v>
      </c>
      <c r="EC59" s="18">
        <v>0</v>
      </c>
      <c r="ED59" s="18">
        <v>0</v>
      </c>
      <c r="EE59" s="18">
        <v>0</v>
      </c>
    </row>
    <row r="60" spans="1:135" ht="20.149999999999999" customHeight="1" outlineLevel="6" x14ac:dyDescent="0.35">
      <c r="A60" s="17" t="s">
        <v>55</v>
      </c>
      <c r="B60" s="17" t="s">
        <v>320</v>
      </c>
      <c r="C60">
        <v>3</v>
      </c>
      <c r="D60" s="18">
        <v>215.43586847999998</v>
      </c>
      <c r="E60" s="18">
        <v>53.709200000000003</v>
      </c>
      <c r="F60" s="18">
        <v>0</v>
      </c>
      <c r="G60" s="18">
        <v>0</v>
      </c>
      <c r="H60" s="18">
        <v>161.57690136000002</v>
      </c>
      <c r="I60" s="18">
        <v>0</v>
      </c>
      <c r="J60" s="18">
        <v>0.14976712</v>
      </c>
      <c r="K60" s="18">
        <v>0</v>
      </c>
      <c r="L60" s="18">
        <v>0</v>
      </c>
      <c r="M60" s="18">
        <v>0</v>
      </c>
      <c r="N60" s="18">
        <v>0</v>
      </c>
      <c r="O60" s="18">
        <v>0</v>
      </c>
      <c r="P60" s="18">
        <v>5.2640643707340806E-8</v>
      </c>
      <c r="Q60" s="18">
        <v>1.3160160000000001E-8</v>
      </c>
      <c r="R60" s="18">
        <v>0</v>
      </c>
      <c r="S60" s="18">
        <v>0</v>
      </c>
      <c r="T60" s="18">
        <v>3.9480482780505592E-8</v>
      </c>
      <c r="U60" s="18">
        <v>0</v>
      </c>
      <c r="V60" s="18">
        <v>9.2683519999999997E-16</v>
      </c>
      <c r="W60" s="18">
        <v>0</v>
      </c>
      <c r="X60" s="18">
        <v>0</v>
      </c>
      <c r="Y60" s="18">
        <v>0</v>
      </c>
      <c r="Z60" s="18">
        <v>0</v>
      </c>
      <c r="AA60" s="18">
        <v>0</v>
      </c>
      <c r="AB60" s="18">
        <v>0.57183755566400007</v>
      </c>
      <c r="AC60" s="18">
        <v>0.14284960000000002</v>
      </c>
      <c r="AD60" s="18">
        <v>0</v>
      </c>
      <c r="AE60" s="18">
        <v>0</v>
      </c>
      <c r="AF60" s="18">
        <v>0.42887816674800006</v>
      </c>
      <c r="AG60" s="18">
        <v>0</v>
      </c>
      <c r="AH60" s="18">
        <v>1.09788916E-4</v>
      </c>
      <c r="AI60" s="18">
        <v>0</v>
      </c>
      <c r="AJ60" s="18">
        <v>0</v>
      </c>
      <c r="AK60" s="18">
        <v>0</v>
      </c>
      <c r="AL60" s="18">
        <v>0</v>
      </c>
      <c r="AM60" s="18">
        <v>0</v>
      </c>
      <c r="AN60" s="18">
        <v>7.2374086207999996E-2</v>
      </c>
      <c r="AO60" s="18">
        <v>1.7096960000000001E-2</v>
      </c>
      <c r="AP60" s="18">
        <v>0</v>
      </c>
      <c r="AQ60" s="18">
        <v>0</v>
      </c>
      <c r="AR60" s="18">
        <v>5.4280564656000008E-2</v>
      </c>
      <c r="AS60" s="18">
        <v>0</v>
      </c>
      <c r="AT60" s="18">
        <v>9.9656155199999994E-4</v>
      </c>
      <c r="AU60" s="18">
        <v>0</v>
      </c>
      <c r="AV60" s="18">
        <v>0</v>
      </c>
      <c r="AW60" s="18">
        <v>0</v>
      </c>
      <c r="AX60" s="18">
        <v>0</v>
      </c>
      <c r="AY60" s="18">
        <v>0</v>
      </c>
      <c r="AZ60" s="18">
        <v>0.13325331930879999</v>
      </c>
      <c r="BA60" s="18">
        <v>3.306912E-2</v>
      </c>
      <c r="BB60" s="18">
        <v>0</v>
      </c>
      <c r="BC60" s="18">
        <v>0</v>
      </c>
      <c r="BD60" s="18">
        <v>9.9939989481599989E-2</v>
      </c>
      <c r="BE60" s="18">
        <v>0</v>
      </c>
      <c r="BF60" s="18">
        <v>2.4420982720000002E-4</v>
      </c>
      <c r="BG60" s="18">
        <v>0</v>
      </c>
      <c r="BH60" s="18">
        <v>0</v>
      </c>
      <c r="BI60" s="18">
        <v>0</v>
      </c>
      <c r="BJ60" s="18">
        <v>0</v>
      </c>
      <c r="BK60" s="18">
        <v>0</v>
      </c>
      <c r="BL60" s="18">
        <v>9.40400153024E-5</v>
      </c>
      <c r="BM60" s="18">
        <v>2.3339599999999999E-5</v>
      </c>
      <c r="BN60" s="18">
        <v>0</v>
      </c>
      <c r="BO60" s="18">
        <v>0</v>
      </c>
      <c r="BP60" s="18">
        <v>7.0530011476799997E-5</v>
      </c>
      <c r="BQ60" s="18">
        <v>0</v>
      </c>
      <c r="BR60" s="18">
        <v>1.7040382559999999E-7</v>
      </c>
      <c r="BS60" s="18">
        <v>0</v>
      </c>
      <c r="BT60" s="18">
        <v>0</v>
      </c>
      <c r="BU60" s="18">
        <v>0</v>
      </c>
      <c r="BV60" s="18">
        <v>0</v>
      </c>
      <c r="BW60" s="18">
        <v>0</v>
      </c>
      <c r="BX60" s="18">
        <v>5657.8737344319998</v>
      </c>
      <c r="BY60" s="18">
        <v>1411.624</v>
      </c>
      <c r="BZ60" s="18">
        <v>0</v>
      </c>
      <c r="CA60" s="18">
        <v>0</v>
      </c>
      <c r="CB60" s="18">
        <v>4243.4053008240007</v>
      </c>
      <c r="CC60" s="18">
        <v>0</v>
      </c>
      <c r="CD60" s="18">
        <v>2.8444336080000001</v>
      </c>
      <c r="CE60" s="18">
        <v>0</v>
      </c>
      <c r="CF60" s="18">
        <v>0</v>
      </c>
      <c r="CG60" s="18">
        <v>0</v>
      </c>
      <c r="CH60" s="18">
        <v>0</v>
      </c>
      <c r="CI60" s="18">
        <v>0</v>
      </c>
      <c r="CJ60" s="18">
        <v>1680.0522034453318</v>
      </c>
      <c r="CK60" s="18">
        <v>417.11333333333295</v>
      </c>
      <c r="CL60" s="18">
        <v>0</v>
      </c>
      <c r="CM60" s="18">
        <v>0</v>
      </c>
      <c r="CN60" s="18">
        <v>1260.0391525839991</v>
      </c>
      <c r="CO60" s="18">
        <v>0</v>
      </c>
      <c r="CP60" s="18">
        <v>2.899717528</v>
      </c>
      <c r="CQ60" s="18">
        <v>0</v>
      </c>
      <c r="CR60" s="18">
        <v>0</v>
      </c>
      <c r="CS60" s="18">
        <v>0</v>
      </c>
      <c r="CT60" s="18">
        <v>0</v>
      </c>
      <c r="CU60" s="18">
        <v>0</v>
      </c>
      <c r="CV60" s="18">
        <v>93.514814937955293</v>
      </c>
      <c r="CW60" s="18">
        <v>23.120888888888825</v>
      </c>
      <c r="CX60" s="18">
        <v>0</v>
      </c>
      <c r="CY60" s="18">
        <v>0</v>
      </c>
      <c r="CZ60" s="18">
        <v>70.136111203466456</v>
      </c>
      <c r="DA60" s="18">
        <v>0</v>
      </c>
      <c r="DB60" s="18">
        <v>0.25781484560000001</v>
      </c>
      <c r="DC60" s="18">
        <v>0</v>
      </c>
      <c r="DD60" s="18">
        <v>0</v>
      </c>
      <c r="DE60" s="18">
        <v>0</v>
      </c>
      <c r="DF60" s="18">
        <v>0</v>
      </c>
      <c r="DG60" s="18">
        <v>0</v>
      </c>
      <c r="DH60" s="18">
        <v>0</v>
      </c>
      <c r="DI60" s="18">
        <v>0</v>
      </c>
      <c r="DJ60" s="18">
        <v>0</v>
      </c>
      <c r="DK60" s="18">
        <v>0</v>
      </c>
      <c r="DL60" s="18">
        <v>0</v>
      </c>
      <c r="DM60" s="18">
        <v>0</v>
      </c>
      <c r="DN60" s="18">
        <v>0</v>
      </c>
      <c r="DO60" s="18">
        <v>0</v>
      </c>
      <c r="DP60" s="18">
        <v>0</v>
      </c>
      <c r="DQ60" s="18">
        <v>0</v>
      </c>
      <c r="DR60" s="18">
        <v>0</v>
      </c>
      <c r="DS60" s="18">
        <v>0</v>
      </c>
      <c r="DT60" s="18">
        <v>0</v>
      </c>
      <c r="DU60" s="18">
        <v>0</v>
      </c>
      <c r="DV60" s="18">
        <v>0</v>
      </c>
      <c r="DW60" s="18">
        <v>0</v>
      </c>
      <c r="DX60" s="18">
        <v>0</v>
      </c>
      <c r="DY60" s="18">
        <v>0</v>
      </c>
      <c r="DZ60" s="18">
        <v>0</v>
      </c>
      <c r="EA60" s="18">
        <v>0</v>
      </c>
      <c r="EB60" s="18">
        <v>0</v>
      </c>
      <c r="EC60" s="18">
        <v>0</v>
      </c>
      <c r="ED60" s="18">
        <v>0</v>
      </c>
      <c r="EE60" s="18">
        <v>0</v>
      </c>
    </row>
    <row r="61" spans="1:135" ht="20.149999999999999" customHeight="1" outlineLevel="6" x14ac:dyDescent="0.35">
      <c r="A61" s="17" t="s">
        <v>55</v>
      </c>
      <c r="B61" s="17" t="s">
        <v>299</v>
      </c>
      <c r="C61">
        <v>0</v>
      </c>
      <c r="D61" s="18">
        <v>333.54582399999998</v>
      </c>
      <c r="E61" s="18">
        <v>333</v>
      </c>
      <c r="F61" s="18">
        <v>0</v>
      </c>
      <c r="G61" s="18">
        <v>0</v>
      </c>
      <c r="H61" s="18">
        <v>0</v>
      </c>
      <c r="I61" s="18">
        <v>0</v>
      </c>
      <c r="J61" s="18">
        <v>0.54582400000000009</v>
      </c>
      <c r="K61" s="18">
        <v>0</v>
      </c>
      <c r="L61" s="18">
        <v>-122.3664</v>
      </c>
      <c r="M61" s="18">
        <v>0</v>
      </c>
      <c r="N61" s="18">
        <v>0</v>
      </c>
      <c r="O61" s="18">
        <v>0</v>
      </c>
      <c r="P61" s="18">
        <v>5.8159678399999994E-10</v>
      </c>
      <c r="Q61" s="18">
        <v>5.7956799999999998E-10</v>
      </c>
      <c r="R61" s="18">
        <v>0</v>
      </c>
      <c r="S61" s="18">
        <v>0</v>
      </c>
      <c r="T61" s="18">
        <v>0</v>
      </c>
      <c r="U61" s="18">
        <v>0</v>
      </c>
      <c r="V61" s="18">
        <v>2.0287840000000001E-12</v>
      </c>
      <c r="W61" s="18">
        <v>0</v>
      </c>
      <c r="X61" s="18">
        <v>4.7863199999999999E-7</v>
      </c>
      <c r="Y61" s="18">
        <v>0</v>
      </c>
      <c r="Z61" s="18">
        <v>0</v>
      </c>
      <c r="AA61" s="18">
        <v>0</v>
      </c>
      <c r="AB61" s="18">
        <v>0.11905143680000001</v>
      </c>
      <c r="AC61" s="18">
        <v>0.11893280000000001</v>
      </c>
      <c r="AD61" s="18">
        <v>0</v>
      </c>
      <c r="AE61" s="18">
        <v>0</v>
      </c>
      <c r="AF61" s="18">
        <v>0</v>
      </c>
      <c r="AG61" s="18">
        <v>0</v>
      </c>
      <c r="AH61" s="18">
        <v>1.186368E-4</v>
      </c>
      <c r="AI61" s="18">
        <v>0</v>
      </c>
      <c r="AJ61" s="18">
        <v>-5.2717600000000003E-2</v>
      </c>
      <c r="AK61" s="18">
        <v>0</v>
      </c>
      <c r="AL61" s="18">
        <v>0</v>
      </c>
      <c r="AM61" s="18">
        <v>0</v>
      </c>
      <c r="AN61" s="18">
        <v>0.64227175199999997</v>
      </c>
      <c r="AO61" s="18">
        <v>0.640544</v>
      </c>
      <c r="AP61" s="18">
        <v>0</v>
      </c>
      <c r="AQ61" s="18">
        <v>0</v>
      </c>
      <c r="AR61" s="18">
        <v>0</v>
      </c>
      <c r="AS61" s="18">
        <v>0</v>
      </c>
      <c r="AT61" s="18">
        <v>1.7277520000000002E-3</v>
      </c>
      <c r="AU61" s="18">
        <v>0</v>
      </c>
      <c r="AV61" s="18">
        <v>-0.23893120000000001</v>
      </c>
      <c r="AW61" s="18">
        <v>0</v>
      </c>
      <c r="AX61" s="18">
        <v>0</v>
      </c>
      <c r="AY61" s="18">
        <v>0</v>
      </c>
      <c r="AZ61" s="18">
        <v>6.5022083200000011E-2</v>
      </c>
      <c r="BA61" s="18">
        <v>6.4824000000000007E-2</v>
      </c>
      <c r="BB61" s="18">
        <v>0</v>
      </c>
      <c r="BC61" s="18">
        <v>0</v>
      </c>
      <c r="BD61" s="18">
        <v>0</v>
      </c>
      <c r="BE61" s="18">
        <v>0</v>
      </c>
      <c r="BF61" s="18">
        <v>1.9808320000000001E-4</v>
      </c>
      <c r="BG61" s="18">
        <v>0</v>
      </c>
      <c r="BH61" s="18">
        <v>-1.9713600000000001E-2</v>
      </c>
      <c r="BI61" s="18">
        <v>0</v>
      </c>
      <c r="BJ61" s="18">
        <v>0</v>
      </c>
      <c r="BK61" s="18">
        <v>0</v>
      </c>
      <c r="BL61" s="18">
        <v>1.4595508400000001E-4</v>
      </c>
      <c r="BM61" s="18">
        <v>1.456912E-4</v>
      </c>
      <c r="BN61" s="18">
        <v>0</v>
      </c>
      <c r="BO61" s="18">
        <v>0</v>
      </c>
      <c r="BP61" s="18">
        <v>0</v>
      </c>
      <c r="BQ61" s="18">
        <v>0</v>
      </c>
      <c r="BR61" s="18">
        <v>2.6388400000000001E-7</v>
      </c>
      <c r="BS61" s="18">
        <v>0</v>
      </c>
      <c r="BT61" s="18">
        <v>-2.640912E-4</v>
      </c>
      <c r="BU61" s="18">
        <v>0</v>
      </c>
      <c r="BV61" s="18">
        <v>0</v>
      </c>
      <c r="BW61" s="18">
        <v>0</v>
      </c>
      <c r="BX61" s="18">
        <v>3025.2443199999998</v>
      </c>
      <c r="BY61" s="18">
        <v>3019.2</v>
      </c>
      <c r="BZ61" s="18">
        <v>0</v>
      </c>
      <c r="CA61" s="18">
        <v>0</v>
      </c>
      <c r="CB61" s="18">
        <v>0</v>
      </c>
      <c r="CC61" s="18">
        <v>0</v>
      </c>
      <c r="CD61" s="18">
        <v>6.0443199999999999</v>
      </c>
      <c r="CE61" s="18">
        <v>0</v>
      </c>
      <c r="CF61" s="18">
        <v>-1165.056</v>
      </c>
      <c r="CG61" s="18">
        <v>0</v>
      </c>
      <c r="CH61" s="18">
        <v>0</v>
      </c>
      <c r="CI61" s="18">
        <v>0</v>
      </c>
      <c r="CJ61" s="18">
        <v>3404.6482400000004</v>
      </c>
      <c r="CK61" s="18">
        <v>3395.1200000000003</v>
      </c>
      <c r="CL61" s="18">
        <v>0</v>
      </c>
      <c r="CM61" s="18">
        <v>0</v>
      </c>
      <c r="CN61" s="18">
        <v>0</v>
      </c>
      <c r="CO61" s="18">
        <v>0</v>
      </c>
      <c r="CP61" s="18">
        <v>9.5282399999999985</v>
      </c>
      <c r="CQ61" s="18">
        <v>0</v>
      </c>
      <c r="CR61" s="18">
        <v>-1176.008</v>
      </c>
      <c r="CS61" s="18">
        <v>0</v>
      </c>
      <c r="CT61" s="18">
        <v>0</v>
      </c>
      <c r="CU61" s="18">
        <v>0</v>
      </c>
      <c r="CV61" s="18">
        <v>451.96832000000001</v>
      </c>
      <c r="CW61" s="18">
        <v>448.73599999999999</v>
      </c>
      <c r="CX61" s="18">
        <v>0</v>
      </c>
      <c r="CY61" s="18">
        <v>0</v>
      </c>
      <c r="CZ61" s="18">
        <v>0</v>
      </c>
      <c r="DA61" s="18">
        <v>0</v>
      </c>
      <c r="DB61" s="18">
        <v>3.2323199999999996</v>
      </c>
      <c r="DC61" s="18">
        <v>0</v>
      </c>
      <c r="DD61" s="18">
        <v>5.8460000000000001</v>
      </c>
      <c r="DE61" s="18">
        <v>0</v>
      </c>
      <c r="DF61" s="18">
        <v>0</v>
      </c>
      <c r="DG61" s="18">
        <v>0</v>
      </c>
      <c r="DH61" s="18">
        <v>0</v>
      </c>
      <c r="DI61" s="18">
        <v>0</v>
      </c>
      <c r="DJ61" s="18">
        <v>0</v>
      </c>
      <c r="DK61" s="18">
        <v>0</v>
      </c>
      <c r="DL61" s="18">
        <v>0</v>
      </c>
      <c r="DM61" s="18">
        <v>0</v>
      </c>
      <c r="DN61" s="18">
        <v>0</v>
      </c>
      <c r="DO61" s="18">
        <v>0</v>
      </c>
      <c r="DP61" s="18">
        <v>0</v>
      </c>
      <c r="DQ61" s="18">
        <v>0</v>
      </c>
      <c r="DR61" s="18">
        <v>0</v>
      </c>
      <c r="DS61" s="18">
        <v>0</v>
      </c>
      <c r="DT61" s="18">
        <v>0</v>
      </c>
      <c r="DU61" s="18">
        <v>0</v>
      </c>
      <c r="DV61" s="18">
        <v>0</v>
      </c>
      <c r="DW61" s="18">
        <v>0</v>
      </c>
      <c r="DX61" s="18">
        <v>0</v>
      </c>
      <c r="DY61" s="18">
        <v>0</v>
      </c>
      <c r="DZ61" s="18">
        <v>0</v>
      </c>
      <c r="EA61" s="18">
        <v>0</v>
      </c>
      <c r="EB61" s="18">
        <v>0</v>
      </c>
      <c r="EC61" s="18">
        <v>0</v>
      </c>
      <c r="ED61" s="18">
        <v>0</v>
      </c>
      <c r="EE61" s="18">
        <v>0</v>
      </c>
    </row>
    <row r="62" spans="1:135" ht="20.149999999999999" customHeight="1" outlineLevel="5" x14ac:dyDescent="0.35">
      <c r="A62" s="17" t="s">
        <v>54</v>
      </c>
      <c r="B62" s="17" t="s">
        <v>321</v>
      </c>
      <c r="D62" s="18">
        <v>2405.1522744599997</v>
      </c>
      <c r="E62" s="18">
        <v>1134.7055849999999</v>
      </c>
      <c r="F62" s="18">
        <v>0</v>
      </c>
      <c r="G62" s="18">
        <v>0</v>
      </c>
      <c r="H62" s="18">
        <v>1230.9612685500001</v>
      </c>
      <c r="I62" s="18">
        <v>0</v>
      </c>
      <c r="J62" s="18">
        <v>2.9700286199999999</v>
      </c>
      <c r="K62" s="18">
        <v>36.515392290000001</v>
      </c>
      <c r="L62" s="18">
        <v>-161.226</v>
      </c>
      <c r="M62" s="18">
        <v>0</v>
      </c>
      <c r="N62" s="18">
        <v>0</v>
      </c>
      <c r="O62" s="18">
        <v>0</v>
      </c>
      <c r="P62" s="18">
        <v>2.8527407850364806E-8</v>
      </c>
      <c r="Q62" s="18">
        <v>7.3263819544500008E-9</v>
      </c>
      <c r="R62" s="18">
        <v>0</v>
      </c>
      <c r="S62" s="18">
        <v>0</v>
      </c>
      <c r="T62" s="18">
        <v>2.1199464413649601E-8</v>
      </c>
      <c r="U62" s="18">
        <v>0</v>
      </c>
      <c r="V62" s="18">
        <v>1.3586260271999999E-12</v>
      </c>
      <c r="W62" s="18">
        <v>2.0285623799999999E-13</v>
      </c>
      <c r="X62" s="18">
        <v>6.3062999999999992E-7</v>
      </c>
      <c r="Y62" s="18">
        <v>0</v>
      </c>
      <c r="Z62" s="18">
        <v>0</v>
      </c>
      <c r="AA62" s="18">
        <v>0</v>
      </c>
      <c r="AB62" s="18">
        <v>0.681754139664</v>
      </c>
      <c r="AC62" s="18">
        <v>0.2470790595</v>
      </c>
      <c r="AD62" s="18">
        <v>0</v>
      </c>
      <c r="AE62" s="18">
        <v>0</v>
      </c>
      <c r="AF62" s="18">
        <v>0.41622053155799998</v>
      </c>
      <c r="AG62" s="18">
        <v>0</v>
      </c>
      <c r="AH62" s="18">
        <v>8.6523075599999994E-4</v>
      </c>
      <c r="AI62" s="18">
        <v>1.7589317850000001E-2</v>
      </c>
      <c r="AJ62" s="18">
        <v>-6.9459000000000007E-2</v>
      </c>
      <c r="AK62" s="18">
        <v>0</v>
      </c>
      <c r="AL62" s="18">
        <v>0</v>
      </c>
      <c r="AM62" s="18">
        <v>0</v>
      </c>
      <c r="AN62" s="18">
        <v>3.9008710724880005</v>
      </c>
      <c r="AO62" s="18">
        <v>1.7034802200000001</v>
      </c>
      <c r="AP62" s="18">
        <v>0</v>
      </c>
      <c r="AQ62" s="18">
        <v>0</v>
      </c>
      <c r="AR62" s="18">
        <v>1.959971311116</v>
      </c>
      <c r="AS62" s="18">
        <v>0</v>
      </c>
      <c r="AT62" s="18">
        <v>5.4480873719999993E-3</v>
      </c>
      <c r="AU62" s="18">
        <v>0.23197145399999999</v>
      </c>
      <c r="AV62" s="18">
        <v>-0.31480799999999998</v>
      </c>
      <c r="AW62" s="18">
        <v>0</v>
      </c>
      <c r="AX62" s="18">
        <v>0</v>
      </c>
      <c r="AY62" s="18">
        <v>0</v>
      </c>
      <c r="AZ62" s="18">
        <v>0.71913721507680006</v>
      </c>
      <c r="BA62" s="18">
        <v>0.31518279000000005</v>
      </c>
      <c r="BB62" s="18">
        <v>0</v>
      </c>
      <c r="BC62" s="18">
        <v>0</v>
      </c>
      <c r="BD62" s="18">
        <v>0.37712563271760002</v>
      </c>
      <c r="BE62" s="18">
        <v>0</v>
      </c>
      <c r="BF62" s="18">
        <v>7.2961288920000002E-4</v>
      </c>
      <c r="BG62" s="18">
        <v>2.6099179469999997E-2</v>
      </c>
      <c r="BH62" s="18">
        <v>-2.5974000000000004E-2</v>
      </c>
      <c r="BI62" s="18">
        <v>0</v>
      </c>
      <c r="BJ62" s="18">
        <v>0</v>
      </c>
      <c r="BK62" s="18">
        <v>0</v>
      </c>
      <c r="BL62" s="18">
        <v>5.0162643786840009E-4</v>
      </c>
      <c r="BM62" s="18">
        <v>2.3403253380000001E-4</v>
      </c>
      <c r="BN62" s="18">
        <v>0</v>
      </c>
      <c r="BO62" s="18">
        <v>0</v>
      </c>
      <c r="BP62" s="18">
        <v>2.6320362635580001E-4</v>
      </c>
      <c r="BQ62" s="18">
        <v>0</v>
      </c>
      <c r="BR62" s="18">
        <v>6.889987416E-7</v>
      </c>
      <c r="BS62" s="18">
        <v>3.7012789710000001E-6</v>
      </c>
      <c r="BT62" s="18">
        <v>-3.4795799999999999E-4</v>
      </c>
      <c r="BU62" s="18">
        <v>0</v>
      </c>
      <c r="BV62" s="18">
        <v>0</v>
      </c>
      <c r="BW62" s="18">
        <v>0</v>
      </c>
      <c r="BX62" s="18">
        <v>33607.273657152</v>
      </c>
      <c r="BY62" s="18">
        <v>15444.41964</v>
      </c>
      <c r="BZ62" s="18">
        <v>0</v>
      </c>
      <c r="CA62" s="18">
        <v>0</v>
      </c>
      <c r="CB62" s="18">
        <v>17549.099921964</v>
      </c>
      <c r="CC62" s="18">
        <v>0</v>
      </c>
      <c r="CD62" s="18">
        <v>95.849102387999991</v>
      </c>
      <c r="CE62" s="18">
        <v>517.90499279999995</v>
      </c>
      <c r="CF62" s="18">
        <v>-1535.04</v>
      </c>
      <c r="CG62" s="18">
        <v>0</v>
      </c>
      <c r="CH62" s="18">
        <v>0</v>
      </c>
      <c r="CI62" s="18">
        <v>0</v>
      </c>
      <c r="CJ62" s="18">
        <v>32936.038276232</v>
      </c>
      <c r="CK62" s="18">
        <v>15613.540669999998</v>
      </c>
      <c r="CL62" s="18">
        <v>0</v>
      </c>
      <c r="CM62" s="18">
        <v>0</v>
      </c>
      <c r="CN62" s="18">
        <v>16689.377367624002</v>
      </c>
      <c r="CO62" s="18">
        <v>0</v>
      </c>
      <c r="CP62" s="18">
        <v>100.125299508</v>
      </c>
      <c r="CQ62" s="18">
        <v>532.99493910000001</v>
      </c>
      <c r="CR62" s="18">
        <v>-1549.47</v>
      </c>
      <c r="CS62" s="18">
        <v>0</v>
      </c>
      <c r="CT62" s="18">
        <v>0</v>
      </c>
      <c r="CU62" s="18">
        <v>0</v>
      </c>
      <c r="CV62" s="18">
        <v>10333.643032259733</v>
      </c>
      <c r="CW62" s="18">
        <v>5078.1922793333333</v>
      </c>
      <c r="CX62" s="18">
        <v>0</v>
      </c>
      <c r="CY62" s="18">
        <v>0</v>
      </c>
      <c r="CZ62" s="18">
        <v>5179.1427248547998</v>
      </c>
      <c r="DA62" s="18">
        <v>0</v>
      </c>
      <c r="DB62" s="18">
        <v>6.3521789916000007</v>
      </c>
      <c r="DC62" s="18">
        <v>69.955849080000007</v>
      </c>
      <c r="DD62" s="18">
        <v>7.7024999999999997</v>
      </c>
      <c r="DE62" s="18">
        <v>0</v>
      </c>
      <c r="DF62" s="18">
        <v>0</v>
      </c>
      <c r="DG62" s="18">
        <v>0</v>
      </c>
      <c r="DH62" s="18">
        <v>0</v>
      </c>
      <c r="DI62" s="18">
        <v>0</v>
      </c>
      <c r="DJ62" s="18">
        <v>0</v>
      </c>
      <c r="DK62" s="18">
        <v>0</v>
      </c>
      <c r="DL62" s="18">
        <v>0</v>
      </c>
      <c r="DM62" s="18">
        <v>0</v>
      </c>
      <c r="DN62" s="18">
        <v>0</v>
      </c>
      <c r="DO62" s="18">
        <v>0</v>
      </c>
      <c r="DP62" s="18">
        <v>0</v>
      </c>
      <c r="DQ62" s="18">
        <v>0</v>
      </c>
      <c r="DR62" s="18">
        <v>0</v>
      </c>
      <c r="DS62" s="18">
        <v>0</v>
      </c>
      <c r="DT62" s="18">
        <v>4.7778962399999993E-2</v>
      </c>
      <c r="DU62" s="18">
        <v>2.3889481199999996E-2</v>
      </c>
      <c r="DV62" s="18">
        <v>0</v>
      </c>
      <c r="DW62" s="18">
        <v>0</v>
      </c>
      <c r="DX62" s="18">
        <v>2.3889481199999996E-2</v>
      </c>
      <c r="DY62" s="18">
        <v>0</v>
      </c>
      <c r="DZ62" s="18">
        <v>0</v>
      </c>
      <c r="EA62" s="18">
        <v>0</v>
      </c>
      <c r="EB62" s="18">
        <v>0</v>
      </c>
      <c r="EC62" s="18">
        <v>0</v>
      </c>
      <c r="ED62" s="18">
        <v>0</v>
      </c>
      <c r="EE62" s="18">
        <v>0</v>
      </c>
    </row>
    <row r="63" spans="1:135" ht="20.149999999999999" customHeight="1" outlineLevel="6" x14ac:dyDescent="0.35">
      <c r="A63" s="17" t="s">
        <v>55</v>
      </c>
      <c r="B63" s="17" t="s">
        <v>74</v>
      </c>
      <c r="C63">
        <v>1</v>
      </c>
      <c r="D63" s="18">
        <v>1561.3298999999997</v>
      </c>
      <c r="E63" s="18">
        <v>745.55207999999993</v>
      </c>
      <c r="F63" s="18">
        <v>0</v>
      </c>
      <c r="G63" s="18">
        <v>0</v>
      </c>
      <c r="H63" s="18">
        <v>780.66494999999998</v>
      </c>
      <c r="I63" s="18">
        <v>0</v>
      </c>
      <c r="J63" s="18">
        <v>0</v>
      </c>
      <c r="K63" s="18">
        <v>35.112870000000001</v>
      </c>
      <c r="L63" s="18">
        <v>0</v>
      </c>
      <c r="M63" s="18">
        <v>0</v>
      </c>
      <c r="N63" s="18">
        <v>0</v>
      </c>
      <c r="O63" s="18">
        <v>0</v>
      </c>
      <c r="P63" s="18">
        <v>1.3674871079999998E-11</v>
      </c>
      <c r="Q63" s="18">
        <v>6.6423707999999993E-12</v>
      </c>
      <c r="R63" s="18">
        <v>0</v>
      </c>
      <c r="S63" s="18">
        <v>0</v>
      </c>
      <c r="T63" s="18">
        <v>6.837435539999999E-12</v>
      </c>
      <c r="U63" s="18">
        <v>0</v>
      </c>
      <c r="V63" s="18">
        <v>0</v>
      </c>
      <c r="W63" s="18">
        <v>1.9506473999999998E-13</v>
      </c>
      <c r="X63" s="18">
        <v>0</v>
      </c>
      <c r="Y63" s="18">
        <v>0</v>
      </c>
      <c r="Z63" s="18">
        <v>0</v>
      </c>
      <c r="AA63" s="18">
        <v>0</v>
      </c>
      <c r="AB63" s="18">
        <v>0.15241444920000002</v>
      </c>
      <c r="AC63" s="18">
        <v>5.9293494000000002E-2</v>
      </c>
      <c r="AD63" s="18">
        <v>0</v>
      </c>
      <c r="AE63" s="18">
        <v>0</v>
      </c>
      <c r="AF63" s="18">
        <v>7.6207224599999998E-2</v>
      </c>
      <c r="AG63" s="18">
        <v>0</v>
      </c>
      <c r="AH63" s="18">
        <v>0</v>
      </c>
      <c r="AI63" s="18">
        <v>1.6913730599999999E-2</v>
      </c>
      <c r="AJ63" s="18">
        <v>0</v>
      </c>
      <c r="AK63" s="18">
        <v>0</v>
      </c>
      <c r="AL63" s="18">
        <v>0</v>
      </c>
      <c r="AM63" s="18">
        <v>0</v>
      </c>
      <c r="AN63" s="18">
        <v>1.7243155799999998</v>
      </c>
      <c r="AO63" s="18">
        <v>0.63909612000000005</v>
      </c>
      <c r="AP63" s="18">
        <v>0</v>
      </c>
      <c r="AQ63" s="18">
        <v>0</v>
      </c>
      <c r="AR63" s="18">
        <v>0.86215779000000003</v>
      </c>
      <c r="AS63" s="18">
        <v>0</v>
      </c>
      <c r="AT63" s="18">
        <v>0</v>
      </c>
      <c r="AU63" s="18">
        <v>0.22306166999999999</v>
      </c>
      <c r="AV63" s="18">
        <v>0</v>
      </c>
      <c r="AW63" s="18">
        <v>0</v>
      </c>
      <c r="AX63" s="18">
        <v>0</v>
      </c>
      <c r="AY63" s="18">
        <v>0</v>
      </c>
      <c r="AZ63" s="18">
        <v>0.37697493600000004</v>
      </c>
      <c r="BA63" s="18">
        <v>0.16339073400000001</v>
      </c>
      <c r="BB63" s="18">
        <v>0</v>
      </c>
      <c r="BC63" s="18">
        <v>0</v>
      </c>
      <c r="BD63" s="18">
        <v>0.18848746800000002</v>
      </c>
      <c r="BE63" s="18">
        <v>0</v>
      </c>
      <c r="BF63" s="18">
        <v>0</v>
      </c>
      <c r="BG63" s="18">
        <v>2.5096733999999999E-2</v>
      </c>
      <c r="BH63" s="18">
        <v>0</v>
      </c>
      <c r="BI63" s="18">
        <v>0</v>
      </c>
      <c r="BJ63" s="18">
        <v>0</v>
      </c>
      <c r="BK63" s="18">
        <v>0</v>
      </c>
      <c r="BL63" s="18">
        <v>1.9871696520000002E-4</v>
      </c>
      <c r="BM63" s="18">
        <v>9.579936600000001E-5</v>
      </c>
      <c r="BN63" s="18">
        <v>0</v>
      </c>
      <c r="BO63" s="18">
        <v>0</v>
      </c>
      <c r="BP63" s="18">
        <v>9.9358482600000008E-5</v>
      </c>
      <c r="BQ63" s="18">
        <v>0</v>
      </c>
      <c r="BR63" s="18">
        <v>0</v>
      </c>
      <c r="BS63" s="18">
        <v>3.5591166E-6</v>
      </c>
      <c r="BT63" s="18">
        <v>0</v>
      </c>
      <c r="BU63" s="18">
        <v>0</v>
      </c>
      <c r="BV63" s="18">
        <v>0</v>
      </c>
      <c r="BW63" s="18">
        <v>0</v>
      </c>
      <c r="BX63" s="18">
        <v>23192.516879999999</v>
      </c>
      <c r="BY63" s="18">
        <v>11098.2456</v>
      </c>
      <c r="BZ63" s="18">
        <v>0</v>
      </c>
      <c r="CA63" s="18">
        <v>0</v>
      </c>
      <c r="CB63" s="18">
        <v>11596.25844</v>
      </c>
      <c r="CC63" s="18">
        <v>0</v>
      </c>
      <c r="CD63" s="18">
        <v>0</v>
      </c>
      <c r="CE63" s="18">
        <v>498.01283999999998</v>
      </c>
      <c r="CF63" s="18">
        <v>0</v>
      </c>
      <c r="CG63" s="18">
        <v>0</v>
      </c>
      <c r="CH63" s="18">
        <v>0</v>
      </c>
      <c r="CI63" s="18">
        <v>0</v>
      </c>
      <c r="CJ63" s="18">
        <v>23961.44556</v>
      </c>
      <c r="CK63" s="18">
        <v>11468.1996</v>
      </c>
      <c r="CL63" s="18">
        <v>0</v>
      </c>
      <c r="CM63" s="18">
        <v>0</v>
      </c>
      <c r="CN63" s="18">
        <v>11980.72278</v>
      </c>
      <c r="CO63" s="18">
        <v>0</v>
      </c>
      <c r="CP63" s="18">
        <v>0</v>
      </c>
      <c r="CQ63" s="18">
        <v>512.52318000000002</v>
      </c>
      <c r="CR63" s="18">
        <v>0</v>
      </c>
      <c r="CS63" s="18">
        <v>0</v>
      </c>
      <c r="CT63" s="18">
        <v>0</v>
      </c>
      <c r="CU63" s="18">
        <v>0</v>
      </c>
      <c r="CV63" s="18">
        <v>9127.4386320000012</v>
      </c>
      <c r="CW63" s="18">
        <v>4496.4503999999997</v>
      </c>
      <c r="CX63" s="18">
        <v>0</v>
      </c>
      <c r="CY63" s="18">
        <v>0</v>
      </c>
      <c r="CZ63" s="18">
        <v>4563.7193159999997</v>
      </c>
      <c r="DA63" s="18">
        <v>0</v>
      </c>
      <c r="DB63" s="18">
        <v>0</v>
      </c>
      <c r="DC63" s="18">
        <v>67.268916000000004</v>
      </c>
      <c r="DD63" s="18">
        <v>0</v>
      </c>
      <c r="DE63" s="18">
        <v>0</v>
      </c>
      <c r="DF63" s="18">
        <v>0</v>
      </c>
      <c r="DG63" s="18">
        <v>0</v>
      </c>
      <c r="DH63" s="18">
        <v>0</v>
      </c>
      <c r="DI63" s="18">
        <v>0</v>
      </c>
      <c r="DJ63" s="18">
        <v>0</v>
      </c>
      <c r="DK63" s="18">
        <v>0</v>
      </c>
      <c r="DL63" s="18">
        <v>0</v>
      </c>
      <c r="DM63" s="18">
        <v>0</v>
      </c>
      <c r="DN63" s="18">
        <v>0</v>
      </c>
      <c r="DO63" s="18">
        <v>0</v>
      </c>
      <c r="DP63" s="18">
        <v>0</v>
      </c>
      <c r="DQ63" s="18">
        <v>0</v>
      </c>
      <c r="DR63" s="18">
        <v>0</v>
      </c>
      <c r="DS63" s="18">
        <v>0</v>
      </c>
      <c r="DT63" s="18">
        <v>0</v>
      </c>
      <c r="DU63" s="18">
        <v>0</v>
      </c>
      <c r="DV63" s="18">
        <v>0</v>
      </c>
      <c r="DW63" s="18">
        <v>0</v>
      </c>
      <c r="DX63" s="18">
        <v>0</v>
      </c>
      <c r="DY63" s="18">
        <v>0</v>
      </c>
      <c r="DZ63" s="18">
        <v>0</v>
      </c>
      <c r="EA63" s="18">
        <v>0</v>
      </c>
      <c r="EB63" s="18">
        <v>0</v>
      </c>
      <c r="EC63" s="18">
        <v>0</v>
      </c>
      <c r="ED63" s="18">
        <v>0</v>
      </c>
      <c r="EE63" s="18">
        <v>0</v>
      </c>
    </row>
    <row r="64" spans="1:135" ht="20.149999999999999" customHeight="1" outlineLevel="6" x14ac:dyDescent="0.35">
      <c r="A64" s="17" t="s">
        <v>55</v>
      </c>
      <c r="B64" s="17" t="s">
        <v>68</v>
      </c>
      <c r="C64">
        <v>1</v>
      </c>
      <c r="D64" s="18">
        <v>290.81268918000001</v>
      </c>
      <c r="E64" s="18">
        <v>141.47230500000001</v>
      </c>
      <c r="F64" s="18">
        <v>0</v>
      </c>
      <c r="G64" s="18">
        <v>0</v>
      </c>
      <c r="H64" s="18">
        <v>145.40634459</v>
      </c>
      <c r="I64" s="18">
        <v>0</v>
      </c>
      <c r="J64" s="18">
        <v>2.5315173</v>
      </c>
      <c r="K64" s="18">
        <v>1.4025222900000001</v>
      </c>
      <c r="L64" s="18">
        <v>0</v>
      </c>
      <c r="M64" s="18">
        <v>0</v>
      </c>
      <c r="N64" s="18">
        <v>0</v>
      </c>
      <c r="O64" s="18">
        <v>0</v>
      </c>
      <c r="P64" s="18">
        <v>4.3979654159999994E-12</v>
      </c>
      <c r="Q64" s="18">
        <v>2.1695836499999998E-12</v>
      </c>
      <c r="R64" s="18">
        <v>0</v>
      </c>
      <c r="S64" s="18">
        <v>0</v>
      </c>
      <c r="T64" s="18">
        <v>2.1989827079999997E-12</v>
      </c>
      <c r="U64" s="18">
        <v>0</v>
      </c>
      <c r="V64" s="18">
        <v>2.160756E-14</v>
      </c>
      <c r="W64" s="18">
        <v>7.7914979999999993E-15</v>
      </c>
      <c r="X64" s="18">
        <v>0</v>
      </c>
      <c r="Y64" s="18">
        <v>0</v>
      </c>
      <c r="Z64" s="18">
        <v>0</v>
      </c>
      <c r="AA64" s="18">
        <v>0</v>
      </c>
      <c r="AB64" s="18">
        <v>7.1107531559999979E-2</v>
      </c>
      <c r="AC64" s="18">
        <v>3.4148965499999996E-2</v>
      </c>
      <c r="AD64" s="18">
        <v>0</v>
      </c>
      <c r="AE64" s="18">
        <v>0</v>
      </c>
      <c r="AF64" s="18">
        <v>3.5553765779999996E-2</v>
      </c>
      <c r="AG64" s="18">
        <v>0</v>
      </c>
      <c r="AH64" s="18">
        <v>7.2921302999999992E-4</v>
      </c>
      <c r="AI64" s="18">
        <v>6.7558724999999993E-4</v>
      </c>
      <c r="AJ64" s="18">
        <v>0</v>
      </c>
      <c r="AK64" s="18">
        <v>0</v>
      </c>
      <c r="AL64" s="18">
        <v>0</v>
      </c>
      <c r="AM64" s="18">
        <v>0</v>
      </c>
      <c r="AN64" s="18">
        <v>1.2921759629999998</v>
      </c>
      <c r="AO64" s="18">
        <v>0.63339353999999992</v>
      </c>
      <c r="AP64" s="18">
        <v>0</v>
      </c>
      <c r="AQ64" s="18">
        <v>0</v>
      </c>
      <c r="AR64" s="18">
        <v>0.64608798149999991</v>
      </c>
      <c r="AS64" s="18">
        <v>0</v>
      </c>
      <c r="AT64" s="18">
        <v>3.7846574999999996E-3</v>
      </c>
      <c r="AU64" s="18">
        <v>8.9097840000000005E-3</v>
      </c>
      <c r="AV64" s="18">
        <v>0</v>
      </c>
      <c r="AW64" s="18">
        <v>0</v>
      </c>
      <c r="AX64" s="18">
        <v>0</v>
      </c>
      <c r="AY64" s="18">
        <v>0</v>
      </c>
      <c r="AZ64" s="18">
        <v>0.18626319036</v>
      </c>
      <c r="BA64" s="18">
        <v>9.1658735999999991E-2</v>
      </c>
      <c r="BB64" s="18">
        <v>0</v>
      </c>
      <c r="BC64" s="18">
        <v>0</v>
      </c>
      <c r="BD64" s="18">
        <v>9.3131595179999999E-2</v>
      </c>
      <c r="BE64" s="18">
        <v>0</v>
      </c>
      <c r="BF64" s="18">
        <v>4.7041371000000002E-4</v>
      </c>
      <c r="BG64" s="18">
        <v>1.0024454699999999E-3</v>
      </c>
      <c r="BH64" s="18">
        <v>0</v>
      </c>
      <c r="BI64" s="18">
        <v>0</v>
      </c>
      <c r="BJ64" s="18">
        <v>0</v>
      </c>
      <c r="BK64" s="18">
        <v>0</v>
      </c>
      <c r="BL64" s="18">
        <v>6.1042157981999989E-5</v>
      </c>
      <c r="BM64" s="18">
        <v>2.9953567799999997E-5</v>
      </c>
      <c r="BN64" s="18">
        <v>0</v>
      </c>
      <c r="BO64" s="18">
        <v>0</v>
      </c>
      <c r="BP64" s="18">
        <v>3.0521078990999995E-5</v>
      </c>
      <c r="BQ64" s="18">
        <v>0</v>
      </c>
      <c r="BR64" s="18">
        <v>4.2534881999999999E-7</v>
      </c>
      <c r="BS64" s="18">
        <v>1.42162371E-7</v>
      </c>
      <c r="BT64" s="18">
        <v>0</v>
      </c>
      <c r="BU64" s="18">
        <v>0</v>
      </c>
      <c r="BV64" s="18">
        <v>0</v>
      </c>
      <c r="BW64" s="18">
        <v>0</v>
      </c>
      <c r="BX64" s="18">
        <v>3446.9406036</v>
      </c>
      <c r="BY64" s="18">
        <v>1613.2100399999999</v>
      </c>
      <c r="BZ64" s="18">
        <v>0</v>
      </c>
      <c r="CA64" s="18">
        <v>0</v>
      </c>
      <c r="CB64" s="18">
        <v>1723.4703018</v>
      </c>
      <c r="CC64" s="18">
        <v>0</v>
      </c>
      <c r="CD64" s="18">
        <v>90.36810899999999</v>
      </c>
      <c r="CE64" s="18">
        <v>19.892152799999998</v>
      </c>
      <c r="CF64" s="18">
        <v>0</v>
      </c>
      <c r="CG64" s="18">
        <v>0</v>
      </c>
      <c r="CH64" s="18">
        <v>0</v>
      </c>
      <c r="CI64" s="18">
        <v>0</v>
      </c>
      <c r="CJ64" s="18">
        <v>3603.3056981999998</v>
      </c>
      <c r="CK64" s="18">
        <v>1688.8610699999999</v>
      </c>
      <c r="CL64" s="18">
        <v>0</v>
      </c>
      <c r="CM64" s="18">
        <v>0</v>
      </c>
      <c r="CN64" s="18">
        <v>1801.6528491000001</v>
      </c>
      <c r="CO64" s="18">
        <v>0</v>
      </c>
      <c r="CP64" s="18">
        <v>92.32002</v>
      </c>
      <c r="CQ64" s="18">
        <v>20.4717591</v>
      </c>
      <c r="CR64" s="18">
        <v>0</v>
      </c>
      <c r="CS64" s="18">
        <v>0</v>
      </c>
      <c r="CT64" s="18">
        <v>0</v>
      </c>
      <c r="CU64" s="18">
        <v>0</v>
      </c>
      <c r="CV64" s="18">
        <v>561.42076536000002</v>
      </c>
      <c r="CW64" s="18">
        <v>273.93654599999996</v>
      </c>
      <c r="CX64" s="18">
        <v>0</v>
      </c>
      <c r="CY64" s="18">
        <v>0</v>
      </c>
      <c r="CZ64" s="18">
        <v>280.71038268000001</v>
      </c>
      <c r="DA64" s="18">
        <v>0</v>
      </c>
      <c r="DB64" s="18">
        <v>4.0869036000000003</v>
      </c>
      <c r="DC64" s="18">
        <v>2.6869330799999998</v>
      </c>
      <c r="DD64" s="18">
        <v>0</v>
      </c>
      <c r="DE64" s="18">
        <v>0</v>
      </c>
      <c r="DF64" s="18">
        <v>0</v>
      </c>
      <c r="DG64" s="18">
        <v>0</v>
      </c>
      <c r="DH64" s="18">
        <v>0</v>
      </c>
      <c r="DI64" s="18">
        <v>0</v>
      </c>
      <c r="DJ64" s="18">
        <v>0</v>
      </c>
      <c r="DK64" s="18">
        <v>0</v>
      </c>
      <c r="DL64" s="18">
        <v>0</v>
      </c>
      <c r="DM64" s="18">
        <v>0</v>
      </c>
      <c r="DN64" s="18">
        <v>0</v>
      </c>
      <c r="DO64" s="18">
        <v>0</v>
      </c>
      <c r="DP64" s="18">
        <v>0</v>
      </c>
      <c r="DQ64" s="18">
        <v>0</v>
      </c>
      <c r="DR64" s="18">
        <v>0</v>
      </c>
      <c r="DS64" s="18">
        <v>0</v>
      </c>
      <c r="DT64" s="18">
        <v>4.7778962399999993E-2</v>
      </c>
      <c r="DU64" s="18">
        <v>2.3889481199999996E-2</v>
      </c>
      <c r="DV64" s="18">
        <v>0</v>
      </c>
      <c r="DW64" s="18">
        <v>0</v>
      </c>
      <c r="DX64" s="18">
        <v>2.3889481199999996E-2</v>
      </c>
      <c r="DY64" s="18">
        <v>0</v>
      </c>
      <c r="DZ64" s="18">
        <v>0</v>
      </c>
      <c r="EA64" s="18">
        <v>0</v>
      </c>
      <c r="EB64" s="18">
        <v>0</v>
      </c>
      <c r="EC64" s="18">
        <v>0</v>
      </c>
      <c r="ED64" s="18">
        <v>0</v>
      </c>
      <c r="EE64" s="18">
        <v>0</v>
      </c>
    </row>
    <row r="65" spans="1:135" ht="20.149999999999999" customHeight="1" outlineLevel="6" x14ac:dyDescent="0.35">
      <c r="A65" s="17" t="s">
        <v>55</v>
      </c>
      <c r="B65" s="17" t="s">
        <v>320</v>
      </c>
      <c r="C65">
        <v>3</v>
      </c>
      <c r="D65" s="18">
        <v>113.54052528</v>
      </c>
      <c r="E65" s="18">
        <v>28.3062</v>
      </c>
      <c r="F65" s="18">
        <v>0</v>
      </c>
      <c r="G65" s="18">
        <v>0</v>
      </c>
      <c r="H65" s="18">
        <v>85.155393959999984</v>
      </c>
      <c r="I65" s="18">
        <v>0</v>
      </c>
      <c r="J65" s="18">
        <v>7.8931319999999999E-2</v>
      </c>
      <c r="K65" s="18">
        <v>0</v>
      </c>
      <c r="L65" s="18">
        <v>0</v>
      </c>
      <c r="M65" s="18">
        <v>0</v>
      </c>
      <c r="N65" s="18">
        <v>0</v>
      </c>
      <c r="O65" s="18">
        <v>0</v>
      </c>
      <c r="P65" s="18">
        <v>2.7743041953868805E-8</v>
      </c>
      <c r="Q65" s="18">
        <v>6.9357600000000005E-9</v>
      </c>
      <c r="R65" s="18">
        <v>0</v>
      </c>
      <c r="S65" s="18">
        <v>0</v>
      </c>
      <c r="T65" s="18">
        <v>2.0807281465401607E-8</v>
      </c>
      <c r="U65" s="18">
        <v>0</v>
      </c>
      <c r="V65" s="18">
        <v>4.8846719999999994E-16</v>
      </c>
      <c r="W65" s="18">
        <v>0</v>
      </c>
      <c r="X65" s="18">
        <v>0</v>
      </c>
      <c r="Y65" s="18">
        <v>0</v>
      </c>
      <c r="Z65" s="18">
        <v>0</v>
      </c>
      <c r="AA65" s="18">
        <v>0</v>
      </c>
      <c r="AB65" s="18">
        <v>0.30137384690400004</v>
      </c>
      <c r="AC65" s="18">
        <v>7.5285600000000008E-2</v>
      </c>
      <c r="AD65" s="18">
        <v>0</v>
      </c>
      <c r="AE65" s="18">
        <v>0</v>
      </c>
      <c r="AF65" s="18">
        <v>0.22603038517800003</v>
      </c>
      <c r="AG65" s="18">
        <v>0</v>
      </c>
      <c r="AH65" s="18">
        <v>5.7861726E-5</v>
      </c>
      <c r="AI65" s="18">
        <v>0</v>
      </c>
      <c r="AJ65" s="18">
        <v>0</v>
      </c>
      <c r="AK65" s="18">
        <v>0</v>
      </c>
      <c r="AL65" s="18">
        <v>0</v>
      </c>
      <c r="AM65" s="18">
        <v>0</v>
      </c>
      <c r="AN65" s="18">
        <v>3.8143099488000008E-2</v>
      </c>
      <c r="AO65" s="18">
        <v>9.0105600000000008E-3</v>
      </c>
      <c r="AP65" s="18">
        <v>0</v>
      </c>
      <c r="AQ65" s="18">
        <v>0</v>
      </c>
      <c r="AR65" s="18">
        <v>2.8607324616000001E-2</v>
      </c>
      <c r="AS65" s="18">
        <v>0</v>
      </c>
      <c r="AT65" s="18">
        <v>5.2521487199999996E-4</v>
      </c>
      <c r="AU65" s="18">
        <v>0</v>
      </c>
      <c r="AV65" s="18">
        <v>0</v>
      </c>
      <c r="AW65" s="18">
        <v>0</v>
      </c>
      <c r="AX65" s="18">
        <v>0</v>
      </c>
      <c r="AY65" s="18">
        <v>0</v>
      </c>
      <c r="AZ65" s="18">
        <v>7.0228100716799996E-2</v>
      </c>
      <c r="BA65" s="18">
        <v>1.7428320000000001E-2</v>
      </c>
      <c r="BB65" s="18">
        <v>0</v>
      </c>
      <c r="BC65" s="18">
        <v>0</v>
      </c>
      <c r="BD65" s="18">
        <v>5.2671075537600011E-2</v>
      </c>
      <c r="BE65" s="18">
        <v>0</v>
      </c>
      <c r="BF65" s="18">
        <v>1.2870517920000001E-4</v>
      </c>
      <c r="BG65" s="18">
        <v>0</v>
      </c>
      <c r="BH65" s="18">
        <v>0</v>
      </c>
      <c r="BI65" s="18">
        <v>0</v>
      </c>
      <c r="BJ65" s="18">
        <v>0</v>
      </c>
      <c r="BK65" s="18">
        <v>0</v>
      </c>
      <c r="BL65" s="18">
        <v>4.9561629686399995E-5</v>
      </c>
      <c r="BM65" s="18">
        <v>1.23006E-5</v>
      </c>
      <c r="BN65" s="18">
        <v>0</v>
      </c>
      <c r="BO65" s="18">
        <v>0</v>
      </c>
      <c r="BP65" s="18">
        <v>3.717122226479999E-5</v>
      </c>
      <c r="BQ65" s="18">
        <v>0</v>
      </c>
      <c r="BR65" s="18">
        <v>8.9807421600000007E-8</v>
      </c>
      <c r="BS65" s="18">
        <v>0</v>
      </c>
      <c r="BT65" s="18">
        <v>0</v>
      </c>
      <c r="BU65" s="18">
        <v>0</v>
      </c>
      <c r="BV65" s="18">
        <v>0</v>
      </c>
      <c r="BW65" s="18">
        <v>0</v>
      </c>
      <c r="BX65" s="18">
        <v>2981.8523735520002</v>
      </c>
      <c r="BY65" s="18">
        <v>743.96400000000006</v>
      </c>
      <c r="BZ65" s="18">
        <v>0</v>
      </c>
      <c r="CA65" s="18">
        <v>0</v>
      </c>
      <c r="CB65" s="18">
        <v>2236.389280164</v>
      </c>
      <c r="CC65" s="18">
        <v>0</v>
      </c>
      <c r="CD65" s="18">
        <v>1.4990933880000001</v>
      </c>
      <c r="CE65" s="18">
        <v>0</v>
      </c>
      <c r="CF65" s="18">
        <v>0</v>
      </c>
      <c r="CG65" s="18">
        <v>0</v>
      </c>
      <c r="CH65" s="18">
        <v>0</v>
      </c>
      <c r="CI65" s="18">
        <v>0</v>
      </c>
      <c r="CJ65" s="18">
        <v>885.43291803199918</v>
      </c>
      <c r="CK65" s="18">
        <v>219.82999999999981</v>
      </c>
      <c r="CL65" s="18">
        <v>0</v>
      </c>
      <c r="CM65" s="18">
        <v>0</v>
      </c>
      <c r="CN65" s="18">
        <v>664.07468852399938</v>
      </c>
      <c r="CO65" s="18">
        <v>0</v>
      </c>
      <c r="CP65" s="18">
        <v>1.5282295080000001</v>
      </c>
      <c r="CQ65" s="18">
        <v>0</v>
      </c>
      <c r="CR65" s="18">
        <v>0</v>
      </c>
      <c r="CS65" s="18">
        <v>0</v>
      </c>
      <c r="CT65" s="18">
        <v>0</v>
      </c>
      <c r="CU65" s="18">
        <v>0</v>
      </c>
      <c r="CV65" s="18">
        <v>49.284834899733205</v>
      </c>
      <c r="CW65" s="18">
        <v>12.1853333333333</v>
      </c>
      <c r="CX65" s="18">
        <v>0</v>
      </c>
      <c r="CY65" s="18">
        <v>0</v>
      </c>
      <c r="CZ65" s="18">
        <v>36.963626174799906</v>
      </c>
      <c r="DA65" s="18">
        <v>0</v>
      </c>
      <c r="DB65" s="18">
        <v>0.13587539160000001</v>
      </c>
      <c r="DC65" s="18">
        <v>0</v>
      </c>
      <c r="DD65" s="18">
        <v>0</v>
      </c>
      <c r="DE65" s="18">
        <v>0</v>
      </c>
      <c r="DF65" s="18">
        <v>0</v>
      </c>
      <c r="DG65" s="18">
        <v>0</v>
      </c>
      <c r="DH65" s="18">
        <v>0</v>
      </c>
      <c r="DI65" s="18">
        <v>0</v>
      </c>
      <c r="DJ65" s="18">
        <v>0</v>
      </c>
      <c r="DK65" s="18">
        <v>0</v>
      </c>
      <c r="DL65" s="18">
        <v>0</v>
      </c>
      <c r="DM65" s="18">
        <v>0</v>
      </c>
      <c r="DN65" s="18">
        <v>0</v>
      </c>
      <c r="DO65" s="18">
        <v>0</v>
      </c>
      <c r="DP65" s="18">
        <v>0</v>
      </c>
      <c r="DQ65" s="18">
        <v>0</v>
      </c>
      <c r="DR65" s="18">
        <v>0</v>
      </c>
      <c r="DS65" s="18">
        <v>0</v>
      </c>
      <c r="DT65" s="18">
        <v>0</v>
      </c>
      <c r="DU65" s="18">
        <v>0</v>
      </c>
      <c r="DV65" s="18">
        <v>0</v>
      </c>
      <c r="DW65" s="18">
        <v>0</v>
      </c>
      <c r="DX65" s="18">
        <v>0</v>
      </c>
      <c r="DY65" s="18">
        <v>0</v>
      </c>
      <c r="DZ65" s="18">
        <v>0</v>
      </c>
      <c r="EA65" s="18">
        <v>0</v>
      </c>
      <c r="EB65" s="18">
        <v>0</v>
      </c>
      <c r="EC65" s="18">
        <v>0</v>
      </c>
      <c r="ED65" s="18">
        <v>0</v>
      </c>
      <c r="EE65" s="18">
        <v>0</v>
      </c>
    </row>
    <row r="66" spans="1:135" ht="20.149999999999999" customHeight="1" outlineLevel="6" x14ac:dyDescent="0.35">
      <c r="A66" s="17" t="s">
        <v>55</v>
      </c>
      <c r="B66" s="17" t="s">
        <v>299</v>
      </c>
      <c r="C66">
        <v>1</v>
      </c>
      <c r="D66" s="18">
        <v>439.46915999999999</v>
      </c>
      <c r="E66" s="18">
        <v>219.375</v>
      </c>
      <c r="F66" s="18">
        <v>0</v>
      </c>
      <c r="G66" s="18">
        <v>0</v>
      </c>
      <c r="H66" s="18">
        <v>219.73457999999999</v>
      </c>
      <c r="I66" s="18">
        <v>0</v>
      </c>
      <c r="J66" s="18">
        <v>0.35958000000000001</v>
      </c>
      <c r="K66" s="18">
        <v>0</v>
      </c>
      <c r="L66" s="18">
        <v>-161.226</v>
      </c>
      <c r="M66" s="18">
        <v>0</v>
      </c>
      <c r="N66" s="18">
        <v>0</v>
      </c>
      <c r="O66" s="18">
        <v>0</v>
      </c>
      <c r="P66" s="18">
        <v>7.6629306000000003E-10</v>
      </c>
      <c r="Q66" s="18">
        <v>3.8181E-10</v>
      </c>
      <c r="R66" s="18">
        <v>0</v>
      </c>
      <c r="S66" s="18">
        <v>0</v>
      </c>
      <c r="T66" s="18">
        <v>3.8314653000000002E-10</v>
      </c>
      <c r="U66" s="18">
        <v>0</v>
      </c>
      <c r="V66" s="18">
        <v>1.33653E-12</v>
      </c>
      <c r="W66" s="18">
        <v>0</v>
      </c>
      <c r="X66" s="18">
        <v>6.3062999999999992E-7</v>
      </c>
      <c r="Y66" s="18">
        <v>0</v>
      </c>
      <c r="Z66" s="18">
        <v>0</v>
      </c>
      <c r="AA66" s="18">
        <v>0</v>
      </c>
      <c r="AB66" s="18">
        <v>0.156858312</v>
      </c>
      <c r="AC66" s="18">
        <v>7.8351000000000004E-2</v>
      </c>
      <c r="AD66" s="18">
        <v>0</v>
      </c>
      <c r="AE66" s="18">
        <v>0</v>
      </c>
      <c r="AF66" s="18">
        <v>7.8429156E-2</v>
      </c>
      <c r="AG66" s="18">
        <v>0</v>
      </c>
      <c r="AH66" s="18">
        <v>7.8156000000000002E-5</v>
      </c>
      <c r="AI66" s="18">
        <v>0</v>
      </c>
      <c r="AJ66" s="18">
        <v>-6.9459000000000007E-2</v>
      </c>
      <c r="AK66" s="18">
        <v>0</v>
      </c>
      <c r="AL66" s="18">
        <v>0</v>
      </c>
      <c r="AM66" s="18">
        <v>0</v>
      </c>
      <c r="AN66" s="18">
        <v>0.84623643000000004</v>
      </c>
      <c r="AO66" s="18">
        <v>0.42198000000000002</v>
      </c>
      <c r="AP66" s="18">
        <v>0</v>
      </c>
      <c r="AQ66" s="18">
        <v>0</v>
      </c>
      <c r="AR66" s="18">
        <v>0.42311821500000002</v>
      </c>
      <c r="AS66" s="18">
        <v>0</v>
      </c>
      <c r="AT66" s="18">
        <v>1.1382149999999999E-3</v>
      </c>
      <c r="AU66" s="18">
        <v>0</v>
      </c>
      <c r="AV66" s="18">
        <v>-0.31480799999999998</v>
      </c>
      <c r="AW66" s="18">
        <v>0</v>
      </c>
      <c r="AX66" s="18">
        <v>0</v>
      </c>
      <c r="AY66" s="18">
        <v>0</v>
      </c>
      <c r="AZ66" s="18">
        <v>8.567098799999999E-2</v>
      </c>
      <c r="BA66" s="18">
        <v>4.2705E-2</v>
      </c>
      <c r="BB66" s="18">
        <v>0</v>
      </c>
      <c r="BC66" s="18">
        <v>0</v>
      </c>
      <c r="BD66" s="18">
        <v>4.2835494000000002E-2</v>
      </c>
      <c r="BE66" s="18">
        <v>0</v>
      </c>
      <c r="BF66" s="18">
        <v>1.3049399999999999E-4</v>
      </c>
      <c r="BG66" s="18">
        <v>0</v>
      </c>
      <c r="BH66" s="18">
        <v>-2.5974000000000004E-2</v>
      </c>
      <c r="BI66" s="18">
        <v>0</v>
      </c>
      <c r="BJ66" s="18">
        <v>0</v>
      </c>
      <c r="BK66" s="18">
        <v>0</v>
      </c>
      <c r="BL66" s="18">
        <v>1.9230568500000001E-4</v>
      </c>
      <c r="BM66" s="18">
        <v>9.5979000000000011E-5</v>
      </c>
      <c r="BN66" s="18">
        <v>0</v>
      </c>
      <c r="BO66" s="18">
        <v>0</v>
      </c>
      <c r="BP66" s="18">
        <v>9.6152842500000005E-5</v>
      </c>
      <c r="BQ66" s="18">
        <v>0</v>
      </c>
      <c r="BR66" s="18">
        <v>1.7384249999999999E-7</v>
      </c>
      <c r="BS66" s="18">
        <v>0</v>
      </c>
      <c r="BT66" s="18">
        <v>-3.4795799999999999E-4</v>
      </c>
      <c r="BU66" s="18">
        <v>0</v>
      </c>
      <c r="BV66" s="18">
        <v>0</v>
      </c>
      <c r="BW66" s="18">
        <v>0</v>
      </c>
      <c r="BX66" s="18">
        <v>3985.9638</v>
      </c>
      <c r="BY66" s="18">
        <v>1988.9999999999998</v>
      </c>
      <c r="BZ66" s="18">
        <v>0</v>
      </c>
      <c r="CA66" s="18">
        <v>0</v>
      </c>
      <c r="CB66" s="18">
        <v>1992.9818999999998</v>
      </c>
      <c r="CC66" s="18">
        <v>0</v>
      </c>
      <c r="CD66" s="18">
        <v>3.9819</v>
      </c>
      <c r="CE66" s="18">
        <v>0</v>
      </c>
      <c r="CF66" s="18">
        <v>-1535.04</v>
      </c>
      <c r="CG66" s="18">
        <v>0</v>
      </c>
      <c r="CH66" s="18">
        <v>0</v>
      </c>
      <c r="CI66" s="18">
        <v>0</v>
      </c>
      <c r="CJ66" s="18">
        <v>4485.8540999999996</v>
      </c>
      <c r="CK66" s="18">
        <v>2236.65</v>
      </c>
      <c r="CL66" s="18">
        <v>0</v>
      </c>
      <c r="CM66" s="18">
        <v>0</v>
      </c>
      <c r="CN66" s="18">
        <v>2242.9270500000002</v>
      </c>
      <c r="CO66" s="18">
        <v>0</v>
      </c>
      <c r="CP66" s="18">
        <v>6.2770499999999991</v>
      </c>
      <c r="CQ66" s="18">
        <v>0</v>
      </c>
      <c r="CR66" s="18">
        <v>-1549.47</v>
      </c>
      <c r="CS66" s="18">
        <v>0</v>
      </c>
      <c r="CT66" s="18">
        <v>0</v>
      </c>
      <c r="CU66" s="18">
        <v>0</v>
      </c>
      <c r="CV66" s="18">
        <v>595.49880000000007</v>
      </c>
      <c r="CW66" s="18">
        <v>295.62</v>
      </c>
      <c r="CX66" s="18">
        <v>0</v>
      </c>
      <c r="CY66" s="18">
        <v>0</v>
      </c>
      <c r="CZ66" s="18">
        <v>297.74939999999998</v>
      </c>
      <c r="DA66" s="18">
        <v>0</v>
      </c>
      <c r="DB66" s="18">
        <v>2.1294</v>
      </c>
      <c r="DC66" s="18">
        <v>0</v>
      </c>
      <c r="DD66" s="18">
        <v>7.7024999999999997</v>
      </c>
      <c r="DE66" s="18">
        <v>0</v>
      </c>
      <c r="DF66" s="18">
        <v>0</v>
      </c>
      <c r="DG66" s="18">
        <v>0</v>
      </c>
      <c r="DH66" s="18">
        <v>0</v>
      </c>
      <c r="DI66" s="18">
        <v>0</v>
      </c>
      <c r="DJ66" s="18">
        <v>0</v>
      </c>
      <c r="DK66" s="18">
        <v>0</v>
      </c>
      <c r="DL66" s="18">
        <v>0</v>
      </c>
      <c r="DM66" s="18">
        <v>0</v>
      </c>
      <c r="DN66" s="18">
        <v>0</v>
      </c>
      <c r="DO66" s="18">
        <v>0</v>
      </c>
      <c r="DP66" s="18">
        <v>0</v>
      </c>
      <c r="DQ66" s="18">
        <v>0</v>
      </c>
      <c r="DR66" s="18">
        <v>0</v>
      </c>
      <c r="DS66" s="18">
        <v>0</v>
      </c>
      <c r="DT66" s="18">
        <v>0</v>
      </c>
      <c r="DU66" s="18">
        <v>0</v>
      </c>
      <c r="DV66" s="18">
        <v>0</v>
      </c>
      <c r="DW66" s="18">
        <v>0</v>
      </c>
      <c r="DX66" s="18">
        <v>0</v>
      </c>
      <c r="DY66" s="18">
        <v>0</v>
      </c>
      <c r="DZ66" s="18">
        <v>0</v>
      </c>
      <c r="EA66" s="18">
        <v>0</v>
      </c>
      <c r="EB66" s="18">
        <v>0</v>
      </c>
      <c r="EC66" s="18">
        <v>0</v>
      </c>
      <c r="ED66" s="18">
        <v>0</v>
      </c>
      <c r="EE66" s="18">
        <v>0</v>
      </c>
    </row>
    <row r="67" spans="1:135" ht="20.149999999999999" customHeight="1" outlineLevel="5" x14ac:dyDescent="0.35">
      <c r="A67" s="17" t="s">
        <v>54</v>
      </c>
      <c r="B67" s="17" t="s">
        <v>322</v>
      </c>
      <c r="D67" s="18">
        <v>330.95354249999997</v>
      </c>
      <c r="E67" s="18">
        <v>53.051337500000002</v>
      </c>
      <c r="F67" s="18">
        <v>0</v>
      </c>
      <c r="G67" s="18">
        <v>0</v>
      </c>
      <c r="H67" s="18">
        <v>0</v>
      </c>
      <c r="I67" s="18">
        <v>0</v>
      </c>
      <c r="J67" s="18">
        <v>277.90220499999998</v>
      </c>
      <c r="K67" s="18">
        <v>0</v>
      </c>
      <c r="L67" s="18">
        <v>-128.50774999999999</v>
      </c>
      <c r="M67" s="18">
        <v>0</v>
      </c>
      <c r="N67" s="18">
        <v>0</v>
      </c>
      <c r="O67" s="18">
        <v>0</v>
      </c>
      <c r="P67" s="18">
        <v>1.3899941763749999E-10</v>
      </c>
      <c r="Q67" s="18">
        <v>1.3849592749999999E-10</v>
      </c>
      <c r="R67" s="18">
        <v>0</v>
      </c>
      <c r="S67" s="18">
        <v>0</v>
      </c>
      <c r="T67" s="18">
        <v>0</v>
      </c>
      <c r="U67" s="18">
        <v>0</v>
      </c>
      <c r="V67" s="18">
        <v>5.0349013749999999E-13</v>
      </c>
      <c r="W67" s="18">
        <v>0</v>
      </c>
      <c r="X67" s="18">
        <v>1.1318831778625E-7</v>
      </c>
      <c r="Y67" s="18">
        <v>0</v>
      </c>
      <c r="Z67" s="18">
        <v>0</v>
      </c>
      <c r="AA67" s="18">
        <v>0</v>
      </c>
      <c r="AB67" s="18">
        <v>4.5245401249999997E-2</v>
      </c>
      <c r="AC67" s="18">
        <v>4.5161462499999999E-2</v>
      </c>
      <c r="AD67" s="18">
        <v>0</v>
      </c>
      <c r="AE67" s="18">
        <v>0</v>
      </c>
      <c r="AF67" s="18">
        <v>0</v>
      </c>
      <c r="AG67" s="18">
        <v>0</v>
      </c>
      <c r="AH67" s="18">
        <v>8.3938750000000007E-5</v>
      </c>
      <c r="AI67" s="18">
        <v>0</v>
      </c>
      <c r="AJ67" s="18">
        <v>-1.7339043750000002E-2</v>
      </c>
      <c r="AK67" s="18">
        <v>0</v>
      </c>
      <c r="AL67" s="18">
        <v>0</v>
      </c>
      <c r="AM67" s="18">
        <v>0</v>
      </c>
      <c r="AN67" s="18">
        <v>0.37125163075000001</v>
      </c>
      <c r="AO67" s="18">
        <v>0.37016437499999999</v>
      </c>
      <c r="AP67" s="18">
        <v>0</v>
      </c>
      <c r="AQ67" s="18">
        <v>0</v>
      </c>
      <c r="AR67" s="18">
        <v>0</v>
      </c>
      <c r="AS67" s="18">
        <v>0</v>
      </c>
      <c r="AT67" s="18">
        <v>1.0872557500000001E-3</v>
      </c>
      <c r="AU67" s="18">
        <v>0</v>
      </c>
      <c r="AV67" s="18">
        <v>-9.6381599999999998E-2</v>
      </c>
      <c r="AW67" s="18">
        <v>0</v>
      </c>
      <c r="AX67" s="18">
        <v>0</v>
      </c>
      <c r="AY67" s="18">
        <v>0</v>
      </c>
      <c r="AZ67" s="18">
        <v>6.5994624500000001E-2</v>
      </c>
      <c r="BA67" s="18">
        <v>6.5813737499999997E-2</v>
      </c>
      <c r="BB67" s="18">
        <v>0</v>
      </c>
      <c r="BC67" s="18">
        <v>0</v>
      </c>
      <c r="BD67" s="18">
        <v>0</v>
      </c>
      <c r="BE67" s="18">
        <v>0</v>
      </c>
      <c r="BF67" s="18">
        <v>1.8088700000000002E-4</v>
      </c>
      <c r="BG67" s="18">
        <v>0</v>
      </c>
      <c r="BH67" s="18">
        <v>-1.137847375E-2</v>
      </c>
      <c r="BI67" s="18">
        <v>0</v>
      </c>
      <c r="BJ67" s="18">
        <v>0</v>
      </c>
      <c r="BK67" s="18">
        <v>0</v>
      </c>
      <c r="BL67" s="18">
        <v>5.6986042750000005E-5</v>
      </c>
      <c r="BM67" s="18">
        <v>5.6701925000000002E-5</v>
      </c>
      <c r="BN67" s="18">
        <v>0</v>
      </c>
      <c r="BO67" s="18">
        <v>0</v>
      </c>
      <c r="BP67" s="18">
        <v>0</v>
      </c>
      <c r="BQ67" s="18">
        <v>0</v>
      </c>
      <c r="BR67" s="18">
        <v>2.8411775000000002E-7</v>
      </c>
      <c r="BS67" s="18">
        <v>0</v>
      </c>
      <c r="BT67" s="18">
        <v>-8.0549174999999996E-5</v>
      </c>
      <c r="BU67" s="18">
        <v>0</v>
      </c>
      <c r="BV67" s="18">
        <v>0</v>
      </c>
      <c r="BW67" s="18">
        <v>0</v>
      </c>
      <c r="BX67" s="18">
        <v>2476.4749449999995</v>
      </c>
      <c r="BY67" s="18">
        <v>2469.3462499999996</v>
      </c>
      <c r="BZ67" s="18">
        <v>0</v>
      </c>
      <c r="CA67" s="18">
        <v>0</v>
      </c>
      <c r="CB67" s="18">
        <v>0</v>
      </c>
      <c r="CC67" s="18">
        <v>0</v>
      </c>
      <c r="CD67" s="18">
        <v>7.1286950000000004</v>
      </c>
      <c r="CE67" s="18">
        <v>0</v>
      </c>
      <c r="CF67" s="18">
        <v>-1247.0149999999999</v>
      </c>
      <c r="CG67" s="18">
        <v>0</v>
      </c>
      <c r="CH67" s="18">
        <v>0</v>
      </c>
      <c r="CI67" s="18">
        <v>0</v>
      </c>
      <c r="CJ67" s="18">
        <v>2650.9703762500003</v>
      </c>
      <c r="CK67" s="18">
        <v>2641.4937500000001</v>
      </c>
      <c r="CL67" s="18">
        <v>0</v>
      </c>
      <c r="CM67" s="18">
        <v>0</v>
      </c>
      <c r="CN67" s="18">
        <v>0</v>
      </c>
      <c r="CO67" s="18">
        <v>0</v>
      </c>
      <c r="CP67" s="18">
        <v>9.4766262499999989</v>
      </c>
      <c r="CQ67" s="18">
        <v>0</v>
      </c>
      <c r="CR67" s="18">
        <v>-1341.83</v>
      </c>
      <c r="CS67" s="18">
        <v>0</v>
      </c>
      <c r="CT67" s="18">
        <v>0</v>
      </c>
      <c r="CU67" s="18">
        <v>0</v>
      </c>
      <c r="CV67" s="18">
        <v>2869.9751150000002</v>
      </c>
      <c r="CW67" s="18">
        <v>2865.0562500000001</v>
      </c>
      <c r="CX67" s="18">
        <v>0</v>
      </c>
      <c r="CY67" s="18">
        <v>0</v>
      </c>
      <c r="CZ67" s="18">
        <v>0</v>
      </c>
      <c r="DA67" s="18">
        <v>0</v>
      </c>
      <c r="DB67" s="18">
        <v>4.9188650000000003</v>
      </c>
      <c r="DC67" s="18">
        <v>0</v>
      </c>
      <c r="DD67" s="18">
        <v>-303.11137500000001</v>
      </c>
      <c r="DE67" s="18">
        <v>0</v>
      </c>
      <c r="DF67" s="18">
        <v>0</v>
      </c>
      <c r="DG67" s="18">
        <v>0</v>
      </c>
      <c r="DH67" s="18">
        <v>0</v>
      </c>
      <c r="DI67" s="18">
        <v>0</v>
      </c>
      <c r="DJ67" s="18">
        <v>0</v>
      </c>
      <c r="DK67" s="18">
        <v>0</v>
      </c>
      <c r="DL67" s="18">
        <v>0</v>
      </c>
      <c r="DM67" s="18">
        <v>0</v>
      </c>
      <c r="DN67" s="18">
        <v>0</v>
      </c>
      <c r="DO67" s="18">
        <v>0</v>
      </c>
      <c r="DP67" s="18">
        <v>0</v>
      </c>
      <c r="DQ67" s="18">
        <v>0</v>
      </c>
      <c r="DR67" s="18">
        <v>0</v>
      </c>
      <c r="DS67" s="18">
        <v>0</v>
      </c>
      <c r="DT67" s="18">
        <v>0</v>
      </c>
      <c r="DU67" s="18">
        <v>0</v>
      </c>
      <c r="DV67" s="18">
        <v>0</v>
      </c>
      <c r="DW67" s="18">
        <v>0</v>
      </c>
      <c r="DX67" s="18">
        <v>0</v>
      </c>
      <c r="DY67" s="18">
        <v>0</v>
      </c>
      <c r="DZ67" s="18">
        <v>0</v>
      </c>
      <c r="EA67" s="18">
        <v>0</v>
      </c>
      <c r="EB67" s="18">
        <v>0</v>
      </c>
      <c r="EC67" s="18">
        <v>0</v>
      </c>
      <c r="ED67" s="18">
        <v>0</v>
      </c>
      <c r="EE67" s="18">
        <v>0</v>
      </c>
    </row>
    <row r="68" spans="1:135" ht="20.149999999999999" customHeight="1" outlineLevel="6" x14ac:dyDescent="0.35">
      <c r="A68" s="17" t="s">
        <v>55</v>
      </c>
      <c r="B68" s="17" t="s">
        <v>299</v>
      </c>
      <c r="C68">
        <v>0</v>
      </c>
      <c r="D68" s="18">
        <v>78.879080000000002</v>
      </c>
      <c r="E68" s="18">
        <v>78.75</v>
      </c>
      <c r="F68" s="18">
        <v>0</v>
      </c>
      <c r="G68" s="18">
        <v>0</v>
      </c>
      <c r="H68" s="18">
        <v>0</v>
      </c>
      <c r="I68" s="18">
        <v>0</v>
      </c>
      <c r="J68" s="18">
        <v>0.12908</v>
      </c>
      <c r="K68" s="18">
        <v>0</v>
      </c>
      <c r="L68" s="18">
        <v>-28.937999999999999</v>
      </c>
      <c r="M68" s="18">
        <v>0</v>
      </c>
      <c r="N68" s="18">
        <v>0</v>
      </c>
      <c r="O68" s="18">
        <v>0</v>
      </c>
      <c r="P68" s="18">
        <v>1.3753978E-10</v>
      </c>
      <c r="Q68" s="18">
        <v>1.3705999999999999E-10</v>
      </c>
      <c r="R68" s="18">
        <v>0</v>
      </c>
      <c r="S68" s="18">
        <v>0</v>
      </c>
      <c r="T68" s="18">
        <v>0</v>
      </c>
      <c r="U68" s="18">
        <v>0</v>
      </c>
      <c r="V68" s="18">
        <v>4.7978E-13</v>
      </c>
      <c r="W68" s="18">
        <v>0</v>
      </c>
      <c r="X68" s="18">
        <v>1.1319E-7</v>
      </c>
      <c r="Y68" s="18">
        <v>0</v>
      </c>
      <c r="Z68" s="18">
        <v>0</v>
      </c>
      <c r="AA68" s="18">
        <v>0</v>
      </c>
      <c r="AB68" s="18">
        <v>2.8154056E-2</v>
      </c>
      <c r="AC68" s="18">
        <v>2.8126000000000002E-2</v>
      </c>
      <c r="AD68" s="18">
        <v>0</v>
      </c>
      <c r="AE68" s="18">
        <v>0</v>
      </c>
      <c r="AF68" s="18">
        <v>0</v>
      </c>
      <c r="AG68" s="18">
        <v>0</v>
      </c>
      <c r="AH68" s="18">
        <v>2.8056E-5</v>
      </c>
      <c r="AI68" s="18">
        <v>0</v>
      </c>
      <c r="AJ68" s="18">
        <v>-1.2467000000000001E-2</v>
      </c>
      <c r="AK68" s="18">
        <v>0</v>
      </c>
      <c r="AL68" s="18">
        <v>0</v>
      </c>
      <c r="AM68" s="18">
        <v>0</v>
      </c>
      <c r="AN68" s="18">
        <v>0.15188858999999999</v>
      </c>
      <c r="AO68" s="18">
        <v>0.15148</v>
      </c>
      <c r="AP68" s="18">
        <v>0</v>
      </c>
      <c r="AQ68" s="18">
        <v>0</v>
      </c>
      <c r="AR68" s="18">
        <v>0</v>
      </c>
      <c r="AS68" s="18">
        <v>0</v>
      </c>
      <c r="AT68" s="18">
        <v>4.0859000000000002E-4</v>
      </c>
      <c r="AU68" s="18">
        <v>0</v>
      </c>
      <c r="AV68" s="18">
        <v>-5.6503999999999999E-2</v>
      </c>
      <c r="AW68" s="18">
        <v>0</v>
      </c>
      <c r="AX68" s="18">
        <v>0</v>
      </c>
      <c r="AY68" s="18">
        <v>0</v>
      </c>
      <c r="AZ68" s="18">
        <v>1.5376844000000001E-2</v>
      </c>
      <c r="BA68" s="18">
        <v>1.533E-2</v>
      </c>
      <c r="BB68" s="18">
        <v>0</v>
      </c>
      <c r="BC68" s="18">
        <v>0</v>
      </c>
      <c r="BD68" s="18">
        <v>0</v>
      </c>
      <c r="BE68" s="18">
        <v>0</v>
      </c>
      <c r="BF68" s="18">
        <v>4.6844000000000001E-5</v>
      </c>
      <c r="BG68" s="18">
        <v>0</v>
      </c>
      <c r="BH68" s="18">
        <v>-4.6620000000000003E-3</v>
      </c>
      <c r="BI68" s="18">
        <v>0</v>
      </c>
      <c r="BJ68" s="18">
        <v>0</v>
      </c>
      <c r="BK68" s="18">
        <v>0</v>
      </c>
      <c r="BL68" s="18">
        <v>3.4516405000000001E-5</v>
      </c>
      <c r="BM68" s="18">
        <v>3.4453999999999999E-5</v>
      </c>
      <c r="BN68" s="18">
        <v>0</v>
      </c>
      <c r="BO68" s="18">
        <v>0</v>
      </c>
      <c r="BP68" s="18">
        <v>0</v>
      </c>
      <c r="BQ68" s="18">
        <v>0</v>
      </c>
      <c r="BR68" s="18">
        <v>6.2404999999999995E-8</v>
      </c>
      <c r="BS68" s="18">
        <v>0</v>
      </c>
      <c r="BT68" s="18">
        <v>-6.2453999999999995E-5</v>
      </c>
      <c r="BU68" s="18">
        <v>0</v>
      </c>
      <c r="BV68" s="18">
        <v>0</v>
      </c>
      <c r="BW68" s="18">
        <v>0</v>
      </c>
      <c r="BX68" s="18">
        <v>715.42939999999999</v>
      </c>
      <c r="BY68" s="18">
        <v>714</v>
      </c>
      <c r="BZ68" s="18">
        <v>0</v>
      </c>
      <c r="CA68" s="18">
        <v>0</v>
      </c>
      <c r="CB68" s="18">
        <v>0</v>
      </c>
      <c r="CC68" s="18">
        <v>0</v>
      </c>
      <c r="CD68" s="18">
        <v>1.4294</v>
      </c>
      <c r="CE68" s="18">
        <v>0</v>
      </c>
      <c r="CF68" s="18">
        <v>-275.52</v>
      </c>
      <c r="CG68" s="18">
        <v>0</v>
      </c>
      <c r="CH68" s="18">
        <v>0</v>
      </c>
      <c r="CI68" s="18">
        <v>0</v>
      </c>
      <c r="CJ68" s="18">
        <v>805.15330000000006</v>
      </c>
      <c r="CK68" s="18">
        <v>802.90000000000009</v>
      </c>
      <c r="CL68" s="18">
        <v>0</v>
      </c>
      <c r="CM68" s="18">
        <v>0</v>
      </c>
      <c r="CN68" s="18">
        <v>0</v>
      </c>
      <c r="CO68" s="18">
        <v>0</v>
      </c>
      <c r="CP68" s="18">
        <v>2.2532999999999999</v>
      </c>
      <c r="CQ68" s="18">
        <v>0</v>
      </c>
      <c r="CR68" s="18">
        <v>-278.11</v>
      </c>
      <c r="CS68" s="18">
        <v>0</v>
      </c>
      <c r="CT68" s="18">
        <v>0</v>
      </c>
      <c r="CU68" s="18">
        <v>0</v>
      </c>
      <c r="CV68" s="18">
        <v>106.8844</v>
      </c>
      <c r="CW68" s="18">
        <v>106.12</v>
      </c>
      <c r="CX68" s="18">
        <v>0</v>
      </c>
      <c r="CY68" s="18">
        <v>0</v>
      </c>
      <c r="CZ68" s="18">
        <v>0</v>
      </c>
      <c r="DA68" s="18">
        <v>0</v>
      </c>
      <c r="DB68" s="18">
        <v>0.76439999999999997</v>
      </c>
      <c r="DC68" s="18">
        <v>0</v>
      </c>
      <c r="DD68" s="18">
        <v>1.3825000000000001</v>
      </c>
      <c r="DE68" s="18">
        <v>0</v>
      </c>
      <c r="DF68" s="18">
        <v>0</v>
      </c>
      <c r="DG68" s="18">
        <v>0</v>
      </c>
      <c r="DH68" s="18">
        <v>0</v>
      </c>
      <c r="DI68" s="18">
        <v>0</v>
      </c>
      <c r="DJ68" s="18">
        <v>0</v>
      </c>
      <c r="DK68" s="18">
        <v>0</v>
      </c>
      <c r="DL68" s="18">
        <v>0</v>
      </c>
      <c r="DM68" s="18">
        <v>0</v>
      </c>
      <c r="DN68" s="18">
        <v>0</v>
      </c>
      <c r="DO68" s="18">
        <v>0</v>
      </c>
      <c r="DP68" s="18">
        <v>0</v>
      </c>
      <c r="DQ68" s="18">
        <v>0</v>
      </c>
      <c r="DR68" s="18">
        <v>0</v>
      </c>
      <c r="DS68" s="18">
        <v>0</v>
      </c>
      <c r="DT68" s="18">
        <v>0</v>
      </c>
      <c r="DU68" s="18">
        <v>0</v>
      </c>
      <c r="DV68" s="18">
        <v>0</v>
      </c>
      <c r="DW68" s="18">
        <v>0</v>
      </c>
      <c r="DX68" s="18">
        <v>0</v>
      </c>
      <c r="DY68" s="18">
        <v>0</v>
      </c>
      <c r="DZ68" s="18">
        <v>0</v>
      </c>
      <c r="EA68" s="18">
        <v>0</v>
      </c>
      <c r="EB68" s="18">
        <v>0</v>
      </c>
      <c r="EC68" s="18">
        <v>0</v>
      </c>
      <c r="ED68" s="18">
        <v>0</v>
      </c>
      <c r="EE68" s="18">
        <v>0</v>
      </c>
    </row>
    <row r="69" spans="1:135" ht="20.149999999999999" customHeight="1" outlineLevel="6" x14ac:dyDescent="0.35">
      <c r="A69" s="17" t="s">
        <v>55</v>
      </c>
      <c r="B69" s="17" t="s">
        <v>70</v>
      </c>
      <c r="C69">
        <v>0</v>
      </c>
      <c r="D69" s="18">
        <v>252.07446249999998</v>
      </c>
      <c r="E69" s="18">
        <v>-25.698662500000001</v>
      </c>
      <c r="F69" s="18">
        <v>0</v>
      </c>
      <c r="G69" s="18">
        <v>0</v>
      </c>
      <c r="H69" s="18">
        <v>0</v>
      </c>
      <c r="I69" s="18">
        <v>0</v>
      </c>
      <c r="J69" s="18">
        <v>277.77312499999999</v>
      </c>
      <c r="K69" s="18">
        <v>0</v>
      </c>
      <c r="L69" s="18">
        <v>-99.569749999999999</v>
      </c>
      <c r="M69" s="18">
        <v>0</v>
      </c>
      <c r="N69" s="18">
        <v>0</v>
      </c>
      <c r="O69" s="18">
        <v>0</v>
      </c>
      <c r="P69" s="18">
        <v>1.4596376375000001E-12</v>
      </c>
      <c r="Q69" s="18">
        <v>1.4359275000000001E-12</v>
      </c>
      <c r="R69" s="18">
        <v>0</v>
      </c>
      <c r="S69" s="18">
        <v>0</v>
      </c>
      <c r="T69" s="18">
        <v>0</v>
      </c>
      <c r="U69" s="18">
        <v>0</v>
      </c>
      <c r="V69" s="18">
        <v>2.3710137499999998E-14</v>
      </c>
      <c r="W69" s="18">
        <v>0</v>
      </c>
      <c r="X69" s="18">
        <v>-1.6822137499999999E-12</v>
      </c>
      <c r="Y69" s="18">
        <v>0</v>
      </c>
      <c r="Z69" s="18">
        <v>0</v>
      </c>
      <c r="AA69" s="18">
        <v>0</v>
      </c>
      <c r="AB69" s="18">
        <v>1.7091345250000001E-2</v>
      </c>
      <c r="AC69" s="18">
        <v>1.7035462500000001E-2</v>
      </c>
      <c r="AD69" s="18">
        <v>0</v>
      </c>
      <c r="AE69" s="18">
        <v>0</v>
      </c>
      <c r="AF69" s="18">
        <v>0</v>
      </c>
      <c r="AG69" s="18">
        <v>0</v>
      </c>
      <c r="AH69" s="18">
        <v>5.5882750000000003E-5</v>
      </c>
      <c r="AI69" s="18">
        <v>0</v>
      </c>
      <c r="AJ69" s="18">
        <v>-4.87204375E-3</v>
      </c>
      <c r="AK69" s="18">
        <v>0</v>
      </c>
      <c r="AL69" s="18">
        <v>0</v>
      </c>
      <c r="AM69" s="18">
        <v>0</v>
      </c>
      <c r="AN69" s="18">
        <v>0.21936304075000002</v>
      </c>
      <c r="AO69" s="18">
        <v>0.21868437500000001</v>
      </c>
      <c r="AP69" s="18">
        <v>0</v>
      </c>
      <c r="AQ69" s="18">
        <v>0</v>
      </c>
      <c r="AR69" s="18">
        <v>0</v>
      </c>
      <c r="AS69" s="18">
        <v>0</v>
      </c>
      <c r="AT69" s="18">
        <v>6.7866574999999999E-4</v>
      </c>
      <c r="AU69" s="18">
        <v>0</v>
      </c>
      <c r="AV69" s="18">
        <v>-3.9877599999999999E-2</v>
      </c>
      <c r="AW69" s="18">
        <v>0</v>
      </c>
      <c r="AX69" s="18">
        <v>0</v>
      </c>
      <c r="AY69" s="18">
        <v>0</v>
      </c>
      <c r="AZ69" s="18">
        <v>5.0617780500000001E-2</v>
      </c>
      <c r="BA69" s="18">
        <v>5.04837375E-2</v>
      </c>
      <c r="BB69" s="18">
        <v>0</v>
      </c>
      <c r="BC69" s="18">
        <v>0</v>
      </c>
      <c r="BD69" s="18">
        <v>0</v>
      </c>
      <c r="BE69" s="18">
        <v>0</v>
      </c>
      <c r="BF69" s="18">
        <v>1.34043E-4</v>
      </c>
      <c r="BG69" s="18">
        <v>0</v>
      </c>
      <c r="BH69" s="18">
        <v>-6.7164737500000002E-3</v>
      </c>
      <c r="BI69" s="18">
        <v>0</v>
      </c>
      <c r="BJ69" s="18">
        <v>0</v>
      </c>
      <c r="BK69" s="18">
        <v>0</v>
      </c>
      <c r="BL69" s="18">
        <v>2.2469637750000001E-5</v>
      </c>
      <c r="BM69" s="18">
        <v>2.2247924999999999E-5</v>
      </c>
      <c r="BN69" s="18">
        <v>0</v>
      </c>
      <c r="BO69" s="18">
        <v>0</v>
      </c>
      <c r="BP69" s="18">
        <v>0</v>
      </c>
      <c r="BQ69" s="18">
        <v>0</v>
      </c>
      <c r="BR69" s="18">
        <v>2.2171275000000001E-7</v>
      </c>
      <c r="BS69" s="18">
        <v>0</v>
      </c>
      <c r="BT69" s="18">
        <v>-1.8095175000000001E-5</v>
      </c>
      <c r="BU69" s="18">
        <v>0</v>
      </c>
      <c r="BV69" s="18">
        <v>0</v>
      </c>
      <c r="BW69" s="18">
        <v>0</v>
      </c>
      <c r="BX69" s="18">
        <v>1761.0455449999997</v>
      </c>
      <c r="BY69" s="18">
        <v>1755.3462499999998</v>
      </c>
      <c r="BZ69" s="18">
        <v>0</v>
      </c>
      <c r="CA69" s="18">
        <v>0</v>
      </c>
      <c r="CB69" s="18">
        <v>0</v>
      </c>
      <c r="CC69" s="18">
        <v>0</v>
      </c>
      <c r="CD69" s="18">
        <v>5.6992950000000002</v>
      </c>
      <c r="CE69" s="18">
        <v>0</v>
      </c>
      <c r="CF69" s="18">
        <v>-971.495</v>
      </c>
      <c r="CG69" s="18">
        <v>0</v>
      </c>
      <c r="CH69" s="18">
        <v>0</v>
      </c>
      <c r="CI69" s="18">
        <v>0</v>
      </c>
      <c r="CJ69" s="18">
        <v>1845.8170762499999</v>
      </c>
      <c r="CK69" s="18">
        <v>1838.59375</v>
      </c>
      <c r="CL69" s="18">
        <v>0</v>
      </c>
      <c r="CM69" s="18">
        <v>0</v>
      </c>
      <c r="CN69" s="18">
        <v>0</v>
      </c>
      <c r="CO69" s="18">
        <v>0</v>
      </c>
      <c r="CP69" s="18">
        <v>7.2233262499999995</v>
      </c>
      <c r="CQ69" s="18">
        <v>0</v>
      </c>
      <c r="CR69" s="18">
        <v>-1063.72</v>
      </c>
      <c r="CS69" s="18">
        <v>0</v>
      </c>
      <c r="CT69" s="18">
        <v>0</v>
      </c>
      <c r="CU69" s="18">
        <v>0</v>
      </c>
      <c r="CV69" s="18">
        <v>2763.0907150000003</v>
      </c>
      <c r="CW69" s="18">
        <v>2758.9362500000002</v>
      </c>
      <c r="CX69" s="18">
        <v>0</v>
      </c>
      <c r="CY69" s="18">
        <v>0</v>
      </c>
      <c r="CZ69" s="18">
        <v>0</v>
      </c>
      <c r="DA69" s="18">
        <v>0</v>
      </c>
      <c r="DB69" s="18">
        <v>4.1544650000000001</v>
      </c>
      <c r="DC69" s="18">
        <v>0</v>
      </c>
      <c r="DD69" s="18">
        <v>-304.493875</v>
      </c>
      <c r="DE69" s="18">
        <v>0</v>
      </c>
      <c r="DF69" s="18">
        <v>0</v>
      </c>
      <c r="DG69" s="18">
        <v>0</v>
      </c>
      <c r="DH69" s="18">
        <v>0</v>
      </c>
      <c r="DI69" s="18">
        <v>0</v>
      </c>
      <c r="DJ69" s="18">
        <v>0</v>
      </c>
      <c r="DK69" s="18">
        <v>0</v>
      </c>
      <c r="DL69" s="18">
        <v>0</v>
      </c>
      <c r="DM69" s="18">
        <v>0</v>
      </c>
      <c r="DN69" s="18">
        <v>0</v>
      </c>
      <c r="DO69" s="18">
        <v>0</v>
      </c>
      <c r="DP69" s="18">
        <v>0</v>
      </c>
      <c r="DQ69" s="18">
        <v>0</v>
      </c>
      <c r="DR69" s="18">
        <v>0</v>
      </c>
      <c r="DS69" s="18">
        <v>0</v>
      </c>
      <c r="DT69" s="18">
        <v>0</v>
      </c>
      <c r="DU69" s="18">
        <v>0</v>
      </c>
      <c r="DV69" s="18">
        <v>0</v>
      </c>
      <c r="DW69" s="18">
        <v>0</v>
      </c>
      <c r="DX69" s="18">
        <v>0</v>
      </c>
      <c r="DY69" s="18">
        <v>0</v>
      </c>
      <c r="DZ69" s="18">
        <v>0</v>
      </c>
      <c r="EA69" s="18">
        <v>0</v>
      </c>
      <c r="EB69" s="18">
        <v>0</v>
      </c>
      <c r="EC69" s="18">
        <v>0</v>
      </c>
      <c r="ED69" s="18">
        <v>0</v>
      </c>
      <c r="EE69" s="18">
        <v>0</v>
      </c>
    </row>
    <row r="70" spans="1:135" ht="20.149999999999999" customHeight="1" outlineLevel="5" x14ac:dyDescent="0.35">
      <c r="A70" s="17" t="s">
        <v>54</v>
      </c>
      <c r="B70" s="17" t="s">
        <v>323</v>
      </c>
      <c r="D70" s="18">
        <v>116.53731831000002</v>
      </c>
      <c r="E70" s="18">
        <v>97.381585000000001</v>
      </c>
      <c r="F70" s="18">
        <v>0</v>
      </c>
      <c r="G70" s="18">
        <v>0</v>
      </c>
      <c r="H70" s="18">
        <v>15.284301480000003</v>
      </c>
      <c r="I70" s="18">
        <v>0</v>
      </c>
      <c r="J70" s="18">
        <v>0.46854206000000009</v>
      </c>
      <c r="K70" s="18">
        <v>3.4028897699999998</v>
      </c>
      <c r="L70" s="18">
        <v>0</v>
      </c>
      <c r="M70" s="18">
        <v>0</v>
      </c>
      <c r="N70" s="18">
        <v>0</v>
      </c>
      <c r="O70" s="18">
        <v>0</v>
      </c>
      <c r="P70" s="18">
        <v>4.9805286559083993E-9</v>
      </c>
      <c r="Q70" s="18">
        <v>1.2458655226500001E-9</v>
      </c>
      <c r="R70" s="18">
        <v>0</v>
      </c>
      <c r="S70" s="18">
        <v>0</v>
      </c>
      <c r="T70" s="18">
        <v>3.7346402630208009E-9</v>
      </c>
      <c r="U70" s="18">
        <v>0</v>
      </c>
      <c r="V70" s="18">
        <v>3.9659536000000006E-15</v>
      </c>
      <c r="W70" s="18">
        <v>1.8904283999999999E-14</v>
      </c>
      <c r="X70" s="18">
        <v>0</v>
      </c>
      <c r="Y70" s="18">
        <v>0</v>
      </c>
      <c r="Z70" s="18">
        <v>0</v>
      </c>
      <c r="AA70" s="18">
        <v>0</v>
      </c>
      <c r="AB70" s="18">
        <v>6.7313296792000016E-2</v>
      </c>
      <c r="AC70" s="18">
        <v>2.4963312500000001E-2</v>
      </c>
      <c r="AD70" s="18">
        <v>0</v>
      </c>
      <c r="AE70" s="18">
        <v>0</v>
      </c>
      <c r="AF70" s="18">
        <v>4.0569556314000006E-2</v>
      </c>
      <c r="AG70" s="18">
        <v>0</v>
      </c>
      <c r="AH70" s="18">
        <v>1.4126982800000002E-4</v>
      </c>
      <c r="AI70" s="18">
        <v>1.63915815E-3</v>
      </c>
      <c r="AJ70" s="18">
        <v>0</v>
      </c>
      <c r="AK70" s="18">
        <v>0</v>
      </c>
      <c r="AL70" s="18">
        <v>0</v>
      </c>
      <c r="AM70" s="18">
        <v>0</v>
      </c>
      <c r="AN70" s="18">
        <v>0.20018384184400001</v>
      </c>
      <c r="AO70" s="18">
        <v>0.17265807999999999</v>
      </c>
      <c r="AP70" s="18">
        <v>0</v>
      </c>
      <c r="AQ70" s="18">
        <v>0</v>
      </c>
      <c r="AR70" s="18">
        <v>5.1346480080000012E-3</v>
      </c>
      <c r="AS70" s="18">
        <v>0</v>
      </c>
      <c r="AT70" s="18">
        <v>7.7356683600000007E-4</v>
      </c>
      <c r="AU70" s="18">
        <v>2.1617546999999997E-2</v>
      </c>
      <c r="AV70" s="18">
        <v>0</v>
      </c>
      <c r="AW70" s="18">
        <v>0</v>
      </c>
      <c r="AX70" s="18">
        <v>0</v>
      </c>
      <c r="AY70" s="18">
        <v>0</v>
      </c>
      <c r="AZ70" s="18">
        <v>4.6236513058399986E-2</v>
      </c>
      <c r="BA70" s="18">
        <v>3.4242998999999996E-2</v>
      </c>
      <c r="BB70" s="18">
        <v>0</v>
      </c>
      <c r="BC70" s="18">
        <v>0</v>
      </c>
      <c r="BD70" s="18">
        <v>9.4537827888000001E-3</v>
      </c>
      <c r="BE70" s="18">
        <v>0</v>
      </c>
      <c r="BF70" s="18">
        <v>1.0753415960000002E-4</v>
      </c>
      <c r="BG70" s="18">
        <v>2.4321971099999997E-3</v>
      </c>
      <c r="BH70" s="18">
        <v>0</v>
      </c>
      <c r="BI70" s="18">
        <v>0</v>
      </c>
      <c r="BJ70" s="18">
        <v>0</v>
      </c>
      <c r="BK70" s="18">
        <v>0</v>
      </c>
      <c r="BL70" s="18">
        <v>2.3290606406200003E-5</v>
      </c>
      <c r="BM70" s="18">
        <v>1.6181460400000001E-5</v>
      </c>
      <c r="BN70" s="18">
        <v>0</v>
      </c>
      <c r="BO70" s="18">
        <v>0</v>
      </c>
      <c r="BP70" s="18">
        <v>6.6717578424000007E-6</v>
      </c>
      <c r="BQ70" s="18">
        <v>0</v>
      </c>
      <c r="BR70" s="18">
        <v>9.2463940800000021E-8</v>
      </c>
      <c r="BS70" s="18">
        <v>3.4492422299999996E-7</v>
      </c>
      <c r="BT70" s="18">
        <v>0</v>
      </c>
      <c r="BU70" s="18">
        <v>0</v>
      </c>
      <c r="BV70" s="18">
        <v>0</v>
      </c>
      <c r="BW70" s="18">
        <v>0</v>
      </c>
      <c r="BX70" s="18">
        <v>1885.2349555759999</v>
      </c>
      <c r="BY70" s="18">
        <v>1419.0789200000002</v>
      </c>
      <c r="BZ70" s="18">
        <v>0</v>
      </c>
      <c r="CA70" s="18">
        <v>0</v>
      </c>
      <c r="CB70" s="18">
        <v>401.40320413200004</v>
      </c>
      <c r="CC70" s="18">
        <v>0</v>
      </c>
      <c r="CD70" s="18">
        <v>16.488985044000003</v>
      </c>
      <c r="CE70" s="18">
        <v>48.263846400000006</v>
      </c>
      <c r="CF70" s="18">
        <v>0</v>
      </c>
      <c r="CG70" s="18">
        <v>0</v>
      </c>
      <c r="CH70" s="18">
        <v>0</v>
      </c>
      <c r="CI70" s="18">
        <v>0</v>
      </c>
      <c r="CJ70" s="18">
        <v>1557.4905153826667</v>
      </c>
      <c r="CK70" s="18">
        <v>1371.7829766666666</v>
      </c>
      <c r="CL70" s="18">
        <v>0</v>
      </c>
      <c r="CM70" s="18">
        <v>0</v>
      </c>
      <c r="CN70" s="18">
        <v>119.1928928119999</v>
      </c>
      <c r="CO70" s="18">
        <v>0</v>
      </c>
      <c r="CP70" s="18">
        <v>16.844557604000002</v>
      </c>
      <c r="CQ70" s="18">
        <v>49.670088299999996</v>
      </c>
      <c r="CR70" s="18">
        <v>0</v>
      </c>
      <c r="CS70" s="18">
        <v>0</v>
      </c>
      <c r="CT70" s="18">
        <v>0</v>
      </c>
      <c r="CU70" s="18">
        <v>0</v>
      </c>
      <c r="CV70" s="18">
        <v>468.79446484764429</v>
      </c>
      <c r="CW70" s="18">
        <v>454.88280911111104</v>
      </c>
      <c r="CX70" s="18">
        <v>0</v>
      </c>
      <c r="CY70" s="18">
        <v>0</v>
      </c>
      <c r="CZ70" s="18">
        <v>6.6344970057333148</v>
      </c>
      <c r="DA70" s="18">
        <v>0</v>
      </c>
      <c r="DB70" s="18">
        <v>0.7579346908000002</v>
      </c>
      <c r="DC70" s="18">
        <v>6.5192240400000001</v>
      </c>
      <c r="DD70" s="18">
        <v>0</v>
      </c>
      <c r="DE70" s="18">
        <v>0</v>
      </c>
      <c r="DF70" s="18">
        <v>0</v>
      </c>
      <c r="DG70" s="18">
        <v>0</v>
      </c>
      <c r="DH70" s="18">
        <v>0</v>
      </c>
      <c r="DI70" s="18">
        <v>0</v>
      </c>
      <c r="DJ70" s="18">
        <v>0</v>
      </c>
      <c r="DK70" s="18">
        <v>0</v>
      </c>
      <c r="DL70" s="18">
        <v>0</v>
      </c>
      <c r="DM70" s="18">
        <v>0</v>
      </c>
      <c r="DN70" s="18">
        <v>0</v>
      </c>
      <c r="DO70" s="18">
        <v>0</v>
      </c>
      <c r="DP70" s="18">
        <v>0</v>
      </c>
      <c r="DQ70" s="18">
        <v>0</v>
      </c>
      <c r="DR70" s="18">
        <v>0</v>
      </c>
      <c r="DS70" s="18">
        <v>0</v>
      </c>
      <c r="DT70" s="18">
        <v>4.2878555999999995E-3</v>
      </c>
      <c r="DU70" s="18">
        <v>4.2878555999999995E-3</v>
      </c>
      <c r="DV70" s="18">
        <v>0</v>
      </c>
      <c r="DW70" s="18">
        <v>0</v>
      </c>
      <c r="DX70" s="18">
        <v>0</v>
      </c>
      <c r="DY70" s="18">
        <v>0</v>
      </c>
      <c r="DZ70" s="18">
        <v>0</v>
      </c>
      <c r="EA70" s="18">
        <v>0</v>
      </c>
      <c r="EB70" s="18">
        <v>0</v>
      </c>
      <c r="EC70" s="18">
        <v>0</v>
      </c>
      <c r="ED70" s="18">
        <v>0</v>
      </c>
      <c r="EE70" s="18">
        <v>0</v>
      </c>
    </row>
    <row r="71" spans="1:135" ht="20.149999999999999" customHeight="1" outlineLevel="6" x14ac:dyDescent="0.35">
      <c r="A71" s="17" t="s">
        <v>55</v>
      </c>
      <c r="B71" s="17" t="s">
        <v>74</v>
      </c>
      <c r="C71">
        <v>0</v>
      </c>
      <c r="D71" s="18">
        <v>70.059674999999999</v>
      </c>
      <c r="E71" s="18">
        <v>66.908519999999996</v>
      </c>
      <c r="F71" s="18">
        <v>0</v>
      </c>
      <c r="G71" s="18">
        <v>0</v>
      </c>
      <c r="H71" s="18">
        <v>0</v>
      </c>
      <c r="I71" s="18">
        <v>0</v>
      </c>
      <c r="J71" s="18">
        <v>0</v>
      </c>
      <c r="K71" s="18">
        <v>3.1511549999999997</v>
      </c>
      <c r="L71" s="18">
        <v>0</v>
      </c>
      <c r="M71" s="18">
        <v>0</v>
      </c>
      <c r="N71" s="18">
        <v>0</v>
      </c>
      <c r="O71" s="18">
        <v>0</v>
      </c>
      <c r="P71" s="18">
        <v>6.1361600999999996E-13</v>
      </c>
      <c r="Q71" s="18">
        <v>5.9611019999999999E-13</v>
      </c>
      <c r="R71" s="18">
        <v>0</v>
      </c>
      <c r="S71" s="18">
        <v>0</v>
      </c>
      <c r="T71" s="18">
        <v>0</v>
      </c>
      <c r="U71" s="18">
        <v>0</v>
      </c>
      <c r="V71" s="18">
        <v>0</v>
      </c>
      <c r="W71" s="18">
        <v>1.750581E-14</v>
      </c>
      <c r="X71" s="18">
        <v>0</v>
      </c>
      <c r="Y71" s="18">
        <v>0</v>
      </c>
      <c r="Z71" s="18">
        <v>0</v>
      </c>
      <c r="AA71" s="18">
        <v>0</v>
      </c>
      <c r="AB71" s="18">
        <v>6.8391099000000002E-3</v>
      </c>
      <c r="AC71" s="18">
        <v>5.3212110000000002E-3</v>
      </c>
      <c r="AD71" s="18">
        <v>0</v>
      </c>
      <c r="AE71" s="18">
        <v>0</v>
      </c>
      <c r="AF71" s="18">
        <v>0</v>
      </c>
      <c r="AG71" s="18">
        <v>0</v>
      </c>
      <c r="AH71" s="18">
        <v>0</v>
      </c>
      <c r="AI71" s="18">
        <v>1.5178989E-3</v>
      </c>
      <c r="AJ71" s="18">
        <v>0</v>
      </c>
      <c r="AK71" s="18">
        <v>0</v>
      </c>
      <c r="AL71" s="18">
        <v>0</v>
      </c>
      <c r="AM71" s="18">
        <v>0</v>
      </c>
      <c r="AN71" s="18">
        <v>7.7373134999999996E-2</v>
      </c>
      <c r="AO71" s="18">
        <v>5.7354780000000001E-2</v>
      </c>
      <c r="AP71" s="18">
        <v>0</v>
      </c>
      <c r="AQ71" s="18">
        <v>0</v>
      </c>
      <c r="AR71" s="18">
        <v>0</v>
      </c>
      <c r="AS71" s="18">
        <v>0</v>
      </c>
      <c r="AT71" s="18">
        <v>0</v>
      </c>
      <c r="AU71" s="18">
        <v>2.0018354999999998E-2</v>
      </c>
      <c r="AV71" s="18">
        <v>0</v>
      </c>
      <c r="AW71" s="18">
        <v>0</v>
      </c>
      <c r="AX71" s="18">
        <v>0</v>
      </c>
      <c r="AY71" s="18">
        <v>0</v>
      </c>
      <c r="AZ71" s="18">
        <v>1.6915541999999999E-2</v>
      </c>
      <c r="BA71" s="18">
        <v>1.4663271E-2</v>
      </c>
      <c r="BB71" s="18">
        <v>0</v>
      </c>
      <c r="BC71" s="18">
        <v>0</v>
      </c>
      <c r="BD71" s="18">
        <v>0</v>
      </c>
      <c r="BE71" s="18">
        <v>0</v>
      </c>
      <c r="BF71" s="18">
        <v>0</v>
      </c>
      <c r="BG71" s="18">
        <v>2.2522709999999997E-3</v>
      </c>
      <c r="BH71" s="18">
        <v>0</v>
      </c>
      <c r="BI71" s="18">
        <v>0</v>
      </c>
      <c r="BJ71" s="18">
        <v>0</v>
      </c>
      <c r="BK71" s="18">
        <v>0</v>
      </c>
      <c r="BL71" s="18">
        <v>8.9167869000000002E-6</v>
      </c>
      <c r="BM71" s="18">
        <v>8.597379000000001E-6</v>
      </c>
      <c r="BN71" s="18">
        <v>0</v>
      </c>
      <c r="BO71" s="18">
        <v>0</v>
      </c>
      <c r="BP71" s="18">
        <v>0</v>
      </c>
      <c r="BQ71" s="18">
        <v>0</v>
      </c>
      <c r="BR71" s="18">
        <v>0</v>
      </c>
      <c r="BS71" s="18">
        <v>3.1940789999999998E-7</v>
      </c>
      <c r="BT71" s="18">
        <v>0</v>
      </c>
      <c r="BU71" s="18">
        <v>0</v>
      </c>
      <c r="BV71" s="18">
        <v>0</v>
      </c>
      <c r="BW71" s="18">
        <v>0</v>
      </c>
      <c r="BX71" s="18">
        <v>1040.6898600000002</v>
      </c>
      <c r="BY71" s="18">
        <v>995.99640000000011</v>
      </c>
      <c r="BZ71" s="18">
        <v>0</v>
      </c>
      <c r="CA71" s="18">
        <v>0</v>
      </c>
      <c r="CB71" s="18">
        <v>0</v>
      </c>
      <c r="CC71" s="18">
        <v>0</v>
      </c>
      <c r="CD71" s="18">
        <v>0</v>
      </c>
      <c r="CE71" s="18">
        <v>44.693460000000002</v>
      </c>
      <c r="CF71" s="18">
        <v>0</v>
      </c>
      <c r="CG71" s="18">
        <v>0</v>
      </c>
      <c r="CH71" s="18">
        <v>0</v>
      </c>
      <c r="CI71" s="18">
        <v>0</v>
      </c>
      <c r="CJ71" s="18">
        <v>1075.19307</v>
      </c>
      <c r="CK71" s="18">
        <v>1029.1974</v>
      </c>
      <c r="CL71" s="18">
        <v>0</v>
      </c>
      <c r="CM71" s="18">
        <v>0</v>
      </c>
      <c r="CN71" s="18">
        <v>0</v>
      </c>
      <c r="CO71" s="18">
        <v>0</v>
      </c>
      <c r="CP71" s="18">
        <v>0</v>
      </c>
      <c r="CQ71" s="18">
        <v>45.995669999999997</v>
      </c>
      <c r="CR71" s="18">
        <v>0</v>
      </c>
      <c r="CS71" s="18">
        <v>0</v>
      </c>
      <c r="CT71" s="18">
        <v>0</v>
      </c>
      <c r="CU71" s="18">
        <v>0</v>
      </c>
      <c r="CV71" s="18">
        <v>409.56455399999993</v>
      </c>
      <c r="CW71" s="18">
        <v>403.52759999999995</v>
      </c>
      <c r="CX71" s="18">
        <v>0</v>
      </c>
      <c r="CY71" s="18">
        <v>0</v>
      </c>
      <c r="CZ71" s="18">
        <v>0</v>
      </c>
      <c r="DA71" s="18">
        <v>0</v>
      </c>
      <c r="DB71" s="18">
        <v>0</v>
      </c>
      <c r="DC71" s="18">
        <v>6.0369539999999997</v>
      </c>
      <c r="DD71" s="18">
        <v>0</v>
      </c>
      <c r="DE71" s="18">
        <v>0</v>
      </c>
      <c r="DF71" s="18">
        <v>0</v>
      </c>
      <c r="DG71" s="18">
        <v>0</v>
      </c>
      <c r="DH71" s="18">
        <v>0</v>
      </c>
      <c r="DI71" s="18">
        <v>0</v>
      </c>
      <c r="DJ71" s="18">
        <v>0</v>
      </c>
      <c r="DK71" s="18">
        <v>0</v>
      </c>
      <c r="DL71" s="18">
        <v>0</v>
      </c>
      <c r="DM71" s="18">
        <v>0</v>
      </c>
      <c r="DN71" s="18">
        <v>0</v>
      </c>
      <c r="DO71" s="18">
        <v>0</v>
      </c>
      <c r="DP71" s="18">
        <v>0</v>
      </c>
      <c r="DQ71" s="18">
        <v>0</v>
      </c>
      <c r="DR71" s="18">
        <v>0</v>
      </c>
      <c r="DS71" s="18">
        <v>0</v>
      </c>
      <c r="DT71" s="18">
        <v>0</v>
      </c>
      <c r="DU71" s="18">
        <v>0</v>
      </c>
      <c r="DV71" s="18">
        <v>0</v>
      </c>
      <c r="DW71" s="18">
        <v>0</v>
      </c>
      <c r="DX71" s="18">
        <v>0</v>
      </c>
      <c r="DY71" s="18">
        <v>0</v>
      </c>
      <c r="DZ71" s="18">
        <v>0</v>
      </c>
      <c r="EA71" s="18">
        <v>0</v>
      </c>
      <c r="EB71" s="18">
        <v>0</v>
      </c>
      <c r="EC71" s="18">
        <v>0</v>
      </c>
      <c r="ED71" s="18">
        <v>0</v>
      </c>
      <c r="EE71" s="18">
        <v>0</v>
      </c>
    </row>
    <row r="72" spans="1:135" ht="20.149999999999999" customHeight="1" outlineLevel="6" x14ac:dyDescent="0.35">
      <c r="A72" s="17" t="s">
        <v>55</v>
      </c>
      <c r="B72" s="17" t="s">
        <v>68</v>
      </c>
      <c r="C72">
        <v>0</v>
      </c>
      <c r="D72" s="18">
        <v>26.098574670000001</v>
      </c>
      <c r="E72" s="18">
        <v>25.392465000000001</v>
      </c>
      <c r="F72" s="18">
        <v>0</v>
      </c>
      <c r="G72" s="18">
        <v>0</v>
      </c>
      <c r="H72" s="18">
        <v>0</v>
      </c>
      <c r="I72" s="18">
        <v>0</v>
      </c>
      <c r="J72" s="18">
        <v>0.45437490000000008</v>
      </c>
      <c r="K72" s="18">
        <v>0.25173477000000005</v>
      </c>
      <c r="L72" s="18">
        <v>0</v>
      </c>
      <c r="M72" s="18">
        <v>0</v>
      </c>
      <c r="N72" s="18">
        <v>0</v>
      </c>
      <c r="O72" s="18">
        <v>0</v>
      </c>
      <c r="P72" s="18">
        <v>3.9468920399999997E-13</v>
      </c>
      <c r="Q72" s="18">
        <v>3.8941245E-13</v>
      </c>
      <c r="R72" s="18">
        <v>0</v>
      </c>
      <c r="S72" s="18">
        <v>0</v>
      </c>
      <c r="T72" s="18">
        <v>0</v>
      </c>
      <c r="U72" s="18">
        <v>0</v>
      </c>
      <c r="V72" s="18">
        <v>3.8782800000000004E-15</v>
      </c>
      <c r="W72" s="18">
        <v>1.3984740000000003E-15</v>
      </c>
      <c r="X72" s="18">
        <v>0</v>
      </c>
      <c r="Y72" s="18">
        <v>0</v>
      </c>
      <c r="Z72" s="18">
        <v>0</v>
      </c>
      <c r="AA72" s="18">
        <v>0</v>
      </c>
      <c r="AB72" s="18">
        <v>6.3814451399999998E-3</v>
      </c>
      <c r="AC72" s="18">
        <v>6.1293014999999999E-3</v>
      </c>
      <c r="AD72" s="18">
        <v>0</v>
      </c>
      <c r="AE72" s="18">
        <v>0</v>
      </c>
      <c r="AF72" s="18">
        <v>0</v>
      </c>
      <c r="AG72" s="18">
        <v>0</v>
      </c>
      <c r="AH72" s="18">
        <v>1.3088439000000002E-4</v>
      </c>
      <c r="AI72" s="18">
        <v>1.2125925000000003E-4</v>
      </c>
      <c r="AJ72" s="18">
        <v>0</v>
      </c>
      <c r="AK72" s="18">
        <v>0</v>
      </c>
      <c r="AL72" s="18">
        <v>0</v>
      </c>
      <c r="AM72" s="18">
        <v>0</v>
      </c>
      <c r="AN72" s="18">
        <v>0.11596450949999999</v>
      </c>
      <c r="AO72" s="18">
        <v>0.11368602</v>
      </c>
      <c r="AP72" s="18">
        <v>0</v>
      </c>
      <c r="AQ72" s="18">
        <v>0</v>
      </c>
      <c r="AR72" s="18">
        <v>0</v>
      </c>
      <c r="AS72" s="18">
        <v>0</v>
      </c>
      <c r="AT72" s="18">
        <v>6.792975000000001E-4</v>
      </c>
      <c r="AU72" s="18">
        <v>1.5991920000000004E-3</v>
      </c>
      <c r="AV72" s="18">
        <v>0</v>
      </c>
      <c r="AW72" s="18">
        <v>0</v>
      </c>
      <c r="AX72" s="18">
        <v>0</v>
      </c>
      <c r="AY72" s="18">
        <v>0</v>
      </c>
      <c r="AZ72" s="18">
        <v>1.6715927339999999E-2</v>
      </c>
      <c r="BA72" s="18">
        <v>1.6451568E-2</v>
      </c>
      <c r="BB72" s="18">
        <v>0</v>
      </c>
      <c r="BC72" s="18">
        <v>0</v>
      </c>
      <c r="BD72" s="18">
        <v>0</v>
      </c>
      <c r="BE72" s="18">
        <v>0</v>
      </c>
      <c r="BF72" s="18">
        <v>8.4433230000000026E-5</v>
      </c>
      <c r="BG72" s="18">
        <v>1.7992611000000003E-4</v>
      </c>
      <c r="BH72" s="18">
        <v>0</v>
      </c>
      <c r="BI72" s="18">
        <v>0</v>
      </c>
      <c r="BJ72" s="18">
        <v>0</v>
      </c>
      <c r="BK72" s="18">
        <v>0</v>
      </c>
      <c r="BL72" s="18">
        <v>5.4781423830000002E-6</v>
      </c>
      <c r="BM72" s="18">
        <v>5.3762814E-6</v>
      </c>
      <c r="BN72" s="18">
        <v>0</v>
      </c>
      <c r="BO72" s="18">
        <v>0</v>
      </c>
      <c r="BP72" s="18">
        <v>0</v>
      </c>
      <c r="BQ72" s="18">
        <v>0</v>
      </c>
      <c r="BR72" s="18">
        <v>7.6344660000000024E-8</v>
      </c>
      <c r="BS72" s="18">
        <v>2.5516323000000005E-8</v>
      </c>
      <c r="BT72" s="18">
        <v>0</v>
      </c>
      <c r="BU72" s="18">
        <v>0</v>
      </c>
      <c r="BV72" s="18">
        <v>0</v>
      </c>
      <c r="BW72" s="18">
        <v>0</v>
      </c>
      <c r="BX72" s="18">
        <v>309.34082340000003</v>
      </c>
      <c r="BY72" s="18">
        <v>289.55052000000001</v>
      </c>
      <c r="BZ72" s="18">
        <v>0</v>
      </c>
      <c r="CA72" s="18">
        <v>0</v>
      </c>
      <c r="CB72" s="18">
        <v>0</v>
      </c>
      <c r="CC72" s="18">
        <v>0</v>
      </c>
      <c r="CD72" s="18">
        <v>16.219917000000002</v>
      </c>
      <c r="CE72" s="18">
        <v>3.5703864000000007</v>
      </c>
      <c r="CF72" s="18">
        <v>0</v>
      </c>
      <c r="CG72" s="18">
        <v>0</v>
      </c>
      <c r="CH72" s="18">
        <v>0</v>
      </c>
      <c r="CI72" s="18">
        <v>0</v>
      </c>
      <c r="CJ72" s="18">
        <v>323.37358830000005</v>
      </c>
      <c r="CK72" s="18">
        <v>303.12891000000002</v>
      </c>
      <c r="CL72" s="18">
        <v>0</v>
      </c>
      <c r="CM72" s="18">
        <v>0</v>
      </c>
      <c r="CN72" s="18">
        <v>0</v>
      </c>
      <c r="CO72" s="18">
        <v>0</v>
      </c>
      <c r="CP72" s="18">
        <v>16.570260000000001</v>
      </c>
      <c r="CQ72" s="18">
        <v>3.674418300000001</v>
      </c>
      <c r="CR72" s="18">
        <v>0</v>
      </c>
      <c r="CS72" s="18">
        <v>0</v>
      </c>
      <c r="CT72" s="18">
        <v>0</v>
      </c>
      <c r="CU72" s="18">
        <v>0</v>
      </c>
      <c r="CV72" s="18">
        <v>50.383914840000003</v>
      </c>
      <c r="CW72" s="18">
        <v>49.168098000000001</v>
      </c>
      <c r="CX72" s="18">
        <v>0</v>
      </c>
      <c r="CY72" s="18">
        <v>0</v>
      </c>
      <c r="CZ72" s="18">
        <v>0</v>
      </c>
      <c r="DA72" s="18">
        <v>0</v>
      </c>
      <c r="DB72" s="18">
        <v>0.73354680000000017</v>
      </c>
      <c r="DC72" s="18">
        <v>0.48227004000000007</v>
      </c>
      <c r="DD72" s="18">
        <v>0</v>
      </c>
      <c r="DE72" s="18">
        <v>0</v>
      </c>
      <c r="DF72" s="18">
        <v>0</v>
      </c>
      <c r="DG72" s="18">
        <v>0</v>
      </c>
      <c r="DH72" s="18">
        <v>0</v>
      </c>
      <c r="DI72" s="18">
        <v>0</v>
      </c>
      <c r="DJ72" s="18">
        <v>0</v>
      </c>
      <c r="DK72" s="18">
        <v>0</v>
      </c>
      <c r="DL72" s="18">
        <v>0</v>
      </c>
      <c r="DM72" s="18">
        <v>0</v>
      </c>
      <c r="DN72" s="18">
        <v>0</v>
      </c>
      <c r="DO72" s="18">
        <v>0</v>
      </c>
      <c r="DP72" s="18">
        <v>0</v>
      </c>
      <c r="DQ72" s="18">
        <v>0</v>
      </c>
      <c r="DR72" s="18">
        <v>0</v>
      </c>
      <c r="DS72" s="18">
        <v>0</v>
      </c>
      <c r="DT72" s="18">
        <v>4.2878555999999995E-3</v>
      </c>
      <c r="DU72" s="18">
        <v>4.2878555999999995E-3</v>
      </c>
      <c r="DV72" s="18">
        <v>0</v>
      </c>
      <c r="DW72" s="18">
        <v>0</v>
      </c>
      <c r="DX72" s="18">
        <v>0</v>
      </c>
      <c r="DY72" s="18">
        <v>0</v>
      </c>
      <c r="DZ72" s="18">
        <v>0</v>
      </c>
      <c r="EA72" s="18">
        <v>0</v>
      </c>
      <c r="EB72" s="18">
        <v>0</v>
      </c>
      <c r="EC72" s="18">
        <v>0</v>
      </c>
      <c r="ED72" s="18">
        <v>0</v>
      </c>
      <c r="EE72" s="18">
        <v>0</v>
      </c>
    </row>
    <row r="73" spans="1:135" ht="20.149999999999999" customHeight="1" outlineLevel="6" x14ac:dyDescent="0.35">
      <c r="A73" s="17" t="s">
        <v>55</v>
      </c>
      <c r="B73" s="17" t="s">
        <v>320</v>
      </c>
      <c r="C73">
        <v>3</v>
      </c>
      <c r="D73" s="18">
        <v>20.37906864</v>
      </c>
      <c r="E73" s="18">
        <v>5.0806000000000004</v>
      </c>
      <c r="F73" s="18">
        <v>0</v>
      </c>
      <c r="G73" s="18">
        <v>0</v>
      </c>
      <c r="H73" s="18">
        <v>15.28430148</v>
      </c>
      <c r="I73" s="18">
        <v>0</v>
      </c>
      <c r="J73" s="18">
        <v>1.4167160000000002E-2</v>
      </c>
      <c r="K73" s="18">
        <v>0</v>
      </c>
      <c r="L73" s="18">
        <v>0</v>
      </c>
      <c r="M73" s="18">
        <v>0</v>
      </c>
      <c r="N73" s="18">
        <v>0</v>
      </c>
      <c r="O73" s="18">
        <v>0</v>
      </c>
      <c r="P73" s="18">
        <v>4.9795203506943998E-9</v>
      </c>
      <c r="Q73" s="18">
        <v>1.2448800000000002E-9</v>
      </c>
      <c r="R73" s="18">
        <v>0</v>
      </c>
      <c r="S73" s="18">
        <v>0</v>
      </c>
      <c r="T73" s="18">
        <v>3.7346402630208009E-9</v>
      </c>
      <c r="U73" s="18">
        <v>0</v>
      </c>
      <c r="V73" s="18">
        <v>8.7673599999999995E-17</v>
      </c>
      <c r="W73" s="18">
        <v>0</v>
      </c>
      <c r="X73" s="18">
        <v>0</v>
      </c>
      <c r="Y73" s="18">
        <v>0</v>
      </c>
      <c r="Z73" s="18">
        <v>0</v>
      </c>
      <c r="AA73" s="18">
        <v>0</v>
      </c>
      <c r="AB73" s="18">
        <v>5.4092741752000011E-2</v>
      </c>
      <c r="AC73" s="18">
        <v>1.3512800000000002E-2</v>
      </c>
      <c r="AD73" s="18">
        <v>0</v>
      </c>
      <c r="AE73" s="18">
        <v>0</v>
      </c>
      <c r="AF73" s="18">
        <v>4.0569556313999999E-2</v>
      </c>
      <c r="AG73" s="18">
        <v>0</v>
      </c>
      <c r="AH73" s="18">
        <v>1.0385438000000001E-5</v>
      </c>
      <c r="AI73" s="18">
        <v>0</v>
      </c>
      <c r="AJ73" s="18">
        <v>0</v>
      </c>
      <c r="AK73" s="18">
        <v>0</v>
      </c>
      <c r="AL73" s="18">
        <v>0</v>
      </c>
      <c r="AM73" s="18">
        <v>0</v>
      </c>
      <c r="AN73" s="18">
        <v>6.8461973440000004E-3</v>
      </c>
      <c r="AO73" s="18">
        <v>1.6172800000000002E-3</v>
      </c>
      <c r="AP73" s="18">
        <v>0</v>
      </c>
      <c r="AQ73" s="18">
        <v>0</v>
      </c>
      <c r="AR73" s="18">
        <v>5.1346480079999994E-3</v>
      </c>
      <c r="AS73" s="18">
        <v>0</v>
      </c>
      <c r="AT73" s="18">
        <v>9.4269336000000001E-5</v>
      </c>
      <c r="AU73" s="18">
        <v>0</v>
      </c>
      <c r="AV73" s="18">
        <v>0</v>
      </c>
      <c r="AW73" s="18">
        <v>0</v>
      </c>
      <c r="AX73" s="18">
        <v>0</v>
      </c>
      <c r="AY73" s="18">
        <v>0</v>
      </c>
      <c r="AZ73" s="18">
        <v>1.2605043718400001E-2</v>
      </c>
      <c r="BA73" s="18">
        <v>3.1281600000000001E-3</v>
      </c>
      <c r="BB73" s="18">
        <v>0</v>
      </c>
      <c r="BC73" s="18">
        <v>0</v>
      </c>
      <c r="BD73" s="18">
        <v>9.4537827887999984E-3</v>
      </c>
      <c r="BE73" s="18">
        <v>0</v>
      </c>
      <c r="BF73" s="18">
        <v>2.3100929600000003E-5</v>
      </c>
      <c r="BG73" s="18">
        <v>0</v>
      </c>
      <c r="BH73" s="18">
        <v>0</v>
      </c>
      <c r="BI73" s="18">
        <v>0</v>
      </c>
      <c r="BJ73" s="18">
        <v>0</v>
      </c>
      <c r="BK73" s="18">
        <v>0</v>
      </c>
      <c r="BL73" s="18">
        <v>8.8956771232000009E-6</v>
      </c>
      <c r="BM73" s="18">
        <v>2.2078000000000003E-6</v>
      </c>
      <c r="BN73" s="18">
        <v>0</v>
      </c>
      <c r="BO73" s="18">
        <v>0</v>
      </c>
      <c r="BP73" s="18">
        <v>6.6717578424000007E-6</v>
      </c>
      <c r="BQ73" s="18">
        <v>0</v>
      </c>
      <c r="BR73" s="18">
        <v>1.61192808E-8</v>
      </c>
      <c r="BS73" s="18">
        <v>0</v>
      </c>
      <c r="BT73" s="18">
        <v>0</v>
      </c>
      <c r="BU73" s="18">
        <v>0</v>
      </c>
      <c r="BV73" s="18">
        <v>0</v>
      </c>
      <c r="BW73" s="18">
        <v>0</v>
      </c>
      <c r="BX73" s="18">
        <v>535.20427217600002</v>
      </c>
      <c r="BY73" s="18">
        <v>133.53200000000001</v>
      </c>
      <c r="BZ73" s="18">
        <v>0</v>
      </c>
      <c r="CA73" s="18">
        <v>0</v>
      </c>
      <c r="CB73" s="18">
        <v>401.40320413199998</v>
      </c>
      <c r="CC73" s="18">
        <v>0</v>
      </c>
      <c r="CD73" s="18">
        <v>0.26906804400000001</v>
      </c>
      <c r="CE73" s="18">
        <v>0</v>
      </c>
      <c r="CF73" s="18">
        <v>0</v>
      </c>
      <c r="CG73" s="18">
        <v>0</v>
      </c>
      <c r="CH73" s="18">
        <v>0</v>
      </c>
      <c r="CI73" s="18">
        <v>0</v>
      </c>
      <c r="CJ73" s="18">
        <v>158.92385708266653</v>
      </c>
      <c r="CK73" s="18">
        <v>39.456666666666635</v>
      </c>
      <c r="CL73" s="18">
        <v>0</v>
      </c>
      <c r="CM73" s="18">
        <v>0</v>
      </c>
      <c r="CN73" s="18">
        <v>119.1928928119999</v>
      </c>
      <c r="CO73" s="18">
        <v>0</v>
      </c>
      <c r="CP73" s="18">
        <v>0.27429760400000003</v>
      </c>
      <c r="CQ73" s="18">
        <v>0</v>
      </c>
      <c r="CR73" s="18">
        <v>0</v>
      </c>
      <c r="CS73" s="18">
        <v>0</v>
      </c>
      <c r="CT73" s="18">
        <v>0</v>
      </c>
      <c r="CU73" s="18">
        <v>0</v>
      </c>
      <c r="CV73" s="18">
        <v>8.8459960076444197</v>
      </c>
      <c r="CW73" s="18">
        <v>2.187111111111105</v>
      </c>
      <c r="CX73" s="18">
        <v>0</v>
      </c>
      <c r="CY73" s="18">
        <v>0</v>
      </c>
      <c r="CZ73" s="18">
        <v>6.6344970057333148</v>
      </c>
      <c r="DA73" s="18">
        <v>0</v>
      </c>
      <c r="DB73" s="18">
        <v>2.4387890800000003E-2</v>
      </c>
      <c r="DC73" s="18">
        <v>0</v>
      </c>
      <c r="DD73" s="18">
        <v>0</v>
      </c>
      <c r="DE73" s="18">
        <v>0</v>
      </c>
      <c r="DF73" s="18">
        <v>0</v>
      </c>
      <c r="DG73" s="18">
        <v>0</v>
      </c>
      <c r="DH73" s="18">
        <v>0</v>
      </c>
      <c r="DI73" s="18">
        <v>0</v>
      </c>
      <c r="DJ73" s="18">
        <v>0</v>
      </c>
      <c r="DK73" s="18">
        <v>0</v>
      </c>
      <c r="DL73" s="18">
        <v>0</v>
      </c>
      <c r="DM73" s="18">
        <v>0</v>
      </c>
      <c r="DN73" s="18">
        <v>0</v>
      </c>
      <c r="DO73" s="18">
        <v>0</v>
      </c>
      <c r="DP73" s="18">
        <v>0</v>
      </c>
      <c r="DQ73" s="18">
        <v>0</v>
      </c>
      <c r="DR73" s="18">
        <v>0</v>
      </c>
      <c r="DS73" s="18">
        <v>0</v>
      </c>
      <c r="DT73" s="18">
        <v>0</v>
      </c>
      <c r="DU73" s="18">
        <v>0</v>
      </c>
      <c r="DV73" s="18">
        <v>0</v>
      </c>
      <c r="DW73" s="18">
        <v>0</v>
      </c>
      <c r="DX73" s="18">
        <v>0</v>
      </c>
      <c r="DY73" s="18">
        <v>0</v>
      </c>
      <c r="DZ73" s="18">
        <v>0</v>
      </c>
      <c r="EA73" s="18">
        <v>0</v>
      </c>
      <c r="EB73" s="18">
        <v>0</v>
      </c>
      <c r="EC73" s="18">
        <v>0</v>
      </c>
      <c r="ED73" s="18">
        <v>0</v>
      </c>
      <c r="EE73" s="18">
        <v>0</v>
      </c>
    </row>
    <row r="74" spans="1:135" ht="20.149999999999999" customHeight="1" outlineLevel="2" x14ac:dyDescent="0.35">
      <c r="A74" s="17" t="s">
        <v>50</v>
      </c>
      <c r="B74" s="17" t="s">
        <v>75</v>
      </c>
      <c r="D74" s="18">
        <v>18227.226252</v>
      </c>
      <c r="E74" s="18">
        <v>9070.155999999999</v>
      </c>
      <c r="F74" s="18">
        <v>0</v>
      </c>
      <c r="G74" s="18">
        <v>0</v>
      </c>
      <c r="H74" s="18">
        <v>9113.6131260000002</v>
      </c>
      <c r="I74" s="18">
        <v>0</v>
      </c>
      <c r="J74" s="18">
        <v>38.574415999999999</v>
      </c>
      <c r="K74" s="18">
        <v>4.8827100000000003</v>
      </c>
      <c r="L74" s="18">
        <v>-7104.3680000000004</v>
      </c>
      <c r="M74" s="18">
        <v>0</v>
      </c>
      <c r="N74" s="18">
        <v>0</v>
      </c>
      <c r="O74" s="18">
        <v>0</v>
      </c>
      <c r="P74" s="18">
        <v>7.0601976380960008E-8</v>
      </c>
      <c r="Q74" s="18">
        <v>3.5300853840000002E-8</v>
      </c>
      <c r="R74" s="18">
        <v>0</v>
      </c>
      <c r="S74" s="18">
        <v>0</v>
      </c>
      <c r="T74" s="18">
        <v>3.5300988190480004E-8</v>
      </c>
      <c r="U74" s="18">
        <v>0</v>
      </c>
      <c r="V74" s="18">
        <v>1.4296628000000001E-13</v>
      </c>
      <c r="W74" s="18">
        <v>-8.6157999999999993E-15</v>
      </c>
      <c r="X74" s="18">
        <v>3.8016700000000003E-11</v>
      </c>
      <c r="Y74" s="18">
        <v>0</v>
      </c>
      <c r="Z74" s="18">
        <v>0</v>
      </c>
      <c r="AA74" s="18">
        <v>0</v>
      </c>
      <c r="AB74" s="18">
        <v>5.582345288</v>
      </c>
      <c r="AC74" s="18">
        <v>2.7857419999999999</v>
      </c>
      <c r="AD74" s="18">
        <v>0</v>
      </c>
      <c r="AE74" s="18">
        <v>0</v>
      </c>
      <c r="AF74" s="18">
        <v>2.791172644</v>
      </c>
      <c r="AG74" s="18">
        <v>0</v>
      </c>
      <c r="AH74" s="18">
        <v>4.1663339999999998E-3</v>
      </c>
      <c r="AI74" s="18">
        <v>1.26431E-3</v>
      </c>
      <c r="AJ74" s="18">
        <v>-2.12277</v>
      </c>
      <c r="AK74" s="18">
        <v>0</v>
      </c>
      <c r="AL74" s="18">
        <v>0</v>
      </c>
      <c r="AM74" s="18">
        <v>0</v>
      </c>
      <c r="AN74" s="18">
        <v>64.662440599999982</v>
      </c>
      <c r="AO74" s="18">
        <v>32.280879999999996</v>
      </c>
      <c r="AP74" s="18">
        <v>0</v>
      </c>
      <c r="AQ74" s="18">
        <v>0</v>
      </c>
      <c r="AR74" s="18">
        <v>32.331220299999998</v>
      </c>
      <c r="AS74" s="18">
        <v>0</v>
      </c>
      <c r="AT74" s="18">
        <v>4.9299720000000005E-2</v>
      </c>
      <c r="AU74" s="18">
        <v>1.0405799999999999E-3</v>
      </c>
      <c r="AV74" s="18">
        <v>-17.772280000000002</v>
      </c>
      <c r="AW74" s="18">
        <v>0</v>
      </c>
      <c r="AX74" s="18">
        <v>0</v>
      </c>
      <c r="AY74" s="18">
        <v>0</v>
      </c>
      <c r="AZ74" s="18">
        <v>4.5124488039999999</v>
      </c>
      <c r="BA74" s="18">
        <v>2.2447319999999999</v>
      </c>
      <c r="BB74" s="18">
        <v>0</v>
      </c>
      <c r="BC74" s="18">
        <v>0</v>
      </c>
      <c r="BD74" s="18">
        <v>2.256224402</v>
      </c>
      <c r="BE74" s="18">
        <v>0</v>
      </c>
      <c r="BF74" s="18">
        <v>6.2686219999999997E-3</v>
      </c>
      <c r="BG74" s="18">
        <v>5.2237799999999999E-3</v>
      </c>
      <c r="BH74" s="18">
        <v>-1.4050008</v>
      </c>
      <c r="BI74" s="18">
        <v>0</v>
      </c>
      <c r="BJ74" s="18">
        <v>0</v>
      </c>
      <c r="BK74" s="18">
        <v>0</v>
      </c>
      <c r="BL74" s="18">
        <v>0.54133179330040004</v>
      </c>
      <c r="BM74" s="18">
        <v>0.27066420000000002</v>
      </c>
      <c r="BN74" s="18">
        <v>0</v>
      </c>
      <c r="BO74" s="18">
        <v>0</v>
      </c>
      <c r="BP74" s="18">
        <v>0.27066589665020002</v>
      </c>
      <c r="BQ74" s="18">
        <v>0</v>
      </c>
      <c r="BR74" s="18">
        <v>1.7663396E-6</v>
      </c>
      <c r="BS74" s="18">
        <v>-6.9689400000000005E-8</v>
      </c>
      <c r="BT74" s="18">
        <v>-4.98019008E-2</v>
      </c>
      <c r="BU74" s="18">
        <v>0</v>
      </c>
      <c r="BV74" s="18">
        <v>0</v>
      </c>
      <c r="BW74" s="18">
        <v>0</v>
      </c>
      <c r="BX74" s="18">
        <v>183490.98188000001</v>
      </c>
      <c r="BY74" s="18">
        <v>91588.760000000009</v>
      </c>
      <c r="BZ74" s="18">
        <v>0</v>
      </c>
      <c r="CA74" s="18">
        <v>0</v>
      </c>
      <c r="CB74" s="18">
        <v>91745.490940000003</v>
      </c>
      <c r="CC74" s="18">
        <v>0</v>
      </c>
      <c r="CD74" s="18">
        <v>154.85127999999997</v>
      </c>
      <c r="CE74" s="18">
        <v>1.8796600000000001</v>
      </c>
      <c r="CF74" s="18">
        <v>-58720.24</v>
      </c>
      <c r="CG74" s="18">
        <v>0</v>
      </c>
      <c r="CH74" s="18">
        <v>0</v>
      </c>
      <c r="CI74" s="18">
        <v>0</v>
      </c>
      <c r="CJ74" s="18">
        <v>194119.38442000002</v>
      </c>
      <c r="CK74" s="18">
        <v>96894</v>
      </c>
      <c r="CL74" s="18">
        <v>0</v>
      </c>
      <c r="CM74" s="18">
        <v>0</v>
      </c>
      <c r="CN74" s="18">
        <v>97059.692209999994</v>
      </c>
      <c r="CO74" s="18">
        <v>0</v>
      </c>
      <c r="CP74" s="18">
        <v>164.44424000000001</v>
      </c>
      <c r="CQ74" s="18">
        <v>1.24797</v>
      </c>
      <c r="CR74" s="18">
        <v>-56545.64</v>
      </c>
      <c r="CS74" s="18">
        <v>0</v>
      </c>
      <c r="CT74" s="18">
        <v>0</v>
      </c>
      <c r="CU74" s="18">
        <v>0</v>
      </c>
      <c r="CV74" s="18">
        <v>28004.658968000003</v>
      </c>
      <c r="CW74" s="18">
        <v>13971.884000000002</v>
      </c>
      <c r="CX74" s="18">
        <v>0</v>
      </c>
      <c r="CY74" s="18">
        <v>0</v>
      </c>
      <c r="CZ74" s="18">
        <v>14002.329484000002</v>
      </c>
      <c r="DA74" s="18">
        <v>0</v>
      </c>
      <c r="DB74" s="18">
        <v>31.820704000000003</v>
      </c>
      <c r="DC74" s="18">
        <v>-1.3752200000000001</v>
      </c>
      <c r="DD74" s="18">
        <v>4114.3239999999996</v>
      </c>
      <c r="DE74" s="18">
        <v>0</v>
      </c>
      <c r="DF74" s="18">
        <v>0</v>
      </c>
      <c r="DG74" s="18">
        <v>0</v>
      </c>
      <c r="DH74" s="18">
        <v>0</v>
      </c>
      <c r="DI74" s="18">
        <v>0</v>
      </c>
      <c r="DJ74" s="18">
        <v>0</v>
      </c>
      <c r="DK74" s="18">
        <v>0</v>
      </c>
      <c r="DL74" s="18">
        <v>0</v>
      </c>
      <c r="DM74" s="18">
        <v>0</v>
      </c>
      <c r="DN74" s="18">
        <v>0</v>
      </c>
      <c r="DO74" s="18">
        <v>0</v>
      </c>
      <c r="DP74" s="18">
        <v>0</v>
      </c>
      <c r="DQ74" s="18">
        <v>0</v>
      </c>
      <c r="DR74" s="18">
        <v>0</v>
      </c>
      <c r="DS74" s="18">
        <v>0</v>
      </c>
      <c r="DT74" s="18">
        <v>0</v>
      </c>
      <c r="DU74" s="18">
        <v>0</v>
      </c>
      <c r="DV74" s="18">
        <v>0</v>
      </c>
      <c r="DW74" s="18">
        <v>0</v>
      </c>
      <c r="DX74" s="18">
        <v>0</v>
      </c>
      <c r="DY74" s="18">
        <v>0</v>
      </c>
      <c r="DZ74" s="18">
        <v>0</v>
      </c>
      <c r="EA74" s="18">
        <v>0</v>
      </c>
      <c r="EB74" s="18">
        <v>0</v>
      </c>
      <c r="EC74" s="18">
        <v>0</v>
      </c>
      <c r="ED74" s="18">
        <v>0</v>
      </c>
      <c r="EE74" s="18">
        <v>0</v>
      </c>
    </row>
    <row r="75" spans="1:135" ht="20.149999999999999" customHeight="1" outlineLevel="3" x14ac:dyDescent="0.35">
      <c r="A75" s="17" t="s">
        <v>52</v>
      </c>
      <c r="B75" s="17" t="s">
        <v>76</v>
      </c>
      <c r="D75" s="18">
        <v>18227.226252</v>
      </c>
      <c r="E75" s="18">
        <v>9070.155999999999</v>
      </c>
      <c r="F75" s="18">
        <v>0</v>
      </c>
      <c r="G75" s="18">
        <v>0</v>
      </c>
      <c r="H75" s="18">
        <v>9113.6131260000002</v>
      </c>
      <c r="I75" s="18">
        <v>0</v>
      </c>
      <c r="J75" s="18">
        <v>38.574415999999999</v>
      </c>
      <c r="K75" s="18">
        <v>4.8827100000000003</v>
      </c>
      <c r="L75" s="18">
        <v>-7104.3680000000004</v>
      </c>
      <c r="M75" s="18">
        <v>0</v>
      </c>
      <c r="N75" s="18">
        <v>0</v>
      </c>
      <c r="O75" s="18">
        <v>0</v>
      </c>
      <c r="P75" s="18">
        <v>7.0601976380960008E-8</v>
      </c>
      <c r="Q75" s="18">
        <v>3.5300853840000002E-8</v>
      </c>
      <c r="R75" s="18">
        <v>0</v>
      </c>
      <c r="S75" s="18">
        <v>0</v>
      </c>
      <c r="T75" s="18">
        <v>3.5300988190480004E-8</v>
      </c>
      <c r="U75" s="18">
        <v>0</v>
      </c>
      <c r="V75" s="18">
        <v>1.4296628000000001E-13</v>
      </c>
      <c r="W75" s="18">
        <v>-8.6157999999999993E-15</v>
      </c>
      <c r="X75" s="18">
        <v>3.8016700000000003E-11</v>
      </c>
      <c r="Y75" s="18">
        <v>0</v>
      </c>
      <c r="Z75" s="18">
        <v>0</v>
      </c>
      <c r="AA75" s="18">
        <v>0</v>
      </c>
      <c r="AB75" s="18">
        <v>5.582345288</v>
      </c>
      <c r="AC75" s="18">
        <v>2.7857419999999999</v>
      </c>
      <c r="AD75" s="18">
        <v>0</v>
      </c>
      <c r="AE75" s="18">
        <v>0</v>
      </c>
      <c r="AF75" s="18">
        <v>2.791172644</v>
      </c>
      <c r="AG75" s="18">
        <v>0</v>
      </c>
      <c r="AH75" s="18">
        <v>4.1663339999999998E-3</v>
      </c>
      <c r="AI75" s="18">
        <v>1.26431E-3</v>
      </c>
      <c r="AJ75" s="18">
        <v>-2.12277</v>
      </c>
      <c r="AK75" s="18">
        <v>0</v>
      </c>
      <c r="AL75" s="18">
        <v>0</v>
      </c>
      <c r="AM75" s="18">
        <v>0</v>
      </c>
      <c r="AN75" s="18">
        <v>64.662440599999982</v>
      </c>
      <c r="AO75" s="18">
        <v>32.280879999999996</v>
      </c>
      <c r="AP75" s="18">
        <v>0</v>
      </c>
      <c r="AQ75" s="18">
        <v>0</v>
      </c>
      <c r="AR75" s="18">
        <v>32.331220299999998</v>
      </c>
      <c r="AS75" s="18">
        <v>0</v>
      </c>
      <c r="AT75" s="18">
        <v>4.9299720000000005E-2</v>
      </c>
      <c r="AU75" s="18">
        <v>1.0405799999999999E-3</v>
      </c>
      <c r="AV75" s="18">
        <v>-17.772280000000002</v>
      </c>
      <c r="AW75" s="18">
        <v>0</v>
      </c>
      <c r="AX75" s="18">
        <v>0</v>
      </c>
      <c r="AY75" s="18">
        <v>0</v>
      </c>
      <c r="AZ75" s="18">
        <v>4.5124488039999999</v>
      </c>
      <c r="BA75" s="18">
        <v>2.2447319999999999</v>
      </c>
      <c r="BB75" s="18">
        <v>0</v>
      </c>
      <c r="BC75" s="18">
        <v>0</v>
      </c>
      <c r="BD75" s="18">
        <v>2.256224402</v>
      </c>
      <c r="BE75" s="18">
        <v>0</v>
      </c>
      <c r="BF75" s="18">
        <v>6.2686219999999997E-3</v>
      </c>
      <c r="BG75" s="18">
        <v>5.2237799999999999E-3</v>
      </c>
      <c r="BH75" s="18">
        <v>-1.4050008</v>
      </c>
      <c r="BI75" s="18">
        <v>0</v>
      </c>
      <c r="BJ75" s="18">
        <v>0</v>
      </c>
      <c r="BK75" s="18">
        <v>0</v>
      </c>
      <c r="BL75" s="18">
        <v>0.54133179330040004</v>
      </c>
      <c r="BM75" s="18">
        <v>0.27066420000000002</v>
      </c>
      <c r="BN75" s="18">
        <v>0</v>
      </c>
      <c r="BO75" s="18">
        <v>0</v>
      </c>
      <c r="BP75" s="18">
        <v>0.27066589665020002</v>
      </c>
      <c r="BQ75" s="18">
        <v>0</v>
      </c>
      <c r="BR75" s="18">
        <v>1.7663396E-6</v>
      </c>
      <c r="BS75" s="18">
        <v>-6.9689400000000005E-8</v>
      </c>
      <c r="BT75" s="18">
        <v>-4.98019008E-2</v>
      </c>
      <c r="BU75" s="18">
        <v>0</v>
      </c>
      <c r="BV75" s="18">
        <v>0</v>
      </c>
      <c r="BW75" s="18">
        <v>0</v>
      </c>
      <c r="BX75" s="18">
        <v>183490.98188000001</v>
      </c>
      <c r="BY75" s="18">
        <v>91588.760000000009</v>
      </c>
      <c r="BZ75" s="18">
        <v>0</v>
      </c>
      <c r="CA75" s="18">
        <v>0</v>
      </c>
      <c r="CB75" s="18">
        <v>91745.490940000003</v>
      </c>
      <c r="CC75" s="18">
        <v>0</v>
      </c>
      <c r="CD75" s="18">
        <v>154.85127999999997</v>
      </c>
      <c r="CE75" s="18">
        <v>1.8796600000000001</v>
      </c>
      <c r="CF75" s="18">
        <v>-58720.24</v>
      </c>
      <c r="CG75" s="18">
        <v>0</v>
      </c>
      <c r="CH75" s="18">
        <v>0</v>
      </c>
      <c r="CI75" s="18">
        <v>0</v>
      </c>
      <c r="CJ75" s="18">
        <v>194119.38442000002</v>
      </c>
      <c r="CK75" s="18">
        <v>96894</v>
      </c>
      <c r="CL75" s="18">
        <v>0</v>
      </c>
      <c r="CM75" s="18">
        <v>0</v>
      </c>
      <c r="CN75" s="18">
        <v>97059.692209999994</v>
      </c>
      <c r="CO75" s="18">
        <v>0</v>
      </c>
      <c r="CP75" s="18">
        <v>164.44424000000001</v>
      </c>
      <c r="CQ75" s="18">
        <v>1.24797</v>
      </c>
      <c r="CR75" s="18">
        <v>-56545.64</v>
      </c>
      <c r="CS75" s="18">
        <v>0</v>
      </c>
      <c r="CT75" s="18">
        <v>0</v>
      </c>
      <c r="CU75" s="18">
        <v>0</v>
      </c>
      <c r="CV75" s="18">
        <v>28004.658968000003</v>
      </c>
      <c r="CW75" s="18">
        <v>13971.884000000002</v>
      </c>
      <c r="CX75" s="18">
        <v>0</v>
      </c>
      <c r="CY75" s="18">
        <v>0</v>
      </c>
      <c r="CZ75" s="18">
        <v>14002.329484000002</v>
      </c>
      <c r="DA75" s="18">
        <v>0</v>
      </c>
      <c r="DB75" s="18">
        <v>31.820704000000003</v>
      </c>
      <c r="DC75" s="18">
        <v>-1.3752200000000001</v>
      </c>
      <c r="DD75" s="18">
        <v>4114.3239999999996</v>
      </c>
      <c r="DE75" s="18">
        <v>0</v>
      </c>
      <c r="DF75" s="18">
        <v>0</v>
      </c>
      <c r="DG75" s="18">
        <v>0</v>
      </c>
      <c r="DH75" s="18">
        <v>0</v>
      </c>
      <c r="DI75" s="18">
        <v>0</v>
      </c>
      <c r="DJ75" s="18">
        <v>0</v>
      </c>
      <c r="DK75" s="18">
        <v>0</v>
      </c>
      <c r="DL75" s="18">
        <v>0</v>
      </c>
      <c r="DM75" s="18">
        <v>0</v>
      </c>
      <c r="DN75" s="18">
        <v>0</v>
      </c>
      <c r="DO75" s="18">
        <v>0</v>
      </c>
      <c r="DP75" s="18">
        <v>0</v>
      </c>
      <c r="DQ75" s="18">
        <v>0</v>
      </c>
      <c r="DR75" s="18">
        <v>0</v>
      </c>
      <c r="DS75" s="18">
        <v>0</v>
      </c>
      <c r="DT75" s="18">
        <v>0</v>
      </c>
      <c r="DU75" s="18">
        <v>0</v>
      </c>
      <c r="DV75" s="18">
        <v>0</v>
      </c>
      <c r="DW75" s="18">
        <v>0</v>
      </c>
      <c r="DX75" s="18">
        <v>0</v>
      </c>
      <c r="DY75" s="18">
        <v>0</v>
      </c>
      <c r="DZ75" s="18">
        <v>0</v>
      </c>
      <c r="EA75" s="18">
        <v>0</v>
      </c>
      <c r="EB75" s="18">
        <v>0</v>
      </c>
      <c r="EC75" s="18">
        <v>0</v>
      </c>
      <c r="ED75" s="18">
        <v>0</v>
      </c>
      <c r="EE75" s="18">
        <v>0</v>
      </c>
    </row>
    <row r="76" spans="1:135" ht="20.149999999999999" customHeight="1" outlineLevel="4" x14ac:dyDescent="0.35">
      <c r="A76" s="17" t="s">
        <v>49</v>
      </c>
      <c r="B76" s="17" t="s">
        <v>77</v>
      </c>
      <c r="D76" s="18">
        <v>18227.226252</v>
      </c>
      <c r="E76" s="18">
        <v>9070.155999999999</v>
      </c>
      <c r="F76" s="18">
        <v>0</v>
      </c>
      <c r="G76" s="18">
        <v>0</v>
      </c>
      <c r="H76" s="18">
        <v>9113.6131260000002</v>
      </c>
      <c r="I76" s="18">
        <v>0</v>
      </c>
      <c r="J76" s="18">
        <v>38.574415999999999</v>
      </c>
      <c r="K76" s="18">
        <v>4.8827100000000003</v>
      </c>
      <c r="L76" s="18">
        <v>-7104.3680000000004</v>
      </c>
      <c r="M76" s="18">
        <v>0</v>
      </c>
      <c r="N76" s="18">
        <v>0</v>
      </c>
      <c r="O76" s="18">
        <v>0</v>
      </c>
      <c r="P76" s="18">
        <v>7.0601976380960008E-8</v>
      </c>
      <c r="Q76" s="18">
        <v>3.5300853840000002E-8</v>
      </c>
      <c r="R76" s="18">
        <v>0</v>
      </c>
      <c r="S76" s="18">
        <v>0</v>
      </c>
      <c r="T76" s="18">
        <v>3.5300988190480004E-8</v>
      </c>
      <c r="U76" s="18">
        <v>0</v>
      </c>
      <c r="V76" s="18">
        <v>1.4296628000000001E-13</v>
      </c>
      <c r="W76" s="18">
        <v>-8.6157999999999993E-15</v>
      </c>
      <c r="X76" s="18">
        <v>3.8016700000000003E-11</v>
      </c>
      <c r="Y76" s="18">
        <v>0</v>
      </c>
      <c r="Z76" s="18">
        <v>0</v>
      </c>
      <c r="AA76" s="18">
        <v>0</v>
      </c>
      <c r="AB76" s="18">
        <v>5.582345288</v>
      </c>
      <c r="AC76" s="18">
        <v>2.7857419999999999</v>
      </c>
      <c r="AD76" s="18">
        <v>0</v>
      </c>
      <c r="AE76" s="18">
        <v>0</v>
      </c>
      <c r="AF76" s="18">
        <v>2.791172644</v>
      </c>
      <c r="AG76" s="18">
        <v>0</v>
      </c>
      <c r="AH76" s="18">
        <v>4.1663339999999998E-3</v>
      </c>
      <c r="AI76" s="18">
        <v>1.26431E-3</v>
      </c>
      <c r="AJ76" s="18">
        <v>-2.12277</v>
      </c>
      <c r="AK76" s="18">
        <v>0</v>
      </c>
      <c r="AL76" s="18">
        <v>0</v>
      </c>
      <c r="AM76" s="18">
        <v>0</v>
      </c>
      <c r="AN76" s="18">
        <v>64.662440599999982</v>
      </c>
      <c r="AO76" s="18">
        <v>32.280879999999996</v>
      </c>
      <c r="AP76" s="18">
        <v>0</v>
      </c>
      <c r="AQ76" s="18">
        <v>0</v>
      </c>
      <c r="AR76" s="18">
        <v>32.331220299999998</v>
      </c>
      <c r="AS76" s="18">
        <v>0</v>
      </c>
      <c r="AT76" s="18">
        <v>4.9299720000000005E-2</v>
      </c>
      <c r="AU76" s="18">
        <v>1.0405799999999999E-3</v>
      </c>
      <c r="AV76" s="18">
        <v>-17.772280000000002</v>
      </c>
      <c r="AW76" s="18">
        <v>0</v>
      </c>
      <c r="AX76" s="18">
        <v>0</v>
      </c>
      <c r="AY76" s="18">
        <v>0</v>
      </c>
      <c r="AZ76" s="18">
        <v>4.5124488039999999</v>
      </c>
      <c r="BA76" s="18">
        <v>2.2447319999999999</v>
      </c>
      <c r="BB76" s="18">
        <v>0</v>
      </c>
      <c r="BC76" s="18">
        <v>0</v>
      </c>
      <c r="BD76" s="18">
        <v>2.256224402</v>
      </c>
      <c r="BE76" s="18">
        <v>0</v>
      </c>
      <c r="BF76" s="18">
        <v>6.2686219999999997E-3</v>
      </c>
      <c r="BG76" s="18">
        <v>5.2237799999999999E-3</v>
      </c>
      <c r="BH76" s="18">
        <v>-1.4050008</v>
      </c>
      <c r="BI76" s="18">
        <v>0</v>
      </c>
      <c r="BJ76" s="18">
        <v>0</v>
      </c>
      <c r="BK76" s="18">
        <v>0</v>
      </c>
      <c r="BL76" s="18">
        <v>0.54133179330040004</v>
      </c>
      <c r="BM76" s="18">
        <v>0.27066420000000002</v>
      </c>
      <c r="BN76" s="18">
        <v>0</v>
      </c>
      <c r="BO76" s="18">
        <v>0</v>
      </c>
      <c r="BP76" s="18">
        <v>0.27066589665020002</v>
      </c>
      <c r="BQ76" s="18">
        <v>0</v>
      </c>
      <c r="BR76" s="18">
        <v>1.7663396E-6</v>
      </c>
      <c r="BS76" s="18">
        <v>-6.9689400000000005E-8</v>
      </c>
      <c r="BT76" s="18">
        <v>-4.98019008E-2</v>
      </c>
      <c r="BU76" s="18">
        <v>0</v>
      </c>
      <c r="BV76" s="18">
        <v>0</v>
      </c>
      <c r="BW76" s="18">
        <v>0</v>
      </c>
      <c r="BX76" s="18">
        <v>183490.98188000001</v>
      </c>
      <c r="BY76" s="18">
        <v>91588.760000000009</v>
      </c>
      <c r="BZ76" s="18">
        <v>0</v>
      </c>
      <c r="CA76" s="18">
        <v>0</v>
      </c>
      <c r="CB76" s="18">
        <v>91745.490940000003</v>
      </c>
      <c r="CC76" s="18">
        <v>0</v>
      </c>
      <c r="CD76" s="18">
        <v>154.85127999999997</v>
      </c>
      <c r="CE76" s="18">
        <v>1.8796600000000001</v>
      </c>
      <c r="CF76" s="18">
        <v>-58720.24</v>
      </c>
      <c r="CG76" s="18">
        <v>0</v>
      </c>
      <c r="CH76" s="18">
        <v>0</v>
      </c>
      <c r="CI76" s="18">
        <v>0</v>
      </c>
      <c r="CJ76" s="18">
        <v>194119.38442000002</v>
      </c>
      <c r="CK76" s="18">
        <v>96894</v>
      </c>
      <c r="CL76" s="18">
        <v>0</v>
      </c>
      <c r="CM76" s="18">
        <v>0</v>
      </c>
      <c r="CN76" s="18">
        <v>97059.692209999994</v>
      </c>
      <c r="CO76" s="18">
        <v>0</v>
      </c>
      <c r="CP76" s="18">
        <v>164.44424000000001</v>
      </c>
      <c r="CQ76" s="18">
        <v>1.24797</v>
      </c>
      <c r="CR76" s="18">
        <v>-56545.64</v>
      </c>
      <c r="CS76" s="18">
        <v>0</v>
      </c>
      <c r="CT76" s="18">
        <v>0</v>
      </c>
      <c r="CU76" s="18">
        <v>0</v>
      </c>
      <c r="CV76" s="18">
        <v>28004.658968000003</v>
      </c>
      <c r="CW76" s="18">
        <v>13971.884000000002</v>
      </c>
      <c r="CX76" s="18">
        <v>0</v>
      </c>
      <c r="CY76" s="18">
        <v>0</v>
      </c>
      <c r="CZ76" s="18">
        <v>14002.329484000002</v>
      </c>
      <c r="DA76" s="18">
        <v>0</v>
      </c>
      <c r="DB76" s="18">
        <v>31.820704000000003</v>
      </c>
      <c r="DC76" s="18">
        <v>-1.3752200000000001</v>
      </c>
      <c r="DD76" s="18">
        <v>4114.3239999999996</v>
      </c>
      <c r="DE76" s="18">
        <v>0</v>
      </c>
      <c r="DF76" s="18">
        <v>0</v>
      </c>
      <c r="DG76" s="18">
        <v>0</v>
      </c>
      <c r="DH76" s="18">
        <v>0</v>
      </c>
      <c r="DI76" s="18">
        <v>0</v>
      </c>
      <c r="DJ76" s="18">
        <v>0</v>
      </c>
      <c r="DK76" s="18">
        <v>0</v>
      </c>
      <c r="DL76" s="18">
        <v>0</v>
      </c>
      <c r="DM76" s="18">
        <v>0</v>
      </c>
      <c r="DN76" s="18">
        <v>0</v>
      </c>
      <c r="DO76" s="18">
        <v>0</v>
      </c>
      <c r="DP76" s="18">
        <v>0</v>
      </c>
      <c r="DQ76" s="18">
        <v>0</v>
      </c>
      <c r="DR76" s="18">
        <v>0</v>
      </c>
      <c r="DS76" s="18">
        <v>0</v>
      </c>
      <c r="DT76" s="18">
        <v>0</v>
      </c>
      <c r="DU76" s="18">
        <v>0</v>
      </c>
      <c r="DV76" s="18">
        <v>0</v>
      </c>
      <c r="DW76" s="18">
        <v>0</v>
      </c>
      <c r="DX76" s="18">
        <v>0</v>
      </c>
      <c r="DY76" s="18">
        <v>0</v>
      </c>
      <c r="DZ76" s="18">
        <v>0</v>
      </c>
      <c r="EA76" s="18">
        <v>0</v>
      </c>
      <c r="EB76" s="18">
        <v>0</v>
      </c>
      <c r="EC76" s="18">
        <v>0</v>
      </c>
      <c r="ED76" s="18">
        <v>0</v>
      </c>
      <c r="EE76" s="18">
        <v>0</v>
      </c>
    </row>
    <row r="77" spans="1:135" ht="20.149999999999999" customHeight="1" outlineLevel="5" x14ac:dyDescent="0.35">
      <c r="A77" s="17" t="s">
        <v>54</v>
      </c>
      <c r="B77" s="17" t="s">
        <v>77</v>
      </c>
      <c r="D77" s="18">
        <v>18227.226252</v>
      </c>
      <c r="E77" s="18">
        <v>9070.155999999999</v>
      </c>
      <c r="F77" s="18">
        <v>0</v>
      </c>
      <c r="G77" s="18">
        <v>0</v>
      </c>
      <c r="H77" s="18">
        <v>9113.6131260000002</v>
      </c>
      <c r="I77" s="18">
        <v>0</v>
      </c>
      <c r="J77" s="18">
        <v>38.574415999999999</v>
      </c>
      <c r="K77" s="18">
        <v>4.8827100000000003</v>
      </c>
      <c r="L77" s="18">
        <v>-7104.3680000000004</v>
      </c>
      <c r="M77" s="18">
        <v>0</v>
      </c>
      <c r="N77" s="18">
        <v>0</v>
      </c>
      <c r="O77" s="18">
        <v>0</v>
      </c>
      <c r="P77" s="18">
        <v>7.0601976380960008E-8</v>
      </c>
      <c r="Q77" s="18">
        <v>3.5300853840000002E-8</v>
      </c>
      <c r="R77" s="18">
        <v>0</v>
      </c>
      <c r="S77" s="18">
        <v>0</v>
      </c>
      <c r="T77" s="18">
        <v>3.5300988190480004E-8</v>
      </c>
      <c r="U77" s="18">
        <v>0</v>
      </c>
      <c r="V77" s="18">
        <v>1.4296628000000001E-13</v>
      </c>
      <c r="W77" s="18">
        <v>-8.6157999999999993E-15</v>
      </c>
      <c r="X77" s="18">
        <v>3.8016700000000003E-11</v>
      </c>
      <c r="Y77" s="18">
        <v>0</v>
      </c>
      <c r="Z77" s="18">
        <v>0</v>
      </c>
      <c r="AA77" s="18">
        <v>0</v>
      </c>
      <c r="AB77" s="18">
        <v>5.582345288</v>
      </c>
      <c r="AC77" s="18">
        <v>2.7857419999999999</v>
      </c>
      <c r="AD77" s="18">
        <v>0</v>
      </c>
      <c r="AE77" s="18">
        <v>0</v>
      </c>
      <c r="AF77" s="18">
        <v>2.791172644</v>
      </c>
      <c r="AG77" s="18">
        <v>0</v>
      </c>
      <c r="AH77" s="18">
        <v>4.1663339999999998E-3</v>
      </c>
      <c r="AI77" s="18">
        <v>1.26431E-3</v>
      </c>
      <c r="AJ77" s="18">
        <v>-2.12277</v>
      </c>
      <c r="AK77" s="18">
        <v>0</v>
      </c>
      <c r="AL77" s="18">
        <v>0</v>
      </c>
      <c r="AM77" s="18">
        <v>0</v>
      </c>
      <c r="AN77" s="18">
        <v>64.662440599999982</v>
      </c>
      <c r="AO77" s="18">
        <v>32.280879999999996</v>
      </c>
      <c r="AP77" s="18">
        <v>0</v>
      </c>
      <c r="AQ77" s="18">
        <v>0</v>
      </c>
      <c r="AR77" s="18">
        <v>32.331220299999998</v>
      </c>
      <c r="AS77" s="18">
        <v>0</v>
      </c>
      <c r="AT77" s="18">
        <v>4.9299720000000005E-2</v>
      </c>
      <c r="AU77" s="18">
        <v>1.0405799999999999E-3</v>
      </c>
      <c r="AV77" s="18">
        <v>-17.772280000000002</v>
      </c>
      <c r="AW77" s="18">
        <v>0</v>
      </c>
      <c r="AX77" s="18">
        <v>0</v>
      </c>
      <c r="AY77" s="18">
        <v>0</v>
      </c>
      <c r="AZ77" s="18">
        <v>4.5124488039999999</v>
      </c>
      <c r="BA77" s="18">
        <v>2.2447319999999999</v>
      </c>
      <c r="BB77" s="18">
        <v>0</v>
      </c>
      <c r="BC77" s="18">
        <v>0</v>
      </c>
      <c r="BD77" s="18">
        <v>2.256224402</v>
      </c>
      <c r="BE77" s="18">
        <v>0</v>
      </c>
      <c r="BF77" s="18">
        <v>6.2686219999999997E-3</v>
      </c>
      <c r="BG77" s="18">
        <v>5.2237799999999999E-3</v>
      </c>
      <c r="BH77" s="18">
        <v>-1.4050008000000003</v>
      </c>
      <c r="BI77" s="18">
        <v>0</v>
      </c>
      <c r="BJ77" s="18">
        <v>0</v>
      </c>
      <c r="BK77" s="18">
        <v>0</v>
      </c>
      <c r="BL77" s="18">
        <v>0.54133179330040004</v>
      </c>
      <c r="BM77" s="18">
        <v>0.27066420000000002</v>
      </c>
      <c r="BN77" s="18">
        <v>0</v>
      </c>
      <c r="BO77" s="18">
        <v>0</v>
      </c>
      <c r="BP77" s="18">
        <v>0.27066589665020002</v>
      </c>
      <c r="BQ77" s="18">
        <v>0</v>
      </c>
      <c r="BR77" s="18">
        <v>1.7663396E-6</v>
      </c>
      <c r="BS77" s="18">
        <v>-6.9689400000000005E-8</v>
      </c>
      <c r="BT77" s="18">
        <v>-4.9801900799999993E-2</v>
      </c>
      <c r="BU77" s="18">
        <v>0</v>
      </c>
      <c r="BV77" s="18">
        <v>0</v>
      </c>
      <c r="BW77" s="18">
        <v>0</v>
      </c>
      <c r="BX77" s="18">
        <v>183490.98188000001</v>
      </c>
      <c r="BY77" s="18">
        <v>91588.760000000009</v>
      </c>
      <c r="BZ77" s="18">
        <v>0</v>
      </c>
      <c r="CA77" s="18">
        <v>0</v>
      </c>
      <c r="CB77" s="18">
        <v>91745.490940000003</v>
      </c>
      <c r="CC77" s="18">
        <v>0</v>
      </c>
      <c r="CD77" s="18">
        <v>154.85127999999997</v>
      </c>
      <c r="CE77" s="18">
        <v>1.8796600000000001</v>
      </c>
      <c r="CF77" s="18">
        <v>-58720.24</v>
      </c>
      <c r="CG77" s="18">
        <v>0</v>
      </c>
      <c r="CH77" s="18">
        <v>0</v>
      </c>
      <c r="CI77" s="18">
        <v>0</v>
      </c>
      <c r="CJ77" s="18">
        <v>194119.38442000002</v>
      </c>
      <c r="CK77" s="18">
        <v>96894</v>
      </c>
      <c r="CL77" s="18">
        <v>0</v>
      </c>
      <c r="CM77" s="18">
        <v>0</v>
      </c>
      <c r="CN77" s="18">
        <v>97059.692209999994</v>
      </c>
      <c r="CO77" s="18">
        <v>0</v>
      </c>
      <c r="CP77" s="18">
        <v>164.44424000000001</v>
      </c>
      <c r="CQ77" s="18">
        <v>1.24797</v>
      </c>
      <c r="CR77" s="18">
        <v>-56545.64</v>
      </c>
      <c r="CS77" s="18">
        <v>0</v>
      </c>
      <c r="CT77" s="18">
        <v>0</v>
      </c>
      <c r="CU77" s="18">
        <v>0</v>
      </c>
      <c r="CV77" s="18">
        <v>28004.658968000003</v>
      </c>
      <c r="CW77" s="18">
        <v>13971.884000000002</v>
      </c>
      <c r="CX77" s="18">
        <v>0</v>
      </c>
      <c r="CY77" s="18">
        <v>0</v>
      </c>
      <c r="CZ77" s="18">
        <v>14002.329484000002</v>
      </c>
      <c r="DA77" s="18">
        <v>0</v>
      </c>
      <c r="DB77" s="18">
        <v>31.820704000000003</v>
      </c>
      <c r="DC77" s="18">
        <v>-1.3752200000000001</v>
      </c>
      <c r="DD77" s="18">
        <v>4114.3239999999996</v>
      </c>
      <c r="DE77" s="18">
        <v>0</v>
      </c>
      <c r="DF77" s="18">
        <v>0</v>
      </c>
      <c r="DG77" s="18">
        <v>0</v>
      </c>
      <c r="DH77" s="18">
        <v>0</v>
      </c>
      <c r="DI77" s="18">
        <v>0</v>
      </c>
      <c r="DJ77" s="18">
        <v>0</v>
      </c>
      <c r="DK77" s="18">
        <v>0</v>
      </c>
      <c r="DL77" s="18">
        <v>0</v>
      </c>
      <c r="DM77" s="18">
        <v>0</v>
      </c>
      <c r="DN77" s="18">
        <v>0</v>
      </c>
      <c r="DO77" s="18">
        <v>0</v>
      </c>
      <c r="DP77" s="18">
        <v>0</v>
      </c>
      <c r="DQ77" s="18">
        <v>0</v>
      </c>
      <c r="DR77" s="18">
        <v>0</v>
      </c>
      <c r="DS77" s="18">
        <v>0</v>
      </c>
      <c r="DT77" s="18">
        <v>0</v>
      </c>
      <c r="DU77" s="18">
        <v>0</v>
      </c>
      <c r="DV77" s="18">
        <v>0</v>
      </c>
      <c r="DW77" s="18">
        <v>0</v>
      </c>
      <c r="DX77" s="18">
        <v>0</v>
      </c>
      <c r="DY77" s="18">
        <v>0</v>
      </c>
      <c r="DZ77" s="18">
        <v>0</v>
      </c>
      <c r="EA77" s="18">
        <v>0</v>
      </c>
      <c r="EB77" s="18">
        <v>0</v>
      </c>
      <c r="EC77" s="18">
        <v>0</v>
      </c>
      <c r="ED77" s="18">
        <v>0</v>
      </c>
      <c r="EE77" s="18">
        <v>0</v>
      </c>
    </row>
    <row r="78" spans="1:135" ht="20.149999999999999" customHeight="1" outlineLevel="6" x14ac:dyDescent="0.35">
      <c r="A78" s="17" t="s">
        <v>55</v>
      </c>
      <c r="B78" s="17" t="s">
        <v>78</v>
      </c>
      <c r="C78">
        <v>1</v>
      </c>
      <c r="D78" s="18">
        <v>10470.552819999999</v>
      </c>
      <c r="E78" s="18">
        <v>5193</v>
      </c>
      <c r="F78" s="18">
        <v>0</v>
      </c>
      <c r="G78" s="18">
        <v>0</v>
      </c>
      <c r="H78" s="18">
        <v>5235.2764099999995</v>
      </c>
      <c r="I78" s="18">
        <v>0</v>
      </c>
      <c r="J78" s="18">
        <v>37.393700000000003</v>
      </c>
      <c r="K78" s="18">
        <v>4.8827100000000003</v>
      </c>
      <c r="L78" s="18">
        <v>-3159.28</v>
      </c>
      <c r="M78" s="18">
        <v>0</v>
      </c>
      <c r="N78" s="18">
        <v>0</v>
      </c>
      <c r="O78" s="18">
        <v>0</v>
      </c>
      <c r="P78" s="18">
        <v>7.0571055582400007E-8</v>
      </c>
      <c r="Q78" s="18">
        <v>3.5285400000000003E-8</v>
      </c>
      <c r="R78" s="18">
        <v>0</v>
      </c>
      <c r="S78" s="18">
        <v>0</v>
      </c>
      <c r="T78" s="18">
        <v>3.5285527791200003E-8</v>
      </c>
      <c r="U78" s="18">
        <v>0</v>
      </c>
      <c r="V78" s="18">
        <v>1.3640700000000001E-13</v>
      </c>
      <c r="W78" s="18">
        <v>-8.6157999999999993E-15</v>
      </c>
      <c r="X78" s="18">
        <v>1.378302E-11</v>
      </c>
      <c r="Y78" s="18">
        <v>0</v>
      </c>
      <c r="Z78" s="18">
        <v>0</v>
      </c>
      <c r="AA78" s="18">
        <v>0</v>
      </c>
      <c r="AB78" s="18">
        <v>3.1302237999999996</v>
      </c>
      <c r="AC78" s="18">
        <v>1.5602499999999999</v>
      </c>
      <c r="AD78" s="18">
        <v>0</v>
      </c>
      <c r="AE78" s="18">
        <v>0</v>
      </c>
      <c r="AF78" s="18">
        <v>1.5651119</v>
      </c>
      <c r="AG78" s="18">
        <v>0</v>
      </c>
      <c r="AH78" s="18">
        <v>3.5975899999999999E-3</v>
      </c>
      <c r="AI78" s="18">
        <v>1.26431E-3</v>
      </c>
      <c r="AJ78" s="18">
        <v>-0.93429799999999996</v>
      </c>
      <c r="AK78" s="18">
        <v>0</v>
      </c>
      <c r="AL78" s="18">
        <v>0</v>
      </c>
      <c r="AM78" s="18">
        <v>0</v>
      </c>
      <c r="AN78" s="18">
        <v>39.498479159999995</v>
      </c>
      <c r="AO78" s="18">
        <v>19.706399999999999</v>
      </c>
      <c r="AP78" s="18">
        <v>0</v>
      </c>
      <c r="AQ78" s="18">
        <v>0</v>
      </c>
      <c r="AR78" s="18">
        <v>19.749239580000001</v>
      </c>
      <c r="AS78" s="18">
        <v>0</v>
      </c>
      <c r="AT78" s="18">
        <v>4.1799000000000003E-2</v>
      </c>
      <c r="AU78" s="18">
        <v>1.0405799999999999E-3</v>
      </c>
      <c r="AV78" s="18">
        <v>-8.6722800000000007</v>
      </c>
      <c r="AW78" s="18">
        <v>0</v>
      </c>
      <c r="AX78" s="18">
        <v>0</v>
      </c>
      <c r="AY78" s="18">
        <v>0</v>
      </c>
      <c r="AZ78" s="18">
        <v>2.7150969800000002</v>
      </c>
      <c r="BA78" s="18">
        <v>1.3469</v>
      </c>
      <c r="BB78" s="18">
        <v>0</v>
      </c>
      <c r="BC78" s="18">
        <v>0</v>
      </c>
      <c r="BD78" s="18">
        <v>1.3575484899999999</v>
      </c>
      <c r="BE78" s="18">
        <v>0</v>
      </c>
      <c r="BF78" s="18">
        <v>5.4247100000000001E-3</v>
      </c>
      <c r="BG78" s="18">
        <v>5.2237799999999999E-3</v>
      </c>
      <c r="BH78" s="18">
        <v>-0.64908399999999999</v>
      </c>
      <c r="BI78" s="18">
        <v>0</v>
      </c>
      <c r="BJ78" s="18">
        <v>0</v>
      </c>
      <c r="BK78" s="18">
        <v>0</v>
      </c>
      <c r="BL78" s="18">
        <v>0.45062515394120006</v>
      </c>
      <c r="BM78" s="18">
        <v>0.22531100000000001</v>
      </c>
      <c r="BN78" s="18">
        <v>0</v>
      </c>
      <c r="BO78" s="18">
        <v>0</v>
      </c>
      <c r="BP78" s="18">
        <v>0.2253125769706</v>
      </c>
      <c r="BQ78" s="18">
        <v>0</v>
      </c>
      <c r="BR78" s="18">
        <v>1.64666E-6</v>
      </c>
      <c r="BS78" s="18">
        <v>-6.9689400000000005E-8</v>
      </c>
      <c r="BT78" s="18">
        <v>-4.9895799999999997E-2</v>
      </c>
      <c r="BU78" s="18">
        <v>0</v>
      </c>
      <c r="BV78" s="18">
        <v>0</v>
      </c>
      <c r="BW78" s="18">
        <v>0</v>
      </c>
      <c r="BX78" s="18">
        <v>109438.76932000001</v>
      </c>
      <c r="BY78" s="18">
        <v>54579.4</v>
      </c>
      <c r="BZ78" s="18">
        <v>0</v>
      </c>
      <c r="CA78" s="18">
        <v>0</v>
      </c>
      <c r="CB78" s="18">
        <v>54719.384660000003</v>
      </c>
      <c r="CC78" s="18">
        <v>0</v>
      </c>
      <c r="CD78" s="18">
        <v>138.10499999999999</v>
      </c>
      <c r="CE78" s="18">
        <v>1.8796600000000001</v>
      </c>
      <c r="CF78" s="18">
        <v>-27514.799999999999</v>
      </c>
      <c r="CG78" s="18">
        <v>0</v>
      </c>
      <c r="CH78" s="18">
        <v>0</v>
      </c>
      <c r="CI78" s="18">
        <v>0</v>
      </c>
      <c r="CJ78" s="18">
        <v>117681.71594000001</v>
      </c>
      <c r="CK78" s="18">
        <v>58692.4</v>
      </c>
      <c r="CL78" s="18">
        <v>0</v>
      </c>
      <c r="CM78" s="18">
        <v>0</v>
      </c>
      <c r="CN78" s="18">
        <v>58840.857969999997</v>
      </c>
      <c r="CO78" s="18">
        <v>0</v>
      </c>
      <c r="CP78" s="18">
        <v>147.21</v>
      </c>
      <c r="CQ78" s="18">
        <v>1.24797</v>
      </c>
      <c r="CR78" s="18">
        <v>-26711.4</v>
      </c>
      <c r="CS78" s="18">
        <v>0</v>
      </c>
      <c r="CT78" s="18">
        <v>0</v>
      </c>
      <c r="CU78" s="18">
        <v>0</v>
      </c>
      <c r="CV78" s="18">
        <v>20235.766960000001</v>
      </c>
      <c r="CW78" s="18">
        <v>10089.700000000001</v>
      </c>
      <c r="CX78" s="18">
        <v>0</v>
      </c>
      <c r="CY78" s="18">
        <v>0</v>
      </c>
      <c r="CZ78" s="18">
        <v>10117.88348</v>
      </c>
      <c r="DA78" s="18">
        <v>0</v>
      </c>
      <c r="DB78" s="18">
        <v>29.558700000000002</v>
      </c>
      <c r="DC78" s="18">
        <v>-1.3752200000000001</v>
      </c>
      <c r="DD78" s="18">
        <v>710.16399999999999</v>
      </c>
      <c r="DE78" s="18">
        <v>0</v>
      </c>
      <c r="DF78" s="18">
        <v>0</v>
      </c>
      <c r="DG78" s="18">
        <v>0</v>
      </c>
      <c r="DH78" s="18">
        <v>0</v>
      </c>
      <c r="DI78" s="18">
        <v>0</v>
      </c>
      <c r="DJ78" s="18">
        <v>0</v>
      </c>
      <c r="DK78" s="18">
        <v>0</v>
      </c>
      <c r="DL78" s="18">
        <v>0</v>
      </c>
      <c r="DM78" s="18">
        <v>0</v>
      </c>
      <c r="DN78" s="18">
        <v>0</v>
      </c>
      <c r="DO78" s="18">
        <v>0</v>
      </c>
      <c r="DP78" s="18">
        <v>0</v>
      </c>
      <c r="DQ78" s="18">
        <v>0</v>
      </c>
      <c r="DR78" s="18">
        <v>0</v>
      </c>
      <c r="DS78" s="18">
        <v>0</v>
      </c>
      <c r="DT78" s="18">
        <v>0</v>
      </c>
      <c r="DU78" s="18">
        <v>0</v>
      </c>
      <c r="DV78" s="18">
        <v>0</v>
      </c>
      <c r="DW78" s="18">
        <v>0</v>
      </c>
      <c r="DX78" s="18">
        <v>0</v>
      </c>
      <c r="DY78" s="18">
        <v>0</v>
      </c>
      <c r="DZ78" s="18">
        <v>0</v>
      </c>
      <c r="EA78" s="18">
        <v>0</v>
      </c>
      <c r="EB78" s="18">
        <v>0</v>
      </c>
      <c r="EC78" s="18">
        <v>0</v>
      </c>
      <c r="ED78" s="18">
        <v>0</v>
      </c>
      <c r="EE78" s="18">
        <v>0</v>
      </c>
    </row>
    <row r="79" spans="1:135" ht="20.149999999999999" customHeight="1" outlineLevel="6" x14ac:dyDescent="0.35">
      <c r="A79" s="17" t="s">
        <v>55</v>
      </c>
      <c r="B79" s="17" t="s">
        <v>79</v>
      </c>
      <c r="C79">
        <v>1</v>
      </c>
      <c r="D79" s="18">
        <v>7756.6734319999996</v>
      </c>
      <c r="E79" s="18">
        <v>3877.1559999999999</v>
      </c>
      <c r="F79" s="18">
        <v>0</v>
      </c>
      <c r="G79" s="18">
        <v>0</v>
      </c>
      <c r="H79" s="18">
        <v>3878.3367159999998</v>
      </c>
      <c r="I79" s="18">
        <v>0</v>
      </c>
      <c r="J79" s="18">
        <v>1.1807160000000001</v>
      </c>
      <c r="K79" s="18">
        <v>0</v>
      </c>
      <c r="L79" s="18">
        <v>-3945.0880000000002</v>
      </c>
      <c r="M79" s="18">
        <v>0</v>
      </c>
      <c r="N79" s="18">
        <v>0</v>
      </c>
      <c r="O79" s="18">
        <v>0</v>
      </c>
      <c r="P79" s="18">
        <v>3.0920798559999999E-11</v>
      </c>
      <c r="Q79" s="18">
        <v>1.5453839999999999E-11</v>
      </c>
      <c r="R79" s="18">
        <v>0</v>
      </c>
      <c r="S79" s="18">
        <v>0</v>
      </c>
      <c r="T79" s="18">
        <v>1.5460399279999999E-11</v>
      </c>
      <c r="U79" s="18">
        <v>0</v>
      </c>
      <c r="V79" s="18">
        <v>6.5592800000000004E-15</v>
      </c>
      <c r="W79" s="18">
        <v>0</v>
      </c>
      <c r="X79" s="18">
        <v>2.4233680000000001E-11</v>
      </c>
      <c r="Y79" s="18">
        <v>0</v>
      </c>
      <c r="Z79" s="18">
        <v>0</v>
      </c>
      <c r="AA79" s="18">
        <v>0</v>
      </c>
      <c r="AB79" s="18">
        <v>2.452121488</v>
      </c>
      <c r="AC79" s="18">
        <v>1.225492</v>
      </c>
      <c r="AD79" s="18">
        <v>0</v>
      </c>
      <c r="AE79" s="18">
        <v>0</v>
      </c>
      <c r="AF79" s="18">
        <v>1.226060744</v>
      </c>
      <c r="AG79" s="18">
        <v>0</v>
      </c>
      <c r="AH79" s="18">
        <v>5.6874400000000004E-4</v>
      </c>
      <c r="AI79" s="18">
        <v>0</v>
      </c>
      <c r="AJ79" s="18">
        <v>-1.188472</v>
      </c>
      <c r="AK79" s="18">
        <v>0</v>
      </c>
      <c r="AL79" s="18">
        <v>0</v>
      </c>
      <c r="AM79" s="18">
        <v>0</v>
      </c>
      <c r="AN79" s="18">
        <v>25.163961439999998</v>
      </c>
      <c r="AO79" s="18">
        <v>12.574479999999999</v>
      </c>
      <c r="AP79" s="18">
        <v>0</v>
      </c>
      <c r="AQ79" s="18">
        <v>0</v>
      </c>
      <c r="AR79" s="18">
        <v>12.581980719999999</v>
      </c>
      <c r="AS79" s="18">
        <v>0</v>
      </c>
      <c r="AT79" s="18">
        <v>7.5007199999999998E-3</v>
      </c>
      <c r="AU79" s="18">
        <v>0</v>
      </c>
      <c r="AV79" s="18">
        <v>-9.1</v>
      </c>
      <c r="AW79" s="18">
        <v>0</v>
      </c>
      <c r="AX79" s="18">
        <v>0</v>
      </c>
      <c r="AY79" s="18">
        <v>0</v>
      </c>
      <c r="AZ79" s="18">
        <v>1.7973518239999999</v>
      </c>
      <c r="BA79" s="18">
        <v>0.89783199999999996</v>
      </c>
      <c r="BB79" s="18">
        <v>0</v>
      </c>
      <c r="BC79" s="18">
        <v>0</v>
      </c>
      <c r="BD79" s="18">
        <v>0.89867591199999997</v>
      </c>
      <c r="BE79" s="18">
        <v>0</v>
      </c>
      <c r="BF79" s="18">
        <v>8.4391200000000005E-4</v>
      </c>
      <c r="BG79" s="18">
        <v>0</v>
      </c>
      <c r="BH79" s="18">
        <v>-0.75591680000000006</v>
      </c>
      <c r="BI79" s="18">
        <v>0</v>
      </c>
      <c r="BJ79" s="18">
        <v>0</v>
      </c>
      <c r="BK79" s="18">
        <v>0</v>
      </c>
      <c r="BL79" s="18">
        <v>9.0706639359199995E-2</v>
      </c>
      <c r="BM79" s="18">
        <v>4.5353200000000003E-2</v>
      </c>
      <c r="BN79" s="18">
        <v>0</v>
      </c>
      <c r="BO79" s="18">
        <v>0</v>
      </c>
      <c r="BP79" s="18">
        <v>4.5353319679600004E-2</v>
      </c>
      <c r="BQ79" s="18">
        <v>0</v>
      </c>
      <c r="BR79" s="18">
        <v>1.196796E-7</v>
      </c>
      <c r="BS79" s="18">
        <v>0</v>
      </c>
      <c r="BT79" s="18">
        <v>9.3899200000000004E-5</v>
      </c>
      <c r="BU79" s="18">
        <v>0</v>
      </c>
      <c r="BV79" s="18">
        <v>0</v>
      </c>
      <c r="BW79" s="18">
        <v>0</v>
      </c>
      <c r="BX79" s="18">
        <v>74052.21256</v>
      </c>
      <c r="BY79" s="18">
        <v>37009.360000000001</v>
      </c>
      <c r="BZ79" s="18">
        <v>0</v>
      </c>
      <c r="CA79" s="18">
        <v>0</v>
      </c>
      <c r="CB79" s="18">
        <v>37026.10628</v>
      </c>
      <c r="CC79" s="18">
        <v>0</v>
      </c>
      <c r="CD79" s="18">
        <v>16.746279999999999</v>
      </c>
      <c r="CE79" s="18">
        <v>0</v>
      </c>
      <c r="CF79" s="18">
        <v>-31205.439999999999</v>
      </c>
      <c r="CG79" s="18">
        <v>0</v>
      </c>
      <c r="CH79" s="18">
        <v>0</v>
      </c>
      <c r="CI79" s="18">
        <v>0</v>
      </c>
      <c r="CJ79" s="18">
        <v>76437.668480000008</v>
      </c>
      <c r="CK79" s="18">
        <v>38201.599999999999</v>
      </c>
      <c r="CL79" s="18">
        <v>0</v>
      </c>
      <c r="CM79" s="18">
        <v>0</v>
      </c>
      <c r="CN79" s="18">
        <v>38218.834239999996</v>
      </c>
      <c r="CO79" s="18">
        <v>0</v>
      </c>
      <c r="CP79" s="18">
        <v>17.23424</v>
      </c>
      <c r="CQ79" s="18">
        <v>0</v>
      </c>
      <c r="CR79" s="18">
        <v>-29834.240000000002</v>
      </c>
      <c r="CS79" s="18">
        <v>0</v>
      </c>
      <c r="CT79" s="18">
        <v>0</v>
      </c>
      <c r="CU79" s="18">
        <v>0</v>
      </c>
      <c r="CV79" s="18">
        <v>7768.8920080000007</v>
      </c>
      <c r="CW79" s="18">
        <v>3882.1840000000002</v>
      </c>
      <c r="CX79" s="18">
        <v>0</v>
      </c>
      <c r="CY79" s="18">
        <v>0</v>
      </c>
      <c r="CZ79" s="18">
        <v>3884.4460040000004</v>
      </c>
      <c r="DA79" s="18">
        <v>0</v>
      </c>
      <c r="DB79" s="18">
        <v>2.2620040000000001</v>
      </c>
      <c r="DC79" s="18">
        <v>0</v>
      </c>
      <c r="DD79" s="18">
        <v>3404.16</v>
      </c>
      <c r="DE79" s="18">
        <v>0</v>
      </c>
      <c r="DF79" s="18">
        <v>0</v>
      </c>
      <c r="DG79" s="18">
        <v>0</v>
      </c>
      <c r="DH79" s="18">
        <v>0</v>
      </c>
      <c r="DI79" s="18">
        <v>0</v>
      </c>
      <c r="DJ79" s="18">
        <v>0</v>
      </c>
      <c r="DK79" s="18">
        <v>0</v>
      </c>
      <c r="DL79" s="18">
        <v>0</v>
      </c>
      <c r="DM79" s="18">
        <v>0</v>
      </c>
      <c r="DN79" s="18">
        <v>0</v>
      </c>
      <c r="DO79" s="18">
        <v>0</v>
      </c>
      <c r="DP79" s="18">
        <v>0</v>
      </c>
      <c r="DQ79" s="18">
        <v>0</v>
      </c>
      <c r="DR79" s="18">
        <v>0</v>
      </c>
      <c r="DS79" s="18">
        <v>0</v>
      </c>
      <c r="DT79" s="18">
        <v>0</v>
      </c>
      <c r="DU79" s="18">
        <v>0</v>
      </c>
      <c r="DV79" s="18">
        <v>0</v>
      </c>
      <c r="DW79" s="18">
        <v>0</v>
      </c>
      <c r="DX79" s="18">
        <v>0</v>
      </c>
      <c r="DY79" s="18">
        <v>0</v>
      </c>
      <c r="DZ79" s="18">
        <v>0</v>
      </c>
      <c r="EA79" s="18">
        <v>0</v>
      </c>
      <c r="EB79" s="18">
        <v>0</v>
      </c>
      <c r="EC79" s="18">
        <v>0</v>
      </c>
      <c r="ED79" s="18">
        <v>0</v>
      </c>
      <c r="EE79" s="18">
        <v>0</v>
      </c>
    </row>
    <row r="80" spans="1:135" ht="20.149999999999999" customHeight="1" outlineLevel="2" x14ac:dyDescent="0.35">
      <c r="A80" s="17" t="s">
        <v>50</v>
      </c>
      <c r="B80" s="17" t="s">
        <v>80</v>
      </c>
      <c r="D80" s="18">
        <v>30554.274832976</v>
      </c>
      <c r="E80" s="18">
        <v>28735.290664</v>
      </c>
      <c r="F80" s="18">
        <v>0</v>
      </c>
      <c r="G80" s="18">
        <v>0</v>
      </c>
      <c r="H80" s="18">
        <v>0</v>
      </c>
      <c r="I80" s="18">
        <v>0</v>
      </c>
      <c r="J80" s="18">
        <v>554.54742999999996</v>
      </c>
      <c r="K80" s="18">
        <v>1264.436738976</v>
      </c>
      <c r="L80" s="18">
        <v>-3143.6190999999999</v>
      </c>
      <c r="M80" s="18">
        <v>0</v>
      </c>
      <c r="N80" s="18">
        <v>0</v>
      </c>
      <c r="O80" s="18">
        <v>0</v>
      </c>
      <c r="P80" s="18">
        <v>2.8289031195124993E-4</v>
      </c>
      <c r="Q80" s="18">
        <v>2.8288821254714738E-4</v>
      </c>
      <c r="R80" s="18">
        <v>0</v>
      </c>
      <c r="S80" s="18">
        <v>0</v>
      </c>
      <c r="T80" s="18">
        <v>0</v>
      </c>
      <c r="U80" s="18">
        <v>0</v>
      </c>
      <c r="V80" s="18">
        <v>4.4644647000000009E-14</v>
      </c>
      <c r="W80" s="18">
        <v>2.099359457922E-9</v>
      </c>
      <c r="X80" s="18">
        <v>-1.2855862694111996E-7</v>
      </c>
      <c r="Y80" s="18">
        <v>0</v>
      </c>
      <c r="Z80" s="18">
        <v>0</v>
      </c>
      <c r="AA80" s="18">
        <v>0</v>
      </c>
      <c r="AB80" s="18">
        <v>9.6491093857744001</v>
      </c>
      <c r="AC80" s="18">
        <v>9.6772130535999992</v>
      </c>
      <c r="AD80" s="18">
        <v>0</v>
      </c>
      <c r="AE80" s="18">
        <v>0</v>
      </c>
      <c r="AF80" s="18">
        <v>0</v>
      </c>
      <c r="AG80" s="18">
        <v>0</v>
      </c>
      <c r="AH80" s="18">
        <v>0.18072154000000001</v>
      </c>
      <c r="AI80" s="18">
        <v>-0.20882520782560002</v>
      </c>
      <c r="AJ80" s="18">
        <v>-0.94392373240000005</v>
      </c>
      <c r="AK80" s="18">
        <v>0</v>
      </c>
      <c r="AL80" s="18">
        <v>0</v>
      </c>
      <c r="AM80" s="18">
        <v>0</v>
      </c>
      <c r="AN80" s="18">
        <v>49.073824320863999</v>
      </c>
      <c r="AO80" s="18">
        <v>45.815278464000002</v>
      </c>
      <c r="AP80" s="18">
        <v>0</v>
      </c>
      <c r="AQ80" s="18">
        <v>0</v>
      </c>
      <c r="AR80" s="18">
        <v>0</v>
      </c>
      <c r="AS80" s="18">
        <v>0</v>
      </c>
      <c r="AT80" s="18">
        <v>1.9309612</v>
      </c>
      <c r="AU80" s="18">
        <v>1.327584656864</v>
      </c>
      <c r="AV80" s="18">
        <v>-8.0536264895999992</v>
      </c>
      <c r="AW80" s="18">
        <v>0</v>
      </c>
      <c r="AX80" s="18">
        <v>0</v>
      </c>
      <c r="AY80" s="18">
        <v>0</v>
      </c>
      <c r="AZ80" s="18">
        <v>18.532983887937604</v>
      </c>
      <c r="BA80" s="18">
        <v>17.811652876800004</v>
      </c>
      <c r="BB80" s="18">
        <v>0</v>
      </c>
      <c r="BC80" s="18">
        <v>0</v>
      </c>
      <c r="BD80" s="18">
        <v>0</v>
      </c>
      <c r="BE80" s="18">
        <v>0</v>
      </c>
      <c r="BF80" s="18">
        <v>0.46790068000000001</v>
      </c>
      <c r="BG80" s="18">
        <v>0.2534303311376</v>
      </c>
      <c r="BH80" s="18">
        <v>-0.90468621968000007</v>
      </c>
      <c r="BI80" s="18">
        <v>0</v>
      </c>
      <c r="BJ80" s="18">
        <v>0</v>
      </c>
      <c r="BK80" s="18">
        <v>0</v>
      </c>
      <c r="BL80" s="18">
        <v>7.3699532438571197E-3</v>
      </c>
      <c r="BM80" s="18">
        <v>7.3080431279999997E-3</v>
      </c>
      <c r="BN80" s="18">
        <v>0</v>
      </c>
      <c r="BO80" s="18">
        <v>0</v>
      </c>
      <c r="BP80" s="18">
        <v>0</v>
      </c>
      <c r="BQ80" s="18">
        <v>0</v>
      </c>
      <c r="BR80" s="18">
        <v>1.9227444000000002E-5</v>
      </c>
      <c r="BS80" s="18">
        <v>4.2682671857119996E-5</v>
      </c>
      <c r="BT80" s="18">
        <v>-6.1277721568000001E-5</v>
      </c>
      <c r="BU80" s="18">
        <v>0</v>
      </c>
      <c r="BV80" s="18">
        <v>0</v>
      </c>
      <c r="BW80" s="18">
        <v>0</v>
      </c>
      <c r="BX80" s="18">
        <v>196015.85198075199</v>
      </c>
      <c r="BY80" s="18">
        <v>186613.37446399999</v>
      </c>
      <c r="BZ80" s="18">
        <v>0</v>
      </c>
      <c r="CA80" s="18">
        <v>0</v>
      </c>
      <c r="CB80" s="18">
        <v>0</v>
      </c>
      <c r="CC80" s="18">
        <v>0</v>
      </c>
      <c r="CD80" s="18">
        <v>3663.9785000000006</v>
      </c>
      <c r="CE80" s="18">
        <v>5738.499016752</v>
      </c>
      <c r="CF80" s="18">
        <v>-29031.291748</v>
      </c>
      <c r="CG80" s="18">
        <v>0</v>
      </c>
      <c r="CH80" s="18">
        <v>0</v>
      </c>
      <c r="CI80" s="18">
        <v>0</v>
      </c>
      <c r="CJ80" s="18">
        <v>206938.06175836801</v>
      </c>
      <c r="CK80" s="18">
        <v>197445.20964800002</v>
      </c>
      <c r="CL80" s="18">
        <v>0</v>
      </c>
      <c r="CM80" s="18">
        <v>0</v>
      </c>
      <c r="CN80" s="18">
        <v>0</v>
      </c>
      <c r="CO80" s="18">
        <v>0</v>
      </c>
      <c r="CP80" s="18">
        <v>3680.4121000000005</v>
      </c>
      <c r="CQ80" s="18">
        <v>5812.440010368</v>
      </c>
      <c r="CR80" s="18">
        <v>-30231.971868000001</v>
      </c>
      <c r="CS80" s="18">
        <v>0</v>
      </c>
      <c r="CT80" s="18">
        <v>0</v>
      </c>
      <c r="CU80" s="18">
        <v>0</v>
      </c>
      <c r="CV80" s="18">
        <v>39328.820276559993</v>
      </c>
      <c r="CW80" s="18">
        <v>38686.018031999993</v>
      </c>
      <c r="CX80" s="18">
        <v>0</v>
      </c>
      <c r="CY80" s="18">
        <v>0</v>
      </c>
      <c r="CZ80" s="18">
        <v>0</v>
      </c>
      <c r="DA80" s="18">
        <v>0</v>
      </c>
      <c r="DB80" s="18">
        <v>213.72865000000002</v>
      </c>
      <c r="DC80" s="18">
        <v>429.07359456000006</v>
      </c>
      <c r="DD80" s="18">
        <v>-231.76684479999983</v>
      </c>
      <c r="DE80" s="18">
        <v>0</v>
      </c>
      <c r="DF80" s="18">
        <v>0</v>
      </c>
      <c r="DG80" s="18">
        <v>0</v>
      </c>
      <c r="DH80" s="18">
        <v>24225.08</v>
      </c>
      <c r="DI80" s="18">
        <v>24225.08</v>
      </c>
      <c r="DJ80" s="18">
        <v>0</v>
      </c>
      <c r="DK80" s="18">
        <v>0</v>
      </c>
      <c r="DL80" s="18">
        <v>0</v>
      </c>
      <c r="DM80" s="18">
        <v>0</v>
      </c>
      <c r="DN80" s="18">
        <v>0</v>
      </c>
      <c r="DO80" s="18">
        <v>0</v>
      </c>
      <c r="DP80" s="18">
        <v>0</v>
      </c>
      <c r="DQ80" s="18">
        <v>0</v>
      </c>
      <c r="DR80" s="18">
        <v>0</v>
      </c>
      <c r="DS80" s="18">
        <v>0</v>
      </c>
      <c r="DT80" s="18">
        <v>12788.152999999998</v>
      </c>
      <c r="DU80" s="18">
        <v>12788.152999999998</v>
      </c>
      <c r="DV80" s="18">
        <v>0</v>
      </c>
      <c r="DW80" s="18">
        <v>0</v>
      </c>
      <c r="DX80" s="18">
        <v>0</v>
      </c>
      <c r="DY80" s="18">
        <v>0</v>
      </c>
      <c r="DZ80" s="18">
        <v>0</v>
      </c>
      <c r="EA80" s="18">
        <v>0</v>
      </c>
      <c r="EB80" s="18">
        <v>0</v>
      </c>
      <c r="EC80" s="18">
        <v>0</v>
      </c>
      <c r="ED80" s="18">
        <v>0</v>
      </c>
      <c r="EE80" s="18">
        <v>0</v>
      </c>
    </row>
    <row r="81" spans="1:135" ht="20.149999999999999" customHeight="1" outlineLevel="3" x14ac:dyDescent="0.35">
      <c r="A81" s="17" t="s">
        <v>52</v>
      </c>
      <c r="B81" s="17" t="s">
        <v>81</v>
      </c>
      <c r="D81" s="18">
        <v>21552.228256257</v>
      </c>
      <c r="E81" s="18">
        <v>20826.1659105</v>
      </c>
      <c r="F81" s="18">
        <v>0</v>
      </c>
      <c r="G81" s="18">
        <v>0</v>
      </c>
      <c r="H81" s="18">
        <v>0</v>
      </c>
      <c r="I81" s="18">
        <v>0</v>
      </c>
      <c r="J81" s="18">
        <v>415.43039999999996</v>
      </c>
      <c r="K81" s="18">
        <v>310.63194575699998</v>
      </c>
      <c r="L81" s="18">
        <v>-2235.6563000000001</v>
      </c>
      <c r="M81" s="18">
        <v>0</v>
      </c>
      <c r="N81" s="18">
        <v>0</v>
      </c>
      <c r="O81" s="18">
        <v>0</v>
      </c>
      <c r="P81" s="18">
        <v>2.0709710398674215E-4</v>
      </c>
      <c r="Q81" s="18">
        <v>2.070971035357408E-4</v>
      </c>
      <c r="R81" s="18">
        <v>0</v>
      </c>
      <c r="S81" s="18">
        <v>0</v>
      </c>
      <c r="T81" s="18">
        <v>0</v>
      </c>
      <c r="U81" s="18">
        <v>0</v>
      </c>
      <c r="V81" s="18">
        <v>3.3444620000000008E-14</v>
      </c>
      <c r="W81" s="18">
        <v>4.1755672900000004E-13</v>
      </c>
      <c r="X81" s="18">
        <v>8.549055909999998E-12</v>
      </c>
      <c r="Y81" s="18">
        <v>0</v>
      </c>
      <c r="Z81" s="18">
        <v>0</v>
      </c>
      <c r="AA81" s="18">
        <v>0</v>
      </c>
      <c r="AB81" s="18">
        <v>2.2781175206032995</v>
      </c>
      <c r="AC81" s="18">
        <v>2.3036645301999998</v>
      </c>
      <c r="AD81" s="18">
        <v>0</v>
      </c>
      <c r="AE81" s="18">
        <v>0</v>
      </c>
      <c r="AF81" s="18">
        <v>0</v>
      </c>
      <c r="AG81" s="18">
        <v>0</v>
      </c>
      <c r="AH81" s="18">
        <v>0.1353858</v>
      </c>
      <c r="AI81" s="18">
        <v>-0.1609328095967</v>
      </c>
      <c r="AJ81" s="18">
        <v>-0.72940088430000005</v>
      </c>
      <c r="AK81" s="18">
        <v>0</v>
      </c>
      <c r="AL81" s="18">
        <v>0</v>
      </c>
      <c r="AM81" s="18">
        <v>0</v>
      </c>
      <c r="AN81" s="18">
        <v>35.722745126998007</v>
      </c>
      <c r="AO81" s="18">
        <v>33.321161448000005</v>
      </c>
      <c r="AP81" s="18">
        <v>0</v>
      </c>
      <c r="AQ81" s="18">
        <v>0</v>
      </c>
      <c r="AR81" s="18">
        <v>0</v>
      </c>
      <c r="AS81" s="18">
        <v>0</v>
      </c>
      <c r="AT81" s="18">
        <v>1.446588</v>
      </c>
      <c r="AU81" s="18">
        <v>0.95499567899799997</v>
      </c>
      <c r="AV81" s="18">
        <v>-6.0588363821999991</v>
      </c>
      <c r="AW81" s="18">
        <v>0</v>
      </c>
      <c r="AX81" s="18">
        <v>0</v>
      </c>
      <c r="AY81" s="18">
        <v>0</v>
      </c>
      <c r="AZ81" s="18">
        <v>10.0528121986057</v>
      </c>
      <c r="BA81" s="18">
        <v>9.5205942776000008</v>
      </c>
      <c r="BB81" s="18">
        <v>0</v>
      </c>
      <c r="BC81" s="18">
        <v>0</v>
      </c>
      <c r="BD81" s="18">
        <v>0</v>
      </c>
      <c r="BE81" s="18">
        <v>0</v>
      </c>
      <c r="BF81" s="18">
        <v>0.35051940000000004</v>
      </c>
      <c r="BG81" s="18">
        <v>0.1816985210057</v>
      </c>
      <c r="BH81" s="18">
        <v>-0.66443893925999997</v>
      </c>
      <c r="BI81" s="18">
        <v>0</v>
      </c>
      <c r="BJ81" s="18">
        <v>0</v>
      </c>
      <c r="BK81" s="18">
        <v>0</v>
      </c>
      <c r="BL81" s="18">
        <v>5.44689641765709E-3</v>
      </c>
      <c r="BM81" s="18">
        <v>5.4085956709999999E-3</v>
      </c>
      <c r="BN81" s="18">
        <v>0</v>
      </c>
      <c r="BO81" s="18">
        <v>0</v>
      </c>
      <c r="BP81" s="18">
        <v>0</v>
      </c>
      <c r="BQ81" s="18">
        <v>0</v>
      </c>
      <c r="BR81" s="18">
        <v>1.4404060000000002E-5</v>
      </c>
      <c r="BS81" s="18">
        <v>2.3896686657089999E-5</v>
      </c>
      <c r="BT81" s="18">
        <v>-4.6198242510000019E-6</v>
      </c>
      <c r="BU81" s="18">
        <v>0</v>
      </c>
      <c r="BV81" s="18">
        <v>0</v>
      </c>
      <c r="BW81" s="18">
        <v>0</v>
      </c>
      <c r="BX81" s="18">
        <v>128924.45477923901</v>
      </c>
      <c r="BY81" s="18">
        <v>121946.40094800001</v>
      </c>
      <c r="BZ81" s="18">
        <v>0</v>
      </c>
      <c r="CA81" s="18">
        <v>0</v>
      </c>
      <c r="CB81" s="18">
        <v>0</v>
      </c>
      <c r="CC81" s="18">
        <v>0</v>
      </c>
      <c r="CD81" s="18">
        <v>2744.8080000000004</v>
      </c>
      <c r="CE81" s="18">
        <v>4233.2458312389999</v>
      </c>
      <c r="CF81" s="18">
        <v>-19063.393510999998</v>
      </c>
      <c r="CG81" s="18">
        <v>0</v>
      </c>
      <c r="CH81" s="18">
        <v>0</v>
      </c>
      <c r="CI81" s="18">
        <v>0</v>
      </c>
      <c r="CJ81" s="18">
        <v>137271.55240497601</v>
      </c>
      <c r="CK81" s="18">
        <v>130236.46106100001</v>
      </c>
      <c r="CL81" s="18">
        <v>0</v>
      </c>
      <c r="CM81" s="18">
        <v>0</v>
      </c>
      <c r="CN81" s="18">
        <v>0</v>
      </c>
      <c r="CO81" s="18">
        <v>0</v>
      </c>
      <c r="CP81" s="18">
        <v>2757.1720000000005</v>
      </c>
      <c r="CQ81" s="18">
        <v>4277.9193439760002</v>
      </c>
      <c r="CR81" s="18">
        <v>-19201.184850999998</v>
      </c>
      <c r="CS81" s="18">
        <v>0</v>
      </c>
      <c r="CT81" s="18">
        <v>0</v>
      </c>
      <c r="CU81" s="18">
        <v>0</v>
      </c>
      <c r="CV81" s="18">
        <v>31029.260595169995</v>
      </c>
      <c r="CW81" s="18">
        <v>30556.031698999996</v>
      </c>
      <c r="CX81" s="18">
        <v>0</v>
      </c>
      <c r="CY81" s="18">
        <v>0</v>
      </c>
      <c r="CZ81" s="18">
        <v>0</v>
      </c>
      <c r="DA81" s="18">
        <v>0</v>
      </c>
      <c r="DB81" s="18">
        <v>160.11380000000003</v>
      </c>
      <c r="DC81" s="18">
        <v>313.11509617000002</v>
      </c>
      <c r="DD81" s="18">
        <v>645.15892140000005</v>
      </c>
      <c r="DE81" s="18">
        <v>0</v>
      </c>
      <c r="DF81" s="18">
        <v>0</v>
      </c>
      <c r="DG81" s="18">
        <v>0</v>
      </c>
      <c r="DH81" s="18">
        <v>17309.600000000002</v>
      </c>
      <c r="DI81" s="18">
        <v>17309.600000000002</v>
      </c>
      <c r="DJ81" s="18">
        <v>0</v>
      </c>
      <c r="DK81" s="18">
        <v>0</v>
      </c>
      <c r="DL81" s="18">
        <v>0</v>
      </c>
      <c r="DM81" s="18">
        <v>0</v>
      </c>
      <c r="DN81" s="18">
        <v>0</v>
      </c>
      <c r="DO81" s="18">
        <v>0</v>
      </c>
      <c r="DP81" s="18">
        <v>0</v>
      </c>
      <c r="DQ81" s="18">
        <v>0</v>
      </c>
      <c r="DR81" s="18">
        <v>0</v>
      </c>
      <c r="DS81" s="18">
        <v>0</v>
      </c>
      <c r="DT81" s="18">
        <v>9458.4599999999991</v>
      </c>
      <c r="DU81" s="18">
        <v>9458.4599999999991</v>
      </c>
      <c r="DV81" s="18">
        <v>0</v>
      </c>
      <c r="DW81" s="18">
        <v>0</v>
      </c>
      <c r="DX81" s="18">
        <v>0</v>
      </c>
      <c r="DY81" s="18">
        <v>0</v>
      </c>
      <c r="DZ81" s="18">
        <v>0</v>
      </c>
      <c r="EA81" s="18">
        <v>0</v>
      </c>
      <c r="EB81" s="18">
        <v>0</v>
      </c>
      <c r="EC81" s="18">
        <v>0</v>
      </c>
      <c r="ED81" s="18">
        <v>0</v>
      </c>
      <c r="EE81" s="18">
        <v>0</v>
      </c>
    </row>
    <row r="82" spans="1:135" ht="20.149999999999999" customHeight="1" outlineLevel="4" x14ac:dyDescent="0.35">
      <c r="A82" s="17" t="s">
        <v>49</v>
      </c>
      <c r="B82" s="17" t="s">
        <v>80</v>
      </c>
      <c r="D82" s="18">
        <v>21552.228256257</v>
      </c>
      <c r="E82" s="18">
        <v>20826.1659105</v>
      </c>
      <c r="F82" s="18">
        <v>0</v>
      </c>
      <c r="G82" s="18">
        <v>0</v>
      </c>
      <c r="H82" s="18">
        <v>0</v>
      </c>
      <c r="I82" s="18">
        <v>0</v>
      </c>
      <c r="J82" s="18">
        <v>415.43039999999996</v>
      </c>
      <c r="K82" s="18">
        <v>310.63194575699998</v>
      </c>
      <c r="L82" s="18">
        <v>-2235.6563000000001</v>
      </c>
      <c r="M82" s="18">
        <v>0</v>
      </c>
      <c r="N82" s="18">
        <v>0</v>
      </c>
      <c r="O82" s="18">
        <v>0</v>
      </c>
      <c r="P82" s="18">
        <v>2.0709710398674215E-4</v>
      </c>
      <c r="Q82" s="18">
        <v>2.070971035357408E-4</v>
      </c>
      <c r="R82" s="18">
        <v>0</v>
      </c>
      <c r="S82" s="18">
        <v>0</v>
      </c>
      <c r="T82" s="18">
        <v>0</v>
      </c>
      <c r="U82" s="18">
        <v>0</v>
      </c>
      <c r="V82" s="18">
        <v>3.3444620000000008E-14</v>
      </c>
      <c r="W82" s="18">
        <v>4.1755672900000004E-13</v>
      </c>
      <c r="X82" s="18">
        <v>8.549055909999998E-12</v>
      </c>
      <c r="Y82" s="18">
        <v>0</v>
      </c>
      <c r="Z82" s="18">
        <v>0</v>
      </c>
      <c r="AA82" s="18">
        <v>0</v>
      </c>
      <c r="AB82" s="18">
        <v>2.2781175206032995</v>
      </c>
      <c r="AC82" s="18">
        <v>2.3036645301999998</v>
      </c>
      <c r="AD82" s="18">
        <v>0</v>
      </c>
      <c r="AE82" s="18">
        <v>0</v>
      </c>
      <c r="AF82" s="18">
        <v>0</v>
      </c>
      <c r="AG82" s="18">
        <v>0</v>
      </c>
      <c r="AH82" s="18">
        <v>0.1353858</v>
      </c>
      <c r="AI82" s="18">
        <v>-0.1609328095967</v>
      </c>
      <c r="AJ82" s="18">
        <v>-0.72940088430000005</v>
      </c>
      <c r="AK82" s="18">
        <v>0</v>
      </c>
      <c r="AL82" s="18">
        <v>0</v>
      </c>
      <c r="AM82" s="18">
        <v>0</v>
      </c>
      <c r="AN82" s="18">
        <v>35.722745126998007</v>
      </c>
      <c r="AO82" s="18">
        <v>33.321161448000005</v>
      </c>
      <c r="AP82" s="18">
        <v>0</v>
      </c>
      <c r="AQ82" s="18">
        <v>0</v>
      </c>
      <c r="AR82" s="18">
        <v>0</v>
      </c>
      <c r="AS82" s="18">
        <v>0</v>
      </c>
      <c r="AT82" s="18">
        <v>1.446588</v>
      </c>
      <c r="AU82" s="18">
        <v>0.95499567899799997</v>
      </c>
      <c r="AV82" s="18">
        <v>-6.0588363821999991</v>
      </c>
      <c r="AW82" s="18">
        <v>0</v>
      </c>
      <c r="AX82" s="18">
        <v>0</v>
      </c>
      <c r="AY82" s="18">
        <v>0</v>
      </c>
      <c r="AZ82" s="18">
        <v>10.0528121986057</v>
      </c>
      <c r="BA82" s="18">
        <v>9.5205942776000008</v>
      </c>
      <c r="BB82" s="18">
        <v>0</v>
      </c>
      <c r="BC82" s="18">
        <v>0</v>
      </c>
      <c r="BD82" s="18">
        <v>0</v>
      </c>
      <c r="BE82" s="18">
        <v>0</v>
      </c>
      <c r="BF82" s="18">
        <v>0.35051940000000004</v>
      </c>
      <c r="BG82" s="18">
        <v>0.1816985210057</v>
      </c>
      <c r="BH82" s="18">
        <v>-0.66443893925999997</v>
      </c>
      <c r="BI82" s="18">
        <v>0</v>
      </c>
      <c r="BJ82" s="18">
        <v>0</v>
      </c>
      <c r="BK82" s="18">
        <v>0</v>
      </c>
      <c r="BL82" s="18">
        <v>5.44689641765709E-3</v>
      </c>
      <c r="BM82" s="18">
        <v>5.4085956709999999E-3</v>
      </c>
      <c r="BN82" s="18">
        <v>0</v>
      </c>
      <c r="BO82" s="18">
        <v>0</v>
      </c>
      <c r="BP82" s="18">
        <v>0</v>
      </c>
      <c r="BQ82" s="18">
        <v>0</v>
      </c>
      <c r="BR82" s="18">
        <v>1.4404060000000002E-5</v>
      </c>
      <c r="BS82" s="18">
        <v>2.3896686657089999E-5</v>
      </c>
      <c r="BT82" s="18">
        <v>-4.6198242510000019E-6</v>
      </c>
      <c r="BU82" s="18">
        <v>0</v>
      </c>
      <c r="BV82" s="18">
        <v>0</v>
      </c>
      <c r="BW82" s="18">
        <v>0</v>
      </c>
      <c r="BX82" s="18">
        <v>128924.45477923901</v>
      </c>
      <c r="BY82" s="18">
        <v>121946.40094800001</v>
      </c>
      <c r="BZ82" s="18">
        <v>0</v>
      </c>
      <c r="CA82" s="18">
        <v>0</v>
      </c>
      <c r="CB82" s="18">
        <v>0</v>
      </c>
      <c r="CC82" s="18">
        <v>0</v>
      </c>
      <c r="CD82" s="18">
        <v>2744.8080000000004</v>
      </c>
      <c r="CE82" s="18">
        <v>4233.2458312389999</v>
      </c>
      <c r="CF82" s="18">
        <v>-19063.393510999998</v>
      </c>
      <c r="CG82" s="18">
        <v>0</v>
      </c>
      <c r="CH82" s="18">
        <v>0</v>
      </c>
      <c r="CI82" s="18">
        <v>0</v>
      </c>
      <c r="CJ82" s="18">
        <v>137271.55240497601</v>
      </c>
      <c r="CK82" s="18">
        <v>130236.46106100001</v>
      </c>
      <c r="CL82" s="18">
        <v>0</v>
      </c>
      <c r="CM82" s="18">
        <v>0</v>
      </c>
      <c r="CN82" s="18">
        <v>0</v>
      </c>
      <c r="CO82" s="18">
        <v>0</v>
      </c>
      <c r="CP82" s="18">
        <v>2757.1720000000005</v>
      </c>
      <c r="CQ82" s="18">
        <v>4277.9193439760002</v>
      </c>
      <c r="CR82" s="18">
        <v>-19201.184850999998</v>
      </c>
      <c r="CS82" s="18">
        <v>0</v>
      </c>
      <c r="CT82" s="18">
        <v>0</v>
      </c>
      <c r="CU82" s="18">
        <v>0</v>
      </c>
      <c r="CV82" s="18">
        <v>31029.260595169995</v>
      </c>
      <c r="CW82" s="18">
        <v>30556.031698999996</v>
      </c>
      <c r="CX82" s="18">
        <v>0</v>
      </c>
      <c r="CY82" s="18">
        <v>0</v>
      </c>
      <c r="CZ82" s="18">
        <v>0</v>
      </c>
      <c r="DA82" s="18">
        <v>0</v>
      </c>
      <c r="DB82" s="18">
        <v>160.11380000000003</v>
      </c>
      <c r="DC82" s="18">
        <v>313.11509617000002</v>
      </c>
      <c r="DD82" s="18">
        <v>645.15892140000005</v>
      </c>
      <c r="DE82" s="18">
        <v>0</v>
      </c>
      <c r="DF82" s="18">
        <v>0</v>
      </c>
      <c r="DG82" s="18">
        <v>0</v>
      </c>
      <c r="DH82" s="18">
        <v>17309.600000000002</v>
      </c>
      <c r="DI82" s="18">
        <v>17309.600000000002</v>
      </c>
      <c r="DJ82" s="18">
        <v>0</v>
      </c>
      <c r="DK82" s="18">
        <v>0</v>
      </c>
      <c r="DL82" s="18">
        <v>0</v>
      </c>
      <c r="DM82" s="18">
        <v>0</v>
      </c>
      <c r="DN82" s="18">
        <v>0</v>
      </c>
      <c r="DO82" s="18">
        <v>0</v>
      </c>
      <c r="DP82" s="18">
        <v>0</v>
      </c>
      <c r="DQ82" s="18">
        <v>0</v>
      </c>
      <c r="DR82" s="18">
        <v>0</v>
      </c>
      <c r="DS82" s="18">
        <v>0</v>
      </c>
      <c r="DT82" s="18">
        <v>9458.4599999999991</v>
      </c>
      <c r="DU82" s="18">
        <v>9458.4599999999991</v>
      </c>
      <c r="DV82" s="18">
        <v>0</v>
      </c>
      <c r="DW82" s="18">
        <v>0</v>
      </c>
      <c r="DX82" s="18">
        <v>0</v>
      </c>
      <c r="DY82" s="18">
        <v>0</v>
      </c>
      <c r="DZ82" s="18">
        <v>0</v>
      </c>
      <c r="EA82" s="18">
        <v>0</v>
      </c>
      <c r="EB82" s="18">
        <v>0</v>
      </c>
      <c r="EC82" s="18">
        <v>0</v>
      </c>
      <c r="ED82" s="18">
        <v>0</v>
      </c>
      <c r="EE82" s="18">
        <v>0</v>
      </c>
    </row>
    <row r="83" spans="1:135" ht="20.149999999999999" customHeight="1" outlineLevel="5" x14ac:dyDescent="0.35">
      <c r="A83" s="17" t="s">
        <v>54</v>
      </c>
      <c r="B83" s="17" t="s">
        <v>324</v>
      </c>
      <c r="D83" s="18">
        <v>799.43149170000004</v>
      </c>
      <c r="E83" s="18">
        <v>775.84005000000002</v>
      </c>
      <c r="F83" s="18">
        <v>0</v>
      </c>
      <c r="G83" s="18">
        <v>0</v>
      </c>
      <c r="H83" s="18">
        <v>0</v>
      </c>
      <c r="I83" s="18">
        <v>0</v>
      </c>
      <c r="J83" s="18">
        <v>13.44</v>
      </c>
      <c r="K83" s="18">
        <v>10.151441699999999</v>
      </c>
      <c r="L83" s="18">
        <v>-131.03</v>
      </c>
      <c r="M83" s="18">
        <v>0</v>
      </c>
      <c r="N83" s="18">
        <v>0</v>
      </c>
      <c r="O83" s="18">
        <v>0</v>
      </c>
      <c r="P83" s="18">
        <v>6.7000064794939004E-6</v>
      </c>
      <c r="Q83" s="18">
        <v>6.7000064643370005E-6</v>
      </c>
      <c r="R83" s="18">
        <v>0</v>
      </c>
      <c r="S83" s="18">
        <v>0</v>
      </c>
      <c r="T83" s="18">
        <v>0</v>
      </c>
      <c r="U83" s="18">
        <v>0</v>
      </c>
      <c r="V83" s="18">
        <v>1.082E-15</v>
      </c>
      <c r="W83" s="18">
        <v>1.40749E-14</v>
      </c>
      <c r="X83" s="18">
        <v>6.3717099999999997E-13</v>
      </c>
      <c r="Y83" s="18">
        <v>0</v>
      </c>
      <c r="Z83" s="18">
        <v>0</v>
      </c>
      <c r="AA83" s="18">
        <v>0</v>
      </c>
      <c r="AB83" s="18">
        <v>0.11348387573</v>
      </c>
      <c r="AC83" s="18">
        <v>0.11426062000000001</v>
      </c>
      <c r="AD83" s="18">
        <v>0</v>
      </c>
      <c r="AE83" s="18">
        <v>0</v>
      </c>
      <c r="AF83" s="18">
        <v>0</v>
      </c>
      <c r="AG83" s="18">
        <v>0</v>
      </c>
      <c r="AH83" s="18">
        <v>4.3800000000000002E-3</v>
      </c>
      <c r="AI83" s="18">
        <v>-5.1567442700000002E-3</v>
      </c>
      <c r="AJ83" s="18">
        <v>-4.1281829999999999E-2</v>
      </c>
      <c r="AK83" s="18">
        <v>0</v>
      </c>
      <c r="AL83" s="18">
        <v>0</v>
      </c>
      <c r="AM83" s="18">
        <v>0</v>
      </c>
      <c r="AN83" s="18">
        <v>1.3479120238</v>
      </c>
      <c r="AO83" s="18">
        <v>1.2695688000000001</v>
      </c>
      <c r="AP83" s="18">
        <v>0</v>
      </c>
      <c r="AQ83" s="18">
        <v>0</v>
      </c>
      <c r="AR83" s="18">
        <v>0</v>
      </c>
      <c r="AS83" s="18">
        <v>0</v>
      </c>
      <c r="AT83" s="18">
        <v>4.6800000000000001E-2</v>
      </c>
      <c r="AU83" s="18">
        <v>3.1543223799999999E-2</v>
      </c>
      <c r="AV83" s="18">
        <v>-0.33142181999999998</v>
      </c>
      <c r="AW83" s="18">
        <v>0</v>
      </c>
      <c r="AX83" s="18">
        <v>0</v>
      </c>
      <c r="AY83" s="18">
        <v>0</v>
      </c>
      <c r="AZ83" s="18">
        <v>0.35134768717000009</v>
      </c>
      <c r="BA83" s="18">
        <v>0.33405656000000006</v>
      </c>
      <c r="BB83" s="18">
        <v>0</v>
      </c>
      <c r="BC83" s="18">
        <v>0</v>
      </c>
      <c r="BD83" s="18">
        <v>0</v>
      </c>
      <c r="BE83" s="18">
        <v>0</v>
      </c>
      <c r="BF83" s="18">
        <v>1.1339999999999999E-2</v>
      </c>
      <c r="BG83" s="18">
        <v>5.9511271699999998E-3</v>
      </c>
      <c r="BH83" s="18">
        <v>-3.2743806E-2</v>
      </c>
      <c r="BI83" s="18">
        <v>0</v>
      </c>
      <c r="BJ83" s="18">
        <v>0</v>
      </c>
      <c r="BK83" s="18">
        <v>0</v>
      </c>
      <c r="BL83" s="18">
        <v>2.1061453212899999E-4</v>
      </c>
      <c r="BM83" s="18">
        <v>2.0936509999999999E-4</v>
      </c>
      <c r="BN83" s="18">
        <v>0</v>
      </c>
      <c r="BO83" s="18">
        <v>0</v>
      </c>
      <c r="BP83" s="18">
        <v>0</v>
      </c>
      <c r="BQ83" s="18">
        <v>0</v>
      </c>
      <c r="BR83" s="18">
        <v>4.6600000000000002E-7</v>
      </c>
      <c r="BS83" s="18">
        <v>7.8343212899999996E-7</v>
      </c>
      <c r="BT83" s="18">
        <v>1.2477369000000004E-6</v>
      </c>
      <c r="BU83" s="18">
        <v>0</v>
      </c>
      <c r="BV83" s="18">
        <v>0</v>
      </c>
      <c r="BW83" s="18">
        <v>0</v>
      </c>
      <c r="BX83" s="18">
        <v>5311.7177058999996</v>
      </c>
      <c r="BY83" s="18">
        <v>5084.5187999999998</v>
      </c>
      <c r="BZ83" s="18">
        <v>0</v>
      </c>
      <c r="CA83" s="18">
        <v>0</v>
      </c>
      <c r="CB83" s="18">
        <v>0</v>
      </c>
      <c r="CC83" s="18">
        <v>0</v>
      </c>
      <c r="CD83" s="18">
        <v>88.8</v>
      </c>
      <c r="CE83" s="18">
        <v>138.39890590000002</v>
      </c>
      <c r="CF83" s="18">
        <v>-1081.0691000000002</v>
      </c>
      <c r="CG83" s="18">
        <v>0</v>
      </c>
      <c r="CH83" s="18">
        <v>0</v>
      </c>
      <c r="CI83" s="18">
        <v>0</v>
      </c>
      <c r="CJ83" s="18">
        <v>5756.8103855999998</v>
      </c>
      <c r="CK83" s="18">
        <v>5527.7241000000004</v>
      </c>
      <c r="CL83" s="18">
        <v>0</v>
      </c>
      <c r="CM83" s="18">
        <v>0</v>
      </c>
      <c r="CN83" s="18">
        <v>0</v>
      </c>
      <c r="CO83" s="18">
        <v>0</v>
      </c>
      <c r="CP83" s="18">
        <v>89.2</v>
      </c>
      <c r="CQ83" s="18">
        <v>139.88628560000001</v>
      </c>
      <c r="CR83" s="18">
        <v>-1065.1231</v>
      </c>
      <c r="CS83" s="18">
        <v>0</v>
      </c>
      <c r="CT83" s="18">
        <v>0</v>
      </c>
      <c r="CU83" s="18">
        <v>0</v>
      </c>
      <c r="CV83" s="18">
        <v>1569.9369770000001</v>
      </c>
      <c r="CW83" s="18">
        <v>1554.4319</v>
      </c>
      <c r="CX83" s="18">
        <v>0</v>
      </c>
      <c r="CY83" s="18">
        <v>0</v>
      </c>
      <c r="CZ83" s="18">
        <v>0</v>
      </c>
      <c r="DA83" s="18">
        <v>0</v>
      </c>
      <c r="DB83" s="18">
        <v>5.18</v>
      </c>
      <c r="DC83" s="18">
        <v>10.325077</v>
      </c>
      <c r="DD83" s="18">
        <v>71.52534</v>
      </c>
      <c r="DE83" s="18">
        <v>0</v>
      </c>
      <c r="DF83" s="18">
        <v>0</v>
      </c>
      <c r="DG83" s="18">
        <v>0</v>
      </c>
      <c r="DH83" s="18">
        <v>560</v>
      </c>
      <c r="DI83" s="18">
        <v>560</v>
      </c>
      <c r="DJ83" s="18">
        <v>0</v>
      </c>
      <c r="DK83" s="18">
        <v>0</v>
      </c>
      <c r="DL83" s="18">
        <v>0</v>
      </c>
      <c r="DM83" s="18">
        <v>0</v>
      </c>
      <c r="DN83" s="18">
        <v>0</v>
      </c>
      <c r="DO83" s="18">
        <v>0</v>
      </c>
      <c r="DP83" s="18">
        <v>0</v>
      </c>
      <c r="DQ83" s="18">
        <v>0</v>
      </c>
      <c r="DR83" s="18">
        <v>0</v>
      </c>
      <c r="DS83" s="18">
        <v>0</v>
      </c>
      <c r="DT83" s="18">
        <v>306</v>
      </c>
      <c r="DU83" s="18">
        <v>306</v>
      </c>
      <c r="DV83" s="18">
        <v>0</v>
      </c>
      <c r="DW83" s="18">
        <v>0</v>
      </c>
      <c r="DX83" s="18">
        <v>0</v>
      </c>
      <c r="DY83" s="18">
        <v>0</v>
      </c>
      <c r="DZ83" s="18">
        <v>0</v>
      </c>
      <c r="EA83" s="18">
        <v>0</v>
      </c>
      <c r="EB83" s="18">
        <v>0</v>
      </c>
      <c r="EC83" s="18">
        <v>0</v>
      </c>
      <c r="ED83" s="18">
        <v>0</v>
      </c>
      <c r="EE83" s="18">
        <v>0</v>
      </c>
    </row>
    <row r="84" spans="1:135" ht="20.149999999999999" customHeight="1" outlineLevel="6" x14ac:dyDescent="0.35">
      <c r="A84" s="17" t="s">
        <v>55</v>
      </c>
      <c r="B84" s="17" t="s">
        <v>62</v>
      </c>
      <c r="C84">
        <v>0</v>
      </c>
      <c r="D84" s="18">
        <v>212.05149170000001</v>
      </c>
      <c r="E84" s="18">
        <v>211.84005000000002</v>
      </c>
      <c r="F84" s="18">
        <v>0</v>
      </c>
      <c r="G84" s="18">
        <v>0</v>
      </c>
      <c r="H84" s="18">
        <v>0</v>
      </c>
      <c r="I84" s="18">
        <v>0</v>
      </c>
      <c r="J84" s="18">
        <v>0</v>
      </c>
      <c r="K84" s="18">
        <v>0.21144170000000001</v>
      </c>
      <c r="L84" s="18">
        <v>-121.83</v>
      </c>
      <c r="M84" s="18">
        <v>0</v>
      </c>
      <c r="N84" s="18">
        <v>0</v>
      </c>
      <c r="O84" s="18">
        <v>0</v>
      </c>
      <c r="P84" s="18">
        <v>6.4655119000000003E-12</v>
      </c>
      <c r="Q84" s="18">
        <v>6.4643370000000006E-12</v>
      </c>
      <c r="R84" s="18">
        <v>0</v>
      </c>
      <c r="S84" s="18">
        <v>0</v>
      </c>
      <c r="T84" s="18">
        <v>0</v>
      </c>
      <c r="U84" s="18">
        <v>0</v>
      </c>
      <c r="V84" s="18">
        <v>0</v>
      </c>
      <c r="W84" s="18">
        <v>1.1749E-15</v>
      </c>
      <c r="X84" s="18">
        <v>7.4837099999999994E-13</v>
      </c>
      <c r="Y84" s="18">
        <v>0</v>
      </c>
      <c r="Z84" s="18">
        <v>0</v>
      </c>
      <c r="AA84" s="18">
        <v>0</v>
      </c>
      <c r="AB84" s="18">
        <v>8.256387573E-2</v>
      </c>
      <c r="AC84" s="18">
        <v>8.2460619999999998E-2</v>
      </c>
      <c r="AD84" s="18">
        <v>0</v>
      </c>
      <c r="AE84" s="18">
        <v>0</v>
      </c>
      <c r="AF84" s="18">
        <v>0</v>
      </c>
      <c r="AG84" s="18">
        <v>0</v>
      </c>
      <c r="AH84" s="18">
        <v>0</v>
      </c>
      <c r="AI84" s="18">
        <v>1.0325573E-4</v>
      </c>
      <c r="AJ84" s="18">
        <v>-3.6701829999999998E-2</v>
      </c>
      <c r="AK84" s="18">
        <v>0</v>
      </c>
      <c r="AL84" s="18">
        <v>0</v>
      </c>
      <c r="AM84" s="18">
        <v>0</v>
      </c>
      <c r="AN84" s="18">
        <v>0.39891202379999996</v>
      </c>
      <c r="AO84" s="18">
        <v>0.39756879999999994</v>
      </c>
      <c r="AP84" s="18">
        <v>0</v>
      </c>
      <c r="AQ84" s="18">
        <v>0</v>
      </c>
      <c r="AR84" s="18">
        <v>0</v>
      </c>
      <c r="AS84" s="18">
        <v>0</v>
      </c>
      <c r="AT84" s="18">
        <v>0</v>
      </c>
      <c r="AU84" s="18">
        <v>1.3432238E-3</v>
      </c>
      <c r="AV84" s="18">
        <v>-0.28102181999999998</v>
      </c>
      <c r="AW84" s="18">
        <v>0</v>
      </c>
      <c r="AX84" s="18">
        <v>0</v>
      </c>
      <c r="AY84" s="18">
        <v>0</v>
      </c>
      <c r="AZ84" s="18">
        <v>5.4207687170000005E-2</v>
      </c>
      <c r="BA84" s="18">
        <v>5.4056560000000003E-2</v>
      </c>
      <c r="BB84" s="18">
        <v>0</v>
      </c>
      <c r="BC84" s="18">
        <v>0</v>
      </c>
      <c r="BD84" s="18">
        <v>0</v>
      </c>
      <c r="BE84" s="18">
        <v>0</v>
      </c>
      <c r="BF84" s="18">
        <v>0</v>
      </c>
      <c r="BG84" s="18">
        <v>1.5112717E-4</v>
      </c>
      <c r="BH84" s="18">
        <v>-2.3343806000000002E-2</v>
      </c>
      <c r="BI84" s="18">
        <v>0</v>
      </c>
      <c r="BJ84" s="18">
        <v>0</v>
      </c>
      <c r="BK84" s="18">
        <v>0</v>
      </c>
      <c r="BL84" s="18">
        <v>7.1386532129E-5</v>
      </c>
      <c r="BM84" s="18">
        <v>7.1365099999999999E-5</v>
      </c>
      <c r="BN84" s="18">
        <v>0</v>
      </c>
      <c r="BO84" s="18">
        <v>0</v>
      </c>
      <c r="BP84" s="18">
        <v>0</v>
      </c>
      <c r="BQ84" s="18">
        <v>0</v>
      </c>
      <c r="BR84" s="18">
        <v>0</v>
      </c>
      <c r="BS84" s="18">
        <v>2.1432129000000001E-8</v>
      </c>
      <c r="BT84" s="18">
        <v>2.8997369000000004E-6</v>
      </c>
      <c r="BU84" s="18">
        <v>0</v>
      </c>
      <c r="BV84" s="18">
        <v>0</v>
      </c>
      <c r="BW84" s="18">
        <v>0</v>
      </c>
      <c r="BX84" s="18">
        <v>2367.5177059000002</v>
      </c>
      <c r="BY84" s="18">
        <v>2364.5188000000003</v>
      </c>
      <c r="BZ84" s="18">
        <v>0</v>
      </c>
      <c r="CA84" s="18">
        <v>0</v>
      </c>
      <c r="CB84" s="18">
        <v>0</v>
      </c>
      <c r="CC84" s="18">
        <v>0</v>
      </c>
      <c r="CD84" s="18">
        <v>0</v>
      </c>
      <c r="CE84" s="18">
        <v>2.9989058999999996</v>
      </c>
      <c r="CF84" s="18">
        <v>-963.66910000000007</v>
      </c>
      <c r="CG84" s="18">
        <v>0</v>
      </c>
      <c r="CH84" s="18">
        <v>0</v>
      </c>
      <c r="CI84" s="18">
        <v>0</v>
      </c>
      <c r="CJ84" s="18">
        <v>2730.8103856000002</v>
      </c>
      <c r="CK84" s="18">
        <v>2727.7241000000004</v>
      </c>
      <c r="CL84" s="18">
        <v>0</v>
      </c>
      <c r="CM84" s="18">
        <v>0</v>
      </c>
      <c r="CN84" s="18">
        <v>0</v>
      </c>
      <c r="CO84" s="18">
        <v>0</v>
      </c>
      <c r="CP84" s="18">
        <v>0</v>
      </c>
      <c r="CQ84" s="18">
        <v>3.0862855999999996</v>
      </c>
      <c r="CR84" s="18">
        <v>-921.32310000000007</v>
      </c>
      <c r="CS84" s="18">
        <v>0</v>
      </c>
      <c r="CT84" s="18">
        <v>0</v>
      </c>
      <c r="CU84" s="18">
        <v>0</v>
      </c>
      <c r="CV84" s="18">
        <v>1174.8369769999999</v>
      </c>
      <c r="CW84" s="18">
        <v>1174.4319</v>
      </c>
      <c r="CX84" s="18">
        <v>0</v>
      </c>
      <c r="CY84" s="18">
        <v>0</v>
      </c>
      <c r="CZ84" s="18">
        <v>0</v>
      </c>
      <c r="DA84" s="18">
        <v>0</v>
      </c>
      <c r="DB84" s="18">
        <v>0</v>
      </c>
      <c r="DC84" s="18">
        <v>0.40507700000000002</v>
      </c>
      <c r="DD84" s="18">
        <v>105.12534000000001</v>
      </c>
      <c r="DE84" s="18">
        <v>0</v>
      </c>
      <c r="DF84" s="18">
        <v>0</v>
      </c>
      <c r="DG84" s="18">
        <v>0</v>
      </c>
      <c r="DH84" s="18">
        <v>0</v>
      </c>
      <c r="DI84" s="18">
        <v>0</v>
      </c>
      <c r="DJ84" s="18">
        <v>0</v>
      </c>
      <c r="DK84" s="18">
        <v>0</v>
      </c>
      <c r="DL84" s="18">
        <v>0</v>
      </c>
      <c r="DM84" s="18">
        <v>0</v>
      </c>
      <c r="DN84" s="18">
        <v>0</v>
      </c>
      <c r="DO84" s="18">
        <v>0</v>
      </c>
      <c r="DP84" s="18">
        <v>0</v>
      </c>
      <c r="DQ84" s="18">
        <v>0</v>
      </c>
      <c r="DR84" s="18">
        <v>0</v>
      </c>
      <c r="DS84" s="18">
        <v>0</v>
      </c>
      <c r="DT84" s="18">
        <v>0</v>
      </c>
      <c r="DU84" s="18">
        <v>0</v>
      </c>
      <c r="DV84" s="18">
        <v>0</v>
      </c>
      <c r="DW84" s="18">
        <v>0</v>
      </c>
      <c r="DX84" s="18">
        <v>0</v>
      </c>
      <c r="DY84" s="18">
        <v>0</v>
      </c>
      <c r="DZ84" s="18">
        <v>0</v>
      </c>
      <c r="EA84" s="18">
        <v>0</v>
      </c>
      <c r="EB84" s="18">
        <v>0</v>
      </c>
      <c r="EC84" s="18">
        <v>0</v>
      </c>
      <c r="ED84" s="18">
        <v>0</v>
      </c>
      <c r="EE84" s="18">
        <v>0</v>
      </c>
    </row>
    <row r="85" spans="1:135" ht="20.149999999999999" customHeight="1" outlineLevel="6" x14ac:dyDescent="0.35">
      <c r="A85" s="17" t="s">
        <v>55</v>
      </c>
      <c r="B85" s="17" t="s">
        <v>83</v>
      </c>
      <c r="C85">
        <v>0</v>
      </c>
      <c r="D85" s="18">
        <v>587.38000000000011</v>
      </c>
      <c r="E85" s="18">
        <v>564</v>
      </c>
      <c r="F85" s="18">
        <v>0</v>
      </c>
      <c r="G85" s="18">
        <v>0</v>
      </c>
      <c r="H85" s="18">
        <v>0</v>
      </c>
      <c r="I85" s="18">
        <v>0</v>
      </c>
      <c r="J85" s="18">
        <v>13.44</v>
      </c>
      <c r="K85" s="18">
        <v>9.94</v>
      </c>
      <c r="L85" s="18">
        <v>-9.1999999999999993</v>
      </c>
      <c r="M85" s="18">
        <v>0</v>
      </c>
      <c r="N85" s="18">
        <v>0</v>
      </c>
      <c r="O85" s="18">
        <v>0</v>
      </c>
      <c r="P85" s="18">
        <v>6.7000000139820002E-6</v>
      </c>
      <c r="Q85" s="18">
        <v>6.7000000000000002E-6</v>
      </c>
      <c r="R85" s="18">
        <v>0</v>
      </c>
      <c r="S85" s="18">
        <v>0</v>
      </c>
      <c r="T85" s="18">
        <v>0</v>
      </c>
      <c r="U85" s="18">
        <v>0</v>
      </c>
      <c r="V85" s="18">
        <v>1.082E-15</v>
      </c>
      <c r="W85" s="18">
        <v>1.2900000000000001E-14</v>
      </c>
      <c r="X85" s="18">
        <v>-1.112E-13</v>
      </c>
      <c r="Y85" s="18">
        <v>0</v>
      </c>
      <c r="Z85" s="18">
        <v>0</v>
      </c>
      <c r="AA85" s="18">
        <v>0</v>
      </c>
      <c r="AB85" s="18">
        <v>3.0920000000000003E-2</v>
      </c>
      <c r="AC85" s="18">
        <v>3.1800000000000002E-2</v>
      </c>
      <c r="AD85" s="18">
        <v>0</v>
      </c>
      <c r="AE85" s="18">
        <v>0</v>
      </c>
      <c r="AF85" s="18">
        <v>0</v>
      </c>
      <c r="AG85" s="18">
        <v>0</v>
      </c>
      <c r="AH85" s="18">
        <v>4.3800000000000002E-3</v>
      </c>
      <c r="AI85" s="18">
        <v>-5.2599999999999999E-3</v>
      </c>
      <c r="AJ85" s="18">
        <v>-4.5799999999999999E-3</v>
      </c>
      <c r="AK85" s="18">
        <v>0</v>
      </c>
      <c r="AL85" s="18">
        <v>0</v>
      </c>
      <c r="AM85" s="18">
        <v>0</v>
      </c>
      <c r="AN85" s="18">
        <v>0.94899999999999995</v>
      </c>
      <c r="AO85" s="18">
        <v>0.872</v>
      </c>
      <c r="AP85" s="18">
        <v>0</v>
      </c>
      <c r="AQ85" s="18">
        <v>0</v>
      </c>
      <c r="AR85" s="18">
        <v>0</v>
      </c>
      <c r="AS85" s="18">
        <v>0</v>
      </c>
      <c r="AT85" s="18">
        <v>4.6800000000000001E-2</v>
      </c>
      <c r="AU85" s="18">
        <v>3.0200000000000001E-2</v>
      </c>
      <c r="AV85" s="18">
        <v>-5.04E-2</v>
      </c>
      <c r="AW85" s="18">
        <v>0</v>
      </c>
      <c r="AX85" s="18">
        <v>0</v>
      </c>
      <c r="AY85" s="18">
        <v>0</v>
      </c>
      <c r="AZ85" s="18">
        <v>0.29714000000000007</v>
      </c>
      <c r="BA85" s="18">
        <v>0.28000000000000003</v>
      </c>
      <c r="BB85" s="18">
        <v>0</v>
      </c>
      <c r="BC85" s="18">
        <v>0</v>
      </c>
      <c r="BD85" s="18">
        <v>0</v>
      </c>
      <c r="BE85" s="18">
        <v>0</v>
      </c>
      <c r="BF85" s="18">
        <v>1.1339999999999999E-2</v>
      </c>
      <c r="BG85" s="18">
        <v>5.7999999999999996E-3</v>
      </c>
      <c r="BH85" s="18">
        <v>-9.4000000000000004E-3</v>
      </c>
      <c r="BI85" s="18">
        <v>0</v>
      </c>
      <c r="BJ85" s="18">
        <v>0</v>
      </c>
      <c r="BK85" s="18">
        <v>0</v>
      </c>
      <c r="BL85" s="18">
        <v>1.3922799999999998E-4</v>
      </c>
      <c r="BM85" s="18">
        <v>1.3799999999999999E-4</v>
      </c>
      <c r="BN85" s="18">
        <v>0</v>
      </c>
      <c r="BO85" s="18">
        <v>0</v>
      </c>
      <c r="BP85" s="18">
        <v>0</v>
      </c>
      <c r="BQ85" s="18">
        <v>0</v>
      </c>
      <c r="BR85" s="18">
        <v>4.6600000000000002E-7</v>
      </c>
      <c r="BS85" s="18">
        <v>7.6199999999999997E-7</v>
      </c>
      <c r="BT85" s="18">
        <v>-1.652E-6</v>
      </c>
      <c r="BU85" s="18">
        <v>0</v>
      </c>
      <c r="BV85" s="18">
        <v>0</v>
      </c>
      <c r="BW85" s="18">
        <v>0</v>
      </c>
      <c r="BX85" s="18">
        <v>2944.2000000000003</v>
      </c>
      <c r="BY85" s="18">
        <v>2720</v>
      </c>
      <c r="BZ85" s="18">
        <v>0</v>
      </c>
      <c r="CA85" s="18">
        <v>0</v>
      </c>
      <c r="CB85" s="18">
        <v>0</v>
      </c>
      <c r="CC85" s="18">
        <v>0</v>
      </c>
      <c r="CD85" s="18">
        <v>88.8</v>
      </c>
      <c r="CE85" s="18">
        <v>135.4</v>
      </c>
      <c r="CF85" s="18">
        <v>-117.4</v>
      </c>
      <c r="CG85" s="18">
        <v>0</v>
      </c>
      <c r="CH85" s="18">
        <v>0</v>
      </c>
      <c r="CI85" s="18">
        <v>0</v>
      </c>
      <c r="CJ85" s="18">
        <v>3026</v>
      </c>
      <c r="CK85" s="18">
        <v>2800</v>
      </c>
      <c r="CL85" s="18">
        <v>0</v>
      </c>
      <c r="CM85" s="18">
        <v>0</v>
      </c>
      <c r="CN85" s="18">
        <v>0</v>
      </c>
      <c r="CO85" s="18">
        <v>0</v>
      </c>
      <c r="CP85" s="18">
        <v>89.2</v>
      </c>
      <c r="CQ85" s="18">
        <v>136.80000000000001</v>
      </c>
      <c r="CR85" s="18">
        <v>-143.80000000000001</v>
      </c>
      <c r="CS85" s="18">
        <v>0</v>
      </c>
      <c r="CT85" s="18">
        <v>0</v>
      </c>
      <c r="CU85" s="18">
        <v>0</v>
      </c>
      <c r="CV85" s="18">
        <v>395.1</v>
      </c>
      <c r="CW85" s="18">
        <v>380</v>
      </c>
      <c r="CX85" s="18">
        <v>0</v>
      </c>
      <c r="CY85" s="18">
        <v>0</v>
      </c>
      <c r="CZ85" s="18">
        <v>0</v>
      </c>
      <c r="DA85" s="18">
        <v>0</v>
      </c>
      <c r="DB85" s="18">
        <v>5.18</v>
      </c>
      <c r="DC85" s="18">
        <v>9.92</v>
      </c>
      <c r="DD85" s="18">
        <v>-33.6</v>
      </c>
      <c r="DE85" s="18">
        <v>0</v>
      </c>
      <c r="DF85" s="18">
        <v>0</v>
      </c>
      <c r="DG85" s="18">
        <v>0</v>
      </c>
      <c r="DH85" s="18">
        <v>560</v>
      </c>
      <c r="DI85" s="18">
        <v>560</v>
      </c>
      <c r="DJ85" s="18">
        <v>0</v>
      </c>
      <c r="DK85" s="18">
        <v>0</v>
      </c>
      <c r="DL85" s="18">
        <v>0</v>
      </c>
      <c r="DM85" s="18">
        <v>0</v>
      </c>
      <c r="DN85" s="18">
        <v>0</v>
      </c>
      <c r="DO85" s="18">
        <v>0</v>
      </c>
      <c r="DP85" s="18">
        <v>0</v>
      </c>
      <c r="DQ85" s="18">
        <v>0</v>
      </c>
      <c r="DR85" s="18">
        <v>0</v>
      </c>
      <c r="DS85" s="18">
        <v>0</v>
      </c>
      <c r="DT85" s="18">
        <v>306</v>
      </c>
      <c r="DU85" s="18">
        <v>306</v>
      </c>
      <c r="DV85" s="18">
        <v>0</v>
      </c>
      <c r="DW85" s="18">
        <v>0</v>
      </c>
      <c r="DX85" s="18">
        <v>0</v>
      </c>
      <c r="DY85" s="18">
        <v>0</v>
      </c>
      <c r="DZ85" s="18">
        <v>0</v>
      </c>
      <c r="EA85" s="18">
        <v>0</v>
      </c>
      <c r="EB85" s="18">
        <v>0</v>
      </c>
      <c r="EC85" s="18">
        <v>0</v>
      </c>
      <c r="ED85" s="18">
        <v>0</v>
      </c>
      <c r="EE85" s="18">
        <v>0</v>
      </c>
    </row>
    <row r="86" spans="1:135" ht="20.149999999999999" customHeight="1" outlineLevel="5" x14ac:dyDescent="0.35">
      <c r="A86" s="17" t="s">
        <v>54</v>
      </c>
      <c r="B86" s="17" t="s">
        <v>325</v>
      </c>
      <c r="D86" s="18">
        <v>250.857335232</v>
      </c>
      <c r="E86" s="18">
        <v>242.40124799999998</v>
      </c>
      <c r="F86" s="18">
        <v>0</v>
      </c>
      <c r="G86" s="18">
        <v>0</v>
      </c>
      <c r="H86" s="18">
        <v>0</v>
      </c>
      <c r="I86" s="18">
        <v>0</v>
      </c>
      <c r="J86" s="18">
        <v>4.8384</v>
      </c>
      <c r="K86" s="18">
        <v>3.6176872319999998</v>
      </c>
      <c r="L86" s="18">
        <v>-25.948799999999999</v>
      </c>
      <c r="M86" s="18">
        <v>0</v>
      </c>
      <c r="N86" s="18">
        <v>0</v>
      </c>
      <c r="O86" s="18">
        <v>0</v>
      </c>
      <c r="P86" s="18">
        <v>2.4120012063673441E-6</v>
      </c>
      <c r="Q86" s="18">
        <v>2.41200120111552E-6</v>
      </c>
      <c r="R86" s="18">
        <v>0</v>
      </c>
      <c r="S86" s="18">
        <v>0</v>
      </c>
      <c r="T86" s="18">
        <v>0</v>
      </c>
      <c r="U86" s="18">
        <v>0</v>
      </c>
      <c r="V86" s="18">
        <v>3.8952000000000002E-16</v>
      </c>
      <c r="W86" s="18">
        <v>4.8623039999999994E-15</v>
      </c>
      <c r="X86" s="18">
        <v>9.9020159999999987E-14</v>
      </c>
      <c r="Y86" s="18">
        <v>0</v>
      </c>
      <c r="Z86" s="18">
        <v>0</v>
      </c>
      <c r="AA86" s="18">
        <v>0</v>
      </c>
      <c r="AB86" s="18">
        <v>2.6472100780799999E-2</v>
      </c>
      <c r="AC86" s="18">
        <v>2.6769715199999999E-2</v>
      </c>
      <c r="AD86" s="18">
        <v>0</v>
      </c>
      <c r="AE86" s="18">
        <v>0</v>
      </c>
      <c r="AF86" s="18">
        <v>0</v>
      </c>
      <c r="AG86" s="18">
        <v>0</v>
      </c>
      <c r="AH86" s="18">
        <v>1.5767999999999999E-3</v>
      </c>
      <c r="AI86" s="18">
        <v>-1.8744144191999998E-3</v>
      </c>
      <c r="AJ86" s="18">
        <v>-8.4682367999999991E-3</v>
      </c>
      <c r="AK86" s="18">
        <v>0</v>
      </c>
      <c r="AL86" s="18">
        <v>0</v>
      </c>
      <c r="AM86" s="18">
        <v>0</v>
      </c>
      <c r="AN86" s="18">
        <v>0.41576042764799992</v>
      </c>
      <c r="AO86" s="18">
        <v>0.38779084799999997</v>
      </c>
      <c r="AP86" s="18">
        <v>0</v>
      </c>
      <c r="AQ86" s="18">
        <v>0</v>
      </c>
      <c r="AR86" s="18">
        <v>0</v>
      </c>
      <c r="AS86" s="18">
        <v>0</v>
      </c>
      <c r="AT86" s="18">
        <v>1.6847999999999998E-2</v>
      </c>
      <c r="AU86" s="18">
        <v>1.1121579648E-2</v>
      </c>
      <c r="AV86" s="18">
        <v>-7.0359667200000003E-2</v>
      </c>
      <c r="AW86" s="18">
        <v>0</v>
      </c>
      <c r="AX86" s="18">
        <v>0</v>
      </c>
      <c r="AY86" s="18">
        <v>0</v>
      </c>
      <c r="AZ86" s="18">
        <v>0.1170425380032</v>
      </c>
      <c r="BA86" s="18">
        <v>0.1108440576</v>
      </c>
      <c r="BB86" s="18">
        <v>0</v>
      </c>
      <c r="BC86" s="18">
        <v>0</v>
      </c>
      <c r="BD86" s="18">
        <v>0</v>
      </c>
      <c r="BE86" s="18">
        <v>0</v>
      </c>
      <c r="BF86" s="18">
        <v>4.0823999999999999E-3</v>
      </c>
      <c r="BG86" s="18">
        <v>2.1160804031999996E-3</v>
      </c>
      <c r="BH86" s="18">
        <v>-7.7214297599999997E-3</v>
      </c>
      <c r="BI86" s="18">
        <v>0</v>
      </c>
      <c r="BJ86" s="18">
        <v>0</v>
      </c>
      <c r="BK86" s="18">
        <v>0</v>
      </c>
      <c r="BL86" s="18">
        <v>6.3386158227840002E-5</v>
      </c>
      <c r="BM86" s="18">
        <v>6.2940096E-5</v>
      </c>
      <c r="BN86" s="18">
        <v>0</v>
      </c>
      <c r="BO86" s="18">
        <v>0</v>
      </c>
      <c r="BP86" s="18">
        <v>0</v>
      </c>
      <c r="BQ86" s="18">
        <v>0</v>
      </c>
      <c r="BR86" s="18">
        <v>1.6775999999999999E-7</v>
      </c>
      <c r="BS86" s="18">
        <v>2.7830222784000001E-7</v>
      </c>
      <c r="BT86" s="18">
        <v>-5.5930176000000055E-8</v>
      </c>
      <c r="BU86" s="18">
        <v>0</v>
      </c>
      <c r="BV86" s="18">
        <v>0</v>
      </c>
      <c r="BW86" s="18">
        <v>0</v>
      </c>
      <c r="BX86" s="18">
        <v>1499.812064064</v>
      </c>
      <c r="BY86" s="18">
        <v>1418.5428479999998</v>
      </c>
      <c r="BZ86" s="18">
        <v>0</v>
      </c>
      <c r="CA86" s="18">
        <v>0</v>
      </c>
      <c r="CB86" s="18">
        <v>0</v>
      </c>
      <c r="CC86" s="18">
        <v>0</v>
      </c>
      <c r="CD86" s="18">
        <v>31.967999999999996</v>
      </c>
      <c r="CE86" s="18">
        <v>49.301216064000002</v>
      </c>
      <c r="CF86" s="18">
        <v>-221.31993599999998</v>
      </c>
      <c r="CG86" s="18">
        <v>0</v>
      </c>
      <c r="CH86" s="18">
        <v>0</v>
      </c>
      <c r="CI86" s="18">
        <v>0</v>
      </c>
      <c r="CJ86" s="18">
        <v>1596.762187776</v>
      </c>
      <c r="CK86" s="18">
        <v>1514.8287359999999</v>
      </c>
      <c r="CL86" s="18">
        <v>0</v>
      </c>
      <c r="CM86" s="18">
        <v>0</v>
      </c>
      <c r="CN86" s="18">
        <v>0</v>
      </c>
      <c r="CO86" s="18">
        <v>0</v>
      </c>
      <c r="CP86" s="18">
        <v>32.112000000000002</v>
      </c>
      <c r="CQ86" s="18">
        <v>49.821451776000004</v>
      </c>
      <c r="CR86" s="18">
        <v>-222.95577599999999</v>
      </c>
      <c r="CS86" s="18">
        <v>0</v>
      </c>
      <c r="CT86" s="18">
        <v>0</v>
      </c>
      <c r="CU86" s="18">
        <v>0</v>
      </c>
      <c r="CV86" s="18">
        <v>360.52828992000002</v>
      </c>
      <c r="CW86" s="18">
        <v>355.01702399999999</v>
      </c>
      <c r="CX86" s="18">
        <v>0</v>
      </c>
      <c r="CY86" s="18">
        <v>0</v>
      </c>
      <c r="CZ86" s="18">
        <v>0</v>
      </c>
      <c r="DA86" s="18">
        <v>0</v>
      </c>
      <c r="DB86" s="18">
        <v>1.8647999999999998</v>
      </c>
      <c r="DC86" s="18">
        <v>3.6464659199999998</v>
      </c>
      <c r="DD86" s="18">
        <v>7.4369663999999993</v>
      </c>
      <c r="DE86" s="18">
        <v>0</v>
      </c>
      <c r="DF86" s="18">
        <v>0</v>
      </c>
      <c r="DG86" s="18">
        <v>0</v>
      </c>
      <c r="DH86" s="18">
        <v>201.6</v>
      </c>
      <c r="DI86" s="18">
        <v>201.6</v>
      </c>
      <c r="DJ86" s="18">
        <v>0</v>
      </c>
      <c r="DK86" s="18">
        <v>0</v>
      </c>
      <c r="DL86" s="18">
        <v>0</v>
      </c>
      <c r="DM86" s="18">
        <v>0</v>
      </c>
      <c r="DN86" s="18">
        <v>0</v>
      </c>
      <c r="DO86" s="18">
        <v>0</v>
      </c>
      <c r="DP86" s="18">
        <v>0</v>
      </c>
      <c r="DQ86" s="18">
        <v>0</v>
      </c>
      <c r="DR86" s="18">
        <v>0</v>
      </c>
      <c r="DS86" s="18">
        <v>0</v>
      </c>
      <c r="DT86" s="18">
        <v>110.16</v>
      </c>
      <c r="DU86" s="18">
        <v>110.16</v>
      </c>
      <c r="DV86" s="18">
        <v>0</v>
      </c>
      <c r="DW86" s="18">
        <v>0</v>
      </c>
      <c r="DX86" s="18">
        <v>0</v>
      </c>
      <c r="DY86" s="18">
        <v>0</v>
      </c>
      <c r="DZ86" s="18">
        <v>0</v>
      </c>
      <c r="EA86" s="18">
        <v>0</v>
      </c>
      <c r="EB86" s="18">
        <v>0</v>
      </c>
      <c r="EC86" s="18">
        <v>0</v>
      </c>
      <c r="ED86" s="18">
        <v>0</v>
      </c>
      <c r="EE86" s="18">
        <v>0</v>
      </c>
    </row>
    <row r="87" spans="1:135" ht="20.149999999999999" customHeight="1" outlineLevel="6" x14ac:dyDescent="0.35">
      <c r="A87" s="17" t="s">
        <v>55</v>
      </c>
      <c r="B87" s="17" t="s">
        <v>62</v>
      </c>
      <c r="C87">
        <v>0</v>
      </c>
      <c r="D87" s="18">
        <v>39.400535231999996</v>
      </c>
      <c r="E87" s="18">
        <v>39.361247999999996</v>
      </c>
      <c r="F87" s="18">
        <v>0</v>
      </c>
      <c r="G87" s="18">
        <v>0</v>
      </c>
      <c r="H87" s="18">
        <v>0</v>
      </c>
      <c r="I87" s="18">
        <v>0</v>
      </c>
      <c r="J87" s="18">
        <v>0</v>
      </c>
      <c r="K87" s="18">
        <v>3.9287231999999998E-2</v>
      </c>
      <c r="L87" s="18">
        <v>-22.636799999999997</v>
      </c>
      <c r="M87" s="18">
        <v>0</v>
      </c>
      <c r="N87" s="18">
        <v>0</v>
      </c>
      <c r="O87" s="18">
        <v>0</v>
      </c>
      <c r="P87" s="18">
        <v>1.2013338239999999E-12</v>
      </c>
      <c r="Q87" s="18">
        <v>1.2011155199999998E-12</v>
      </c>
      <c r="R87" s="18">
        <v>0</v>
      </c>
      <c r="S87" s="18">
        <v>0</v>
      </c>
      <c r="T87" s="18">
        <v>0</v>
      </c>
      <c r="U87" s="18">
        <v>0</v>
      </c>
      <c r="V87" s="18">
        <v>0</v>
      </c>
      <c r="W87" s="18">
        <v>2.1830399999999996E-16</v>
      </c>
      <c r="X87" s="18">
        <v>1.3905215999999999E-13</v>
      </c>
      <c r="Y87" s="18">
        <v>0</v>
      </c>
      <c r="Z87" s="18">
        <v>0</v>
      </c>
      <c r="AA87" s="18">
        <v>0</v>
      </c>
      <c r="AB87" s="18">
        <v>1.5340900780799999E-2</v>
      </c>
      <c r="AC87" s="18">
        <v>1.5321715199999999E-2</v>
      </c>
      <c r="AD87" s="18">
        <v>0</v>
      </c>
      <c r="AE87" s="18">
        <v>0</v>
      </c>
      <c r="AF87" s="18">
        <v>0</v>
      </c>
      <c r="AG87" s="18">
        <v>0</v>
      </c>
      <c r="AH87" s="18">
        <v>0</v>
      </c>
      <c r="AI87" s="18">
        <v>1.9185580799999996E-5</v>
      </c>
      <c r="AJ87" s="18">
        <v>-6.8194367999999993E-3</v>
      </c>
      <c r="AK87" s="18">
        <v>0</v>
      </c>
      <c r="AL87" s="18">
        <v>0</v>
      </c>
      <c r="AM87" s="18">
        <v>0</v>
      </c>
      <c r="AN87" s="18">
        <v>7.412042764799999E-2</v>
      </c>
      <c r="AO87" s="18">
        <v>7.3870847999999989E-2</v>
      </c>
      <c r="AP87" s="18">
        <v>0</v>
      </c>
      <c r="AQ87" s="18">
        <v>0</v>
      </c>
      <c r="AR87" s="18">
        <v>0</v>
      </c>
      <c r="AS87" s="18">
        <v>0</v>
      </c>
      <c r="AT87" s="18">
        <v>0</v>
      </c>
      <c r="AU87" s="18">
        <v>2.49579648E-4</v>
      </c>
      <c r="AV87" s="18">
        <v>-5.2215667199999996E-2</v>
      </c>
      <c r="AW87" s="18">
        <v>0</v>
      </c>
      <c r="AX87" s="18">
        <v>0</v>
      </c>
      <c r="AY87" s="18">
        <v>0</v>
      </c>
      <c r="AZ87" s="18">
        <v>1.0072138003199999E-2</v>
      </c>
      <c r="BA87" s="18">
        <v>1.00440576E-2</v>
      </c>
      <c r="BB87" s="18">
        <v>0</v>
      </c>
      <c r="BC87" s="18">
        <v>0</v>
      </c>
      <c r="BD87" s="18">
        <v>0</v>
      </c>
      <c r="BE87" s="18">
        <v>0</v>
      </c>
      <c r="BF87" s="18">
        <v>0</v>
      </c>
      <c r="BG87" s="18">
        <v>2.8080403199999994E-5</v>
      </c>
      <c r="BH87" s="18">
        <v>-4.3374297599999998E-3</v>
      </c>
      <c r="BI87" s="18">
        <v>0</v>
      </c>
      <c r="BJ87" s="18">
        <v>0</v>
      </c>
      <c r="BK87" s="18">
        <v>0</v>
      </c>
      <c r="BL87" s="18">
        <v>1.3264078227839998E-5</v>
      </c>
      <c r="BM87" s="18">
        <v>1.3260095999999998E-5</v>
      </c>
      <c r="BN87" s="18">
        <v>0</v>
      </c>
      <c r="BO87" s="18">
        <v>0</v>
      </c>
      <c r="BP87" s="18">
        <v>0</v>
      </c>
      <c r="BQ87" s="18">
        <v>0</v>
      </c>
      <c r="BR87" s="18">
        <v>0</v>
      </c>
      <c r="BS87" s="18">
        <v>3.9822278399999997E-9</v>
      </c>
      <c r="BT87" s="18">
        <v>5.3878982399999997E-7</v>
      </c>
      <c r="BU87" s="18">
        <v>0</v>
      </c>
      <c r="BV87" s="18">
        <v>0</v>
      </c>
      <c r="BW87" s="18">
        <v>0</v>
      </c>
      <c r="BX87" s="18">
        <v>439.90006406399993</v>
      </c>
      <c r="BY87" s="18">
        <v>439.34284799999995</v>
      </c>
      <c r="BZ87" s="18">
        <v>0</v>
      </c>
      <c r="CA87" s="18">
        <v>0</v>
      </c>
      <c r="CB87" s="18">
        <v>0</v>
      </c>
      <c r="CC87" s="18">
        <v>0</v>
      </c>
      <c r="CD87" s="18">
        <v>0</v>
      </c>
      <c r="CE87" s="18">
        <v>0.5572160639999999</v>
      </c>
      <c r="CF87" s="18">
        <v>-179.05593599999997</v>
      </c>
      <c r="CG87" s="18">
        <v>0</v>
      </c>
      <c r="CH87" s="18">
        <v>0</v>
      </c>
      <c r="CI87" s="18">
        <v>0</v>
      </c>
      <c r="CJ87" s="18">
        <v>507.40218777600001</v>
      </c>
      <c r="CK87" s="18">
        <v>506.82873599999999</v>
      </c>
      <c r="CL87" s="18">
        <v>0</v>
      </c>
      <c r="CM87" s="18">
        <v>0</v>
      </c>
      <c r="CN87" s="18">
        <v>0</v>
      </c>
      <c r="CO87" s="18">
        <v>0</v>
      </c>
      <c r="CP87" s="18">
        <v>0</v>
      </c>
      <c r="CQ87" s="18">
        <v>0.57345177599999986</v>
      </c>
      <c r="CR87" s="18">
        <v>-171.18777599999999</v>
      </c>
      <c r="CS87" s="18">
        <v>0</v>
      </c>
      <c r="CT87" s="18">
        <v>0</v>
      </c>
      <c r="CU87" s="18">
        <v>0</v>
      </c>
      <c r="CV87" s="18">
        <v>218.29228991999997</v>
      </c>
      <c r="CW87" s="18">
        <v>218.21702399999998</v>
      </c>
      <c r="CX87" s="18">
        <v>0</v>
      </c>
      <c r="CY87" s="18">
        <v>0</v>
      </c>
      <c r="CZ87" s="18">
        <v>0</v>
      </c>
      <c r="DA87" s="18">
        <v>0</v>
      </c>
      <c r="DB87" s="18">
        <v>0</v>
      </c>
      <c r="DC87" s="18">
        <v>7.526592E-2</v>
      </c>
      <c r="DD87" s="18">
        <v>19.532966399999999</v>
      </c>
      <c r="DE87" s="18">
        <v>0</v>
      </c>
      <c r="DF87" s="18">
        <v>0</v>
      </c>
      <c r="DG87" s="18">
        <v>0</v>
      </c>
      <c r="DH87" s="18">
        <v>0</v>
      </c>
      <c r="DI87" s="18">
        <v>0</v>
      </c>
      <c r="DJ87" s="18">
        <v>0</v>
      </c>
      <c r="DK87" s="18">
        <v>0</v>
      </c>
      <c r="DL87" s="18">
        <v>0</v>
      </c>
      <c r="DM87" s="18">
        <v>0</v>
      </c>
      <c r="DN87" s="18">
        <v>0</v>
      </c>
      <c r="DO87" s="18">
        <v>0</v>
      </c>
      <c r="DP87" s="18">
        <v>0</v>
      </c>
      <c r="DQ87" s="18">
        <v>0</v>
      </c>
      <c r="DR87" s="18">
        <v>0</v>
      </c>
      <c r="DS87" s="18">
        <v>0</v>
      </c>
      <c r="DT87" s="18">
        <v>0</v>
      </c>
      <c r="DU87" s="18">
        <v>0</v>
      </c>
      <c r="DV87" s="18">
        <v>0</v>
      </c>
      <c r="DW87" s="18">
        <v>0</v>
      </c>
      <c r="DX87" s="18">
        <v>0</v>
      </c>
      <c r="DY87" s="18">
        <v>0</v>
      </c>
      <c r="DZ87" s="18">
        <v>0</v>
      </c>
      <c r="EA87" s="18">
        <v>0</v>
      </c>
      <c r="EB87" s="18">
        <v>0</v>
      </c>
      <c r="EC87" s="18">
        <v>0</v>
      </c>
      <c r="ED87" s="18">
        <v>0</v>
      </c>
      <c r="EE87" s="18">
        <v>0</v>
      </c>
    </row>
    <row r="88" spans="1:135" ht="20.149999999999999" customHeight="1" outlineLevel="6" x14ac:dyDescent="0.35">
      <c r="A88" s="17" t="s">
        <v>55</v>
      </c>
      <c r="B88" s="17" t="s">
        <v>83</v>
      </c>
      <c r="C88">
        <v>0</v>
      </c>
      <c r="D88" s="18">
        <v>211.45679999999999</v>
      </c>
      <c r="E88" s="18">
        <v>203.04</v>
      </c>
      <c r="F88" s="18">
        <v>0</v>
      </c>
      <c r="G88" s="18">
        <v>0</v>
      </c>
      <c r="H88" s="18">
        <v>0</v>
      </c>
      <c r="I88" s="18">
        <v>0</v>
      </c>
      <c r="J88" s="18">
        <v>4.8384</v>
      </c>
      <c r="K88" s="18">
        <v>3.5783999999999998</v>
      </c>
      <c r="L88" s="18">
        <v>-3.3119999999999998</v>
      </c>
      <c r="M88" s="18">
        <v>0</v>
      </c>
      <c r="N88" s="18">
        <v>0</v>
      </c>
      <c r="O88" s="18">
        <v>0</v>
      </c>
      <c r="P88" s="18">
        <v>2.4120000050335199E-6</v>
      </c>
      <c r="Q88" s="18">
        <v>2.4119999999999999E-6</v>
      </c>
      <c r="R88" s="18">
        <v>0</v>
      </c>
      <c r="S88" s="18">
        <v>0</v>
      </c>
      <c r="T88" s="18">
        <v>0</v>
      </c>
      <c r="U88" s="18">
        <v>0</v>
      </c>
      <c r="V88" s="18">
        <v>3.8952000000000002E-16</v>
      </c>
      <c r="W88" s="18">
        <v>4.6439999999999997E-15</v>
      </c>
      <c r="X88" s="18">
        <v>-4.0031999999999994E-14</v>
      </c>
      <c r="Y88" s="18">
        <v>0</v>
      </c>
      <c r="Z88" s="18">
        <v>0</v>
      </c>
      <c r="AA88" s="18">
        <v>0</v>
      </c>
      <c r="AB88" s="18">
        <v>1.1131199999999999E-2</v>
      </c>
      <c r="AC88" s="18">
        <v>1.1448E-2</v>
      </c>
      <c r="AD88" s="18">
        <v>0</v>
      </c>
      <c r="AE88" s="18">
        <v>0</v>
      </c>
      <c r="AF88" s="18">
        <v>0</v>
      </c>
      <c r="AG88" s="18">
        <v>0</v>
      </c>
      <c r="AH88" s="18">
        <v>1.5767999999999999E-3</v>
      </c>
      <c r="AI88" s="18">
        <v>-1.8935999999999998E-3</v>
      </c>
      <c r="AJ88" s="18">
        <v>-1.6488E-3</v>
      </c>
      <c r="AK88" s="18">
        <v>0</v>
      </c>
      <c r="AL88" s="18">
        <v>0</v>
      </c>
      <c r="AM88" s="18">
        <v>0</v>
      </c>
      <c r="AN88" s="18">
        <v>0.34163999999999994</v>
      </c>
      <c r="AO88" s="18">
        <v>0.31391999999999998</v>
      </c>
      <c r="AP88" s="18">
        <v>0</v>
      </c>
      <c r="AQ88" s="18">
        <v>0</v>
      </c>
      <c r="AR88" s="18">
        <v>0</v>
      </c>
      <c r="AS88" s="18">
        <v>0</v>
      </c>
      <c r="AT88" s="18">
        <v>1.6847999999999998E-2</v>
      </c>
      <c r="AU88" s="18">
        <v>1.0872E-2</v>
      </c>
      <c r="AV88" s="18">
        <v>-1.8144E-2</v>
      </c>
      <c r="AW88" s="18">
        <v>0</v>
      </c>
      <c r="AX88" s="18">
        <v>0</v>
      </c>
      <c r="AY88" s="18">
        <v>0</v>
      </c>
      <c r="AZ88" s="18">
        <v>0.10697039999999999</v>
      </c>
      <c r="BA88" s="18">
        <v>0.1008</v>
      </c>
      <c r="BB88" s="18">
        <v>0</v>
      </c>
      <c r="BC88" s="18">
        <v>0</v>
      </c>
      <c r="BD88" s="18">
        <v>0</v>
      </c>
      <c r="BE88" s="18">
        <v>0</v>
      </c>
      <c r="BF88" s="18">
        <v>4.0823999999999999E-3</v>
      </c>
      <c r="BG88" s="18">
        <v>2.0879999999999996E-3</v>
      </c>
      <c r="BH88" s="18">
        <v>-3.3839999999999999E-3</v>
      </c>
      <c r="BI88" s="18">
        <v>0</v>
      </c>
      <c r="BJ88" s="18">
        <v>0</v>
      </c>
      <c r="BK88" s="18">
        <v>0</v>
      </c>
      <c r="BL88" s="18">
        <v>5.0122079999999998E-5</v>
      </c>
      <c r="BM88" s="18">
        <v>4.9679999999999999E-5</v>
      </c>
      <c r="BN88" s="18">
        <v>0</v>
      </c>
      <c r="BO88" s="18">
        <v>0</v>
      </c>
      <c r="BP88" s="18">
        <v>0</v>
      </c>
      <c r="BQ88" s="18">
        <v>0</v>
      </c>
      <c r="BR88" s="18">
        <v>1.6775999999999999E-7</v>
      </c>
      <c r="BS88" s="18">
        <v>2.7431999999999998E-7</v>
      </c>
      <c r="BT88" s="18">
        <v>-5.9472000000000002E-7</v>
      </c>
      <c r="BU88" s="18">
        <v>0</v>
      </c>
      <c r="BV88" s="18">
        <v>0</v>
      </c>
      <c r="BW88" s="18">
        <v>0</v>
      </c>
      <c r="BX88" s="18">
        <v>1059.9119999999998</v>
      </c>
      <c r="BY88" s="18">
        <v>979.19999999999993</v>
      </c>
      <c r="BZ88" s="18">
        <v>0</v>
      </c>
      <c r="CA88" s="18">
        <v>0</v>
      </c>
      <c r="CB88" s="18">
        <v>0</v>
      </c>
      <c r="CC88" s="18">
        <v>0</v>
      </c>
      <c r="CD88" s="18">
        <v>31.967999999999996</v>
      </c>
      <c r="CE88" s="18">
        <v>48.744</v>
      </c>
      <c r="CF88" s="18">
        <v>-42.264000000000003</v>
      </c>
      <c r="CG88" s="18">
        <v>0</v>
      </c>
      <c r="CH88" s="18">
        <v>0</v>
      </c>
      <c r="CI88" s="18">
        <v>0</v>
      </c>
      <c r="CJ88" s="18">
        <v>1089.3600000000001</v>
      </c>
      <c r="CK88" s="18">
        <v>1008</v>
      </c>
      <c r="CL88" s="18">
        <v>0</v>
      </c>
      <c r="CM88" s="18">
        <v>0</v>
      </c>
      <c r="CN88" s="18">
        <v>0</v>
      </c>
      <c r="CO88" s="18">
        <v>0</v>
      </c>
      <c r="CP88" s="18">
        <v>32.112000000000002</v>
      </c>
      <c r="CQ88" s="18">
        <v>49.248000000000005</v>
      </c>
      <c r="CR88" s="18">
        <v>-51.768000000000001</v>
      </c>
      <c r="CS88" s="18">
        <v>0</v>
      </c>
      <c r="CT88" s="18">
        <v>0</v>
      </c>
      <c r="CU88" s="18">
        <v>0</v>
      </c>
      <c r="CV88" s="18">
        <v>142.23599999999999</v>
      </c>
      <c r="CW88" s="18">
        <v>136.79999999999998</v>
      </c>
      <c r="CX88" s="18">
        <v>0</v>
      </c>
      <c r="CY88" s="18">
        <v>0</v>
      </c>
      <c r="CZ88" s="18">
        <v>0</v>
      </c>
      <c r="DA88" s="18">
        <v>0</v>
      </c>
      <c r="DB88" s="18">
        <v>1.8647999999999998</v>
      </c>
      <c r="DC88" s="18">
        <v>3.5711999999999997</v>
      </c>
      <c r="DD88" s="18">
        <v>-12.096</v>
      </c>
      <c r="DE88" s="18">
        <v>0</v>
      </c>
      <c r="DF88" s="18">
        <v>0</v>
      </c>
      <c r="DG88" s="18">
        <v>0</v>
      </c>
      <c r="DH88" s="18">
        <v>201.6</v>
      </c>
      <c r="DI88" s="18">
        <v>201.6</v>
      </c>
      <c r="DJ88" s="18">
        <v>0</v>
      </c>
      <c r="DK88" s="18">
        <v>0</v>
      </c>
      <c r="DL88" s="18">
        <v>0</v>
      </c>
      <c r="DM88" s="18">
        <v>0</v>
      </c>
      <c r="DN88" s="18">
        <v>0</v>
      </c>
      <c r="DO88" s="18">
        <v>0</v>
      </c>
      <c r="DP88" s="18">
        <v>0</v>
      </c>
      <c r="DQ88" s="18">
        <v>0</v>
      </c>
      <c r="DR88" s="18">
        <v>0</v>
      </c>
      <c r="DS88" s="18">
        <v>0</v>
      </c>
      <c r="DT88" s="18">
        <v>110.16</v>
      </c>
      <c r="DU88" s="18">
        <v>110.16</v>
      </c>
      <c r="DV88" s="18">
        <v>0</v>
      </c>
      <c r="DW88" s="18">
        <v>0</v>
      </c>
      <c r="DX88" s="18">
        <v>0</v>
      </c>
      <c r="DY88" s="18">
        <v>0</v>
      </c>
      <c r="DZ88" s="18">
        <v>0</v>
      </c>
      <c r="EA88" s="18">
        <v>0</v>
      </c>
      <c r="EB88" s="18">
        <v>0</v>
      </c>
      <c r="EC88" s="18">
        <v>0</v>
      </c>
      <c r="ED88" s="18">
        <v>0</v>
      </c>
      <c r="EE88" s="18">
        <v>0</v>
      </c>
    </row>
    <row r="89" spans="1:135" ht="20.149999999999999" customHeight="1" outlineLevel="5" x14ac:dyDescent="0.35">
      <c r="A89" s="17" t="s">
        <v>54</v>
      </c>
      <c r="B89" s="17" t="s">
        <v>326</v>
      </c>
      <c r="D89" s="18">
        <v>13313.390320320001</v>
      </c>
      <c r="E89" s="18">
        <v>12862.464480000001</v>
      </c>
      <c r="F89" s="18">
        <v>0</v>
      </c>
      <c r="G89" s="18">
        <v>0</v>
      </c>
      <c r="H89" s="18">
        <v>0</v>
      </c>
      <c r="I89" s="18">
        <v>0</v>
      </c>
      <c r="J89" s="18">
        <v>258.048</v>
      </c>
      <c r="K89" s="18">
        <v>192.87784032000002</v>
      </c>
      <c r="L89" s="18">
        <v>-1346.2080000000001</v>
      </c>
      <c r="M89" s="18">
        <v>0</v>
      </c>
      <c r="N89" s="18">
        <v>0</v>
      </c>
      <c r="O89" s="18">
        <v>0</v>
      </c>
      <c r="P89" s="18">
        <v>1.2864006233736865E-4</v>
      </c>
      <c r="Q89" s="18">
        <v>1.2864006205763522E-4</v>
      </c>
      <c r="R89" s="18">
        <v>0</v>
      </c>
      <c r="S89" s="18">
        <v>0</v>
      </c>
      <c r="T89" s="18">
        <v>0</v>
      </c>
      <c r="U89" s="18">
        <v>0</v>
      </c>
      <c r="V89" s="18">
        <v>2.0774400000000002E-14</v>
      </c>
      <c r="W89" s="18">
        <v>2.5895904000000006E-13</v>
      </c>
      <c r="X89" s="18">
        <v>5.049321599999999E-12</v>
      </c>
      <c r="Y89" s="18">
        <v>0</v>
      </c>
      <c r="Z89" s="18">
        <v>0</v>
      </c>
      <c r="AA89" s="18">
        <v>0</v>
      </c>
      <c r="AB89" s="18">
        <v>1.3862772070080001</v>
      </c>
      <c r="AC89" s="18">
        <v>1.4021819520000001</v>
      </c>
      <c r="AD89" s="18">
        <v>0</v>
      </c>
      <c r="AE89" s="18">
        <v>0</v>
      </c>
      <c r="AF89" s="18">
        <v>0</v>
      </c>
      <c r="AG89" s="18">
        <v>0</v>
      </c>
      <c r="AH89" s="18">
        <v>8.4096000000000018E-2</v>
      </c>
      <c r="AI89" s="18">
        <v>-0.10000074499200001</v>
      </c>
      <c r="AJ89" s="18">
        <v>-0.440273568</v>
      </c>
      <c r="AK89" s="18">
        <v>0</v>
      </c>
      <c r="AL89" s="18">
        <v>0</v>
      </c>
      <c r="AM89" s="18">
        <v>0</v>
      </c>
      <c r="AN89" s="18">
        <v>22.050355428480003</v>
      </c>
      <c r="AO89" s="18">
        <v>20.559060480000003</v>
      </c>
      <c r="AP89" s="18">
        <v>0</v>
      </c>
      <c r="AQ89" s="18">
        <v>0</v>
      </c>
      <c r="AR89" s="18">
        <v>0</v>
      </c>
      <c r="AS89" s="18">
        <v>0</v>
      </c>
      <c r="AT89" s="18">
        <v>0.89856000000000014</v>
      </c>
      <c r="AU89" s="18">
        <v>0.59273494848000008</v>
      </c>
      <c r="AV89" s="18">
        <v>-3.665489472</v>
      </c>
      <c r="AW89" s="18">
        <v>0</v>
      </c>
      <c r="AX89" s="18">
        <v>0</v>
      </c>
      <c r="AY89" s="18">
        <v>0</v>
      </c>
      <c r="AZ89" s="18">
        <v>6.2254817968320015</v>
      </c>
      <c r="BA89" s="18">
        <v>5.8949429760000012</v>
      </c>
      <c r="BB89" s="18">
        <v>0</v>
      </c>
      <c r="BC89" s="18">
        <v>0</v>
      </c>
      <c r="BD89" s="18">
        <v>0</v>
      </c>
      <c r="BE89" s="18">
        <v>0</v>
      </c>
      <c r="BF89" s="18">
        <v>0.21772800000000003</v>
      </c>
      <c r="BG89" s="18">
        <v>0.11281082083200002</v>
      </c>
      <c r="BH89" s="18">
        <v>-0.40458053760000001</v>
      </c>
      <c r="BI89" s="18">
        <v>0</v>
      </c>
      <c r="BJ89" s="18">
        <v>0</v>
      </c>
      <c r="BK89" s="18">
        <v>0</v>
      </c>
      <c r="BL89" s="18">
        <v>3.3584883084384004E-3</v>
      </c>
      <c r="BM89" s="18">
        <v>3.3347049600000005E-3</v>
      </c>
      <c r="BN89" s="18">
        <v>0</v>
      </c>
      <c r="BO89" s="18">
        <v>0</v>
      </c>
      <c r="BP89" s="18">
        <v>0</v>
      </c>
      <c r="BQ89" s="18">
        <v>0</v>
      </c>
      <c r="BR89" s="18">
        <v>8.9472000000000013E-6</v>
      </c>
      <c r="BS89" s="18">
        <v>1.4836148438400001E-5</v>
      </c>
      <c r="BT89" s="18">
        <v>-3.8809257600000041E-6</v>
      </c>
      <c r="BU89" s="18">
        <v>0</v>
      </c>
      <c r="BV89" s="18">
        <v>0</v>
      </c>
      <c r="BW89" s="18">
        <v>0</v>
      </c>
      <c r="BX89" s="18">
        <v>79256.809976640012</v>
      </c>
      <c r="BY89" s="18">
        <v>74923.380480000007</v>
      </c>
      <c r="BZ89" s="18">
        <v>0</v>
      </c>
      <c r="CA89" s="18">
        <v>0</v>
      </c>
      <c r="CB89" s="18">
        <v>0</v>
      </c>
      <c r="CC89" s="18">
        <v>0</v>
      </c>
      <c r="CD89" s="18">
        <v>1704.9600000000003</v>
      </c>
      <c r="CE89" s="18">
        <v>2628.4694966400002</v>
      </c>
      <c r="CF89" s="18">
        <v>-11505.30336</v>
      </c>
      <c r="CG89" s="18">
        <v>0</v>
      </c>
      <c r="CH89" s="18">
        <v>0</v>
      </c>
      <c r="CI89" s="18">
        <v>0</v>
      </c>
      <c r="CJ89" s="18">
        <v>84314.979701760021</v>
      </c>
      <c r="CK89" s="18">
        <v>79946.151360000018</v>
      </c>
      <c r="CL89" s="18">
        <v>0</v>
      </c>
      <c r="CM89" s="18">
        <v>0</v>
      </c>
      <c r="CN89" s="18">
        <v>0</v>
      </c>
      <c r="CO89" s="18">
        <v>0</v>
      </c>
      <c r="CP89" s="18">
        <v>1712.6400000000003</v>
      </c>
      <c r="CQ89" s="18">
        <v>2656.1883417600002</v>
      </c>
      <c r="CR89" s="18">
        <v>-11605.661760000001</v>
      </c>
      <c r="CS89" s="18">
        <v>0</v>
      </c>
      <c r="CT89" s="18">
        <v>0</v>
      </c>
      <c r="CU89" s="18">
        <v>0</v>
      </c>
      <c r="CV89" s="18">
        <v>18864.354979199998</v>
      </c>
      <c r="CW89" s="18">
        <v>18570.54624</v>
      </c>
      <c r="CX89" s="18">
        <v>0</v>
      </c>
      <c r="CY89" s="18">
        <v>0</v>
      </c>
      <c r="CZ89" s="18">
        <v>0</v>
      </c>
      <c r="DA89" s="18">
        <v>0</v>
      </c>
      <c r="DB89" s="18">
        <v>99.456000000000003</v>
      </c>
      <c r="DC89" s="18">
        <v>194.35273920000003</v>
      </c>
      <c r="DD89" s="18">
        <v>364.08326399999999</v>
      </c>
      <c r="DE89" s="18">
        <v>0</v>
      </c>
      <c r="DF89" s="18">
        <v>0</v>
      </c>
      <c r="DG89" s="18">
        <v>0</v>
      </c>
      <c r="DH89" s="18">
        <v>10752.000000000002</v>
      </c>
      <c r="DI89" s="18">
        <v>10752.000000000002</v>
      </c>
      <c r="DJ89" s="18">
        <v>0</v>
      </c>
      <c r="DK89" s="18">
        <v>0</v>
      </c>
      <c r="DL89" s="18">
        <v>0</v>
      </c>
      <c r="DM89" s="18">
        <v>0</v>
      </c>
      <c r="DN89" s="18">
        <v>0</v>
      </c>
      <c r="DO89" s="18">
        <v>0</v>
      </c>
      <c r="DP89" s="18">
        <v>0</v>
      </c>
      <c r="DQ89" s="18">
        <v>0</v>
      </c>
      <c r="DR89" s="18">
        <v>0</v>
      </c>
      <c r="DS89" s="18">
        <v>0</v>
      </c>
      <c r="DT89" s="18">
        <v>5875.2000000000007</v>
      </c>
      <c r="DU89" s="18">
        <v>5875.2000000000007</v>
      </c>
      <c r="DV89" s="18">
        <v>0</v>
      </c>
      <c r="DW89" s="18">
        <v>0</v>
      </c>
      <c r="DX89" s="18">
        <v>0</v>
      </c>
      <c r="DY89" s="18">
        <v>0</v>
      </c>
      <c r="DZ89" s="18">
        <v>0</v>
      </c>
      <c r="EA89" s="18">
        <v>0</v>
      </c>
      <c r="EB89" s="18">
        <v>0</v>
      </c>
      <c r="EC89" s="18">
        <v>0</v>
      </c>
      <c r="ED89" s="18">
        <v>0</v>
      </c>
      <c r="EE89" s="18">
        <v>0</v>
      </c>
    </row>
    <row r="90" spans="1:135" ht="20.149999999999999" customHeight="1" outlineLevel="6" x14ac:dyDescent="0.35">
      <c r="A90" s="17" t="s">
        <v>55</v>
      </c>
      <c r="B90" s="17" t="s">
        <v>62</v>
      </c>
      <c r="C90">
        <v>0</v>
      </c>
      <c r="D90" s="18">
        <v>2035.6943203200001</v>
      </c>
      <c r="E90" s="18">
        <v>2033.6644800000001</v>
      </c>
      <c r="F90" s="18">
        <v>0</v>
      </c>
      <c r="G90" s="18">
        <v>0</v>
      </c>
      <c r="H90" s="18">
        <v>0</v>
      </c>
      <c r="I90" s="18">
        <v>0</v>
      </c>
      <c r="J90" s="18">
        <v>0</v>
      </c>
      <c r="K90" s="18">
        <v>2.0298403199999999</v>
      </c>
      <c r="L90" s="18">
        <v>-1169.568</v>
      </c>
      <c r="M90" s="18">
        <v>0</v>
      </c>
      <c r="N90" s="18">
        <v>0</v>
      </c>
      <c r="O90" s="18">
        <v>0</v>
      </c>
      <c r="P90" s="18">
        <v>6.2068914239999997E-11</v>
      </c>
      <c r="Q90" s="18">
        <v>6.2057635199999995E-11</v>
      </c>
      <c r="R90" s="18">
        <v>0</v>
      </c>
      <c r="S90" s="18">
        <v>0</v>
      </c>
      <c r="T90" s="18">
        <v>0</v>
      </c>
      <c r="U90" s="18">
        <v>0</v>
      </c>
      <c r="V90" s="18">
        <v>0</v>
      </c>
      <c r="W90" s="18">
        <v>1.127904E-14</v>
      </c>
      <c r="X90" s="18">
        <v>7.1843615999999996E-12</v>
      </c>
      <c r="Y90" s="18">
        <v>0</v>
      </c>
      <c r="Z90" s="18">
        <v>0</v>
      </c>
      <c r="AA90" s="18">
        <v>0</v>
      </c>
      <c r="AB90" s="18">
        <v>0.79261320700799998</v>
      </c>
      <c r="AC90" s="18">
        <v>0.79162195199999996</v>
      </c>
      <c r="AD90" s="18">
        <v>0</v>
      </c>
      <c r="AE90" s="18">
        <v>0</v>
      </c>
      <c r="AF90" s="18">
        <v>0</v>
      </c>
      <c r="AG90" s="18">
        <v>0</v>
      </c>
      <c r="AH90" s="18">
        <v>0</v>
      </c>
      <c r="AI90" s="18">
        <v>9.9125500799999988E-4</v>
      </c>
      <c r="AJ90" s="18">
        <v>-0.35233756799999999</v>
      </c>
      <c r="AK90" s="18">
        <v>0</v>
      </c>
      <c r="AL90" s="18">
        <v>0</v>
      </c>
      <c r="AM90" s="18">
        <v>0</v>
      </c>
      <c r="AN90" s="18">
        <v>3.82955542848</v>
      </c>
      <c r="AO90" s="18">
        <v>3.8166604799999999</v>
      </c>
      <c r="AP90" s="18">
        <v>0</v>
      </c>
      <c r="AQ90" s="18">
        <v>0</v>
      </c>
      <c r="AR90" s="18">
        <v>0</v>
      </c>
      <c r="AS90" s="18">
        <v>0</v>
      </c>
      <c r="AT90" s="18">
        <v>0</v>
      </c>
      <c r="AU90" s="18">
        <v>1.289494848E-2</v>
      </c>
      <c r="AV90" s="18">
        <v>-2.6978094719999999</v>
      </c>
      <c r="AW90" s="18">
        <v>0</v>
      </c>
      <c r="AX90" s="18">
        <v>0</v>
      </c>
      <c r="AY90" s="18">
        <v>0</v>
      </c>
      <c r="AZ90" s="18">
        <v>0.52039379683200004</v>
      </c>
      <c r="BA90" s="18">
        <v>0.51894297600000006</v>
      </c>
      <c r="BB90" s="18">
        <v>0</v>
      </c>
      <c r="BC90" s="18">
        <v>0</v>
      </c>
      <c r="BD90" s="18">
        <v>0</v>
      </c>
      <c r="BE90" s="18">
        <v>0</v>
      </c>
      <c r="BF90" s="18">
        <v>0</v>
      </c>
      <c r="BG90" s="18">
        <v>1.4508208319999999E-3</v>
      </c>
      <c r="BH90" s="18">
        <v>-0.22410053760000001</v>
      </c>
      <c r="BI90" s="18">
        <v>0</v>
      </c>
      <c r="BJ90" s="18">
        <v>0</v>
      </c>
      <c r="BK90" s="18">
        <v>0</v>
      </c>
      <c r="BL90" s="18">
        <v>6.8531070843840002E-4</v>
      </c>
      <c r="BM90" s="18">
        <v>6.8510496000000003E-4</v>
      </c>
      <c r="BN90" s="18">
        <v>0</v>
      </c>
      <c r="BO90" s="18">
        <v>0</v>
      </c>
      <c r="BP90" s="18">
        <v>0</v>
      </c>
      <c r="BQ90" s="18">
        <v>0</v>
      </c>
      <c r="BR90" s="18">
        <v>0</v>
      </c>
      <c r="BS90" s="18">
        <v>2.057484384E-7</v>
      </c>
      <c r="BT90" s="18">
        <v>2.783747424E-5</v>
      </c>
      <c r="BU90" s="18">
        <v>0</v>
      </c>
      <c r="BV90" s="18">
        <v>0</v>
      </c>
      <c r="BW90" s="18">
        <v>0</v>
      </c>
      <c r="BX90" s="18">
        <v>22728.169976640002</v>
      </c>
      <c r="BY90" s="18">
        <v>22699.38048</v>
      </c>
      <c r="BZ90" s="18">
        <v>0</v>
      </c>
      <c r="CA90" s="18">
        <v>0</v>
      </c>
      <c r="CB90" s="18">
        <v>0</v>
      </c>
      <c r="CC90" s="18">
        <v>0</v>
      </c>
      <c r="CD90" s="18">
        <v>0</v>
      </c>
      <c r="CE90" s="18">
        <v>28.789496639999999</v>
      </c>
      <c r="CF90" s="18">
        <v>-9251.22336</v>
      </c>
      <c r="CG90" s="18">
        <v>0</v>
      </c>
      <c r="CH90" s="18">
        <v>0</v>
      </c>
      <c r="CI90" s="18">
        <v>0</v>
      </c>
      <c r="CJ90" s="18">
        <v>26215.779701760002</v>
      </c>
      <c r="CK90" s="18">
        <v>26186.151360000003</v>
      </c>
      <c r="CL90" s="18">
        <v>0</v>
      </c>
      <c r="CM90" s="18">
        <v>0</v>
      </c>
      <c r="CN90" s="18">
        <v>0</v>
      </c>
      <c r="CO90" s="18">
        <v>0</v>
      </c>
      <c r="CP90" s="18">
        <v>0</v>
      </c>
      <c r="CQ90" s="18">
        <v>29.628341759999998</v>
      </c>
      <c r="CR90" s="18">
        <v>-8844.7017599999999</v>
      </c>
      <c r="CS90" s="18">
        <v>0</v>
      </c>
      <c r="CT90" s="18">
        <v>0</v>
      </c>
      <c r="CU90" s="18">
        <v>0</v>
      </c>
      <c r="CV90" s="18">
        <v>11278.434979199999</v>
      </c>
      <c r="CW90" s="18">
        <v>11274.54624</v>
      </c>
      <c r="CX90" s="18">
        <v>0</v>
      </c>
      <c r="CY90" s="18">
        <v>0</v>
      </c>
      <c r="CZ90" s="18">
        <v>0</v>
      </c>
      <c r="DA90" s="18">
        <v>0</v>
      </c>
      <c r="DB90" s="18">
        <v>0</v>
      </c>
      <c r="DC90" s="18">
        <v>3.8887392000000003</v>
      </c>
      <c r="DD90" s="18">
        <v>1009.2032640000001</v>
      </c>
      <c r="DE90" s="18">
        <v>0</v>
      </c>
      <c r="DF90" s="18">
        <v>0</v>
      </c>
      <c r="DG90" s="18">
        <v>0</v>
      </c>
      <c r="DH90" s="18">
        <v>0</v>
      </c>
      <c r="DI90" s="18">
        <v>0</v>
      </c>
      <c r="DJ90" s="18">
        <v>0</v>
      </c>
      <c r="DK90" s="18">
        <v>0</v>
      </c>
      <c r="DL90" s="18">
        <v>0</v>
      </c>
      <c r="DM90" s="18">
        <v>0</v>
      </c>
      <c r="DN90" s="18">
        <v>0</v>
      </c>
      <c r="DO90" s="18">
        <v>0</v>
      </c>
      <c r="DP90" s="18">
        <v>0</v>
      </c>
      <c r="DQ90" s="18">
        <v>0</v>
      </c>
      <c r="DR90" s="18">
        <v>0</v>
      </c>
      <c r="DS90" s="18">
        <v>0</v>
      </c>
      <c r="DT90" s="18">
        <v>0</v>
      </c>
      <c r="DU90" s="18">
        <v>0</v>
      </c>
      <c r="DV90" s="18">
        <v>0</v>
      </c>
      <c r="DW90" s="18">
        <v>0</v>
      </c>
      <c r="DX90" s="18">
        <v>0</v>
      </c>
      <c r="DY90" s="18">
        <v>0</v>
      </c>
      <c r="DZ90" s="18">
        <v>0</v>
      </c>
      <c r="EA90" s="18">
        <v>0</v>
      </c>
      <c r="EB90" s="18">
        <v>0</v>
      </c>
      <c r="EC90" s="18">
        <v>0</v>
      </c>
      <c r="ED90" s="18">
        <v>0</v>
      </c>
      <c r="EE90" s="18">
        <v>0</v>
      </c>
    </row>
    <row r="91" spans="1:135" ht="20.149999999999999" customHeight="1" outlineLevel="6" x14ac:dyDescent="0.35">
      <c r="A91" s="17" t="s">
        <v>55</v>
      </c>
      <c r="B91" s="17" t="s">
        <v>83</v>
      </c>
      <c r="C91">
        <v>0</v>
      </c>
      <c r="D91" s="18">
        <v>11277.696000000002</v>
      </c>
      <c r="E91" s="18">
        <v>10828.800000000001</v>
      </c>
      <c r="F91" s="18">
        <v>0</v>
      </c>
      <c r="G91" s="18">
        <v>0</v>
      </c>
      <c r="H91" s="18">
        <v>0</v>
      </c>
      <c r="I91" s="18">
        <v>0</v>
      </c>
      <c r="J91" s="18">
        <v>258.048</v>
      </c>
      <c r="K91" s="18">
        <v>190.84800000000001</v>
      </c>
      <c r="L91" s="18">
        <v>-176.64000000000001</v>
      </c>
      <c r="M91" s="18">
        <v>0</v>
      </c>
      <c r="N91" s="18">
        <v>0</v>
      </c>
      <c r="O91" s="18">
        <v>0</v>
      </c>
      <c r="P91" s="18">
        <v>1.2864000026845441E-4</v>
      </c>
      <c r="Q91" s="18">
        <v>1.2864000000000002E-4</v>
      </c>
      <c r="R91" s="18">
        <v>0</v>
      </c>
      <c r="S91" s="18">
        <v>0</v>
      </c>
      <c r="T91" s="18">
        <v>0</v>
      </c>
      <c r="U91" s="18">
        <v>0</v>
      </c>
      <c r="V91" s="18">
        <v>2.0774400000000002E-14</v>
      </c>
      <c r="W91" s="18">
        <v>2.4768000000000006E-13</v>
      </c>
      <c r="X91" s="18">
        <v>-2.1350400000000002E-12</v>
      </c>
      <c r="Y91" s="18">
        <v>0</v>
      </c>
      <c r="Z91" s="18">
        <v>0</v>
      </c>
      <c r="AA91" s="18">
        <v>0</v>
      </c>
      <c r="AB91" s="18">
        <v>0.59366400000000019</v>
      </c>
      <c r="AC91" s="18">
        <v>0.6105600000000001</v>
      </c>
      <c r="AD91" s="18">
        <v>0</v>
      </c>
      <c r="AE91" s="18">
        <v>0</v>
      </c>
      <c r="AF91" s="18">
        <v>0</v>
      </c>
      <c r="AG91" s="18">
        <v>0</v>
      </c>
      <c r="AH91" s="18">
        <v>8.4096000000000018E-2</v>
      </c>
      <c r="AI91" s="18">
        <v>-0.10099200000000001</v>
      </c>
      <c r="AJ91" s="18">
        <v>-8.7936000000000014E-2</v>
      </c>
      <c r="AK91" s="18">
        <v>0</v>
      </c>
      <c r="AL91" s="18">
        <v>0</v>
      </c>
      <c r="AM91" s="18">
        <v>0</v>
      </c>
      <c r="AN91" s="18">
        <v>18.220800000000004</v>
      </c>
      <c r="AO91" s="18">
        <v>16.742400000000004</v>
      </c>
      <c r="AP91" s="18">
        <v>0</v>
      </c>
      <c r="AQ91" s="18">
        <v>0</v>
      </c>
      <c r="AR91" s="18">
        <v>0</v>
      </c>
      <c r="AS91" s="18">
        <v>0</v>
      </c>
      <c r="AT91" s="18">
        <v>0.89856000000000014</v>
      </c>
      <c r="AU91" s="18">
        <v>0.57984000000000013</v>
      </c>
      <c r="AV91" s="18">
        <v>-0.9676800000000001</v>
      </c>
      <c r="AW91" s="18">
        <v>0</v>
      </c>
      <c r="AX91" s="18">
        <v>0</v>
      </c>
      <c r="AY91" s="18">
        <v>0</v>
      </c>
      <c r="AZ91" s="18">
        <v>5.7050880000000017</v>
      </c>
      <c r="BA91" s="18">
        <v>5.3760000000000012</v>
      </c>
      <c r="BB91" s="18">
        <v>0</v>
      </c>
      <c r="BC91" s="18">
        <v>0</v>
      </c>
      <c r="BD91" s="18">
        <v>0</v>
      </c>
      <c r="BE91" s="18">
        <v>0</v>
      </c>
      <c r="BF91" s="18">
        <v>0.21772800000000003</v>
      </c>
      <c r="BG91" s="18">
        <v>0.11136000000000001</v>
      </c>
      <c r="BH91" s="18">
        <v>-0.18048000000000003</v>
      </c>
      <c r="BI91" s="18">
        <v>0</v>
      </c>
      <c r="BJ91" s="18">
        <v>0</v>
      </c>
      <c r="BK91" s="18">
        <v>0</v>
      </c>
      <c r="BL91" s="18">
        <v>2.6731776000000003E-3</v>
      </c>
      <c r="BM91" s="18">
        <v>2.6496000000000002E-3</v>
      </c>
      <c r="BN91" s="18">
        <v>0</v>
      </c>
      <c r="BO91" s="18">
        <v>0</v>
      </c>
      <c r="BP91" s="18">
        <v>0</v>
      </c>
      <c r="BQ91" s="18">
        <v>0</v>
      </c>
      <c r="BR91" s="18">
        <v>8.9472000000000013E-6</v>
      </c>
      <c r="BS91" s="18">
        <v>1.4630400000000001E-5</v>
      </c>
      <c r="BT91" s="18">
        <v>-3.1718400000000005E-5</v>
      </c>
      <c r="BU91" s="18">
        <v>0</v>
      </c>
      <c r="BV91" s="18">
        <v>0</v>
      </c>
      <c r="BW91" s="18">
        <v>0</v>
      </c>
      <c r="BX91" s="18">
        <v>56528.640000000007</v>
      </c>
      <c r="BY91" s="18">
        <v>52224.000000000007</v>
      </c>
      <c r="BZ91" s="18">
        <v>0</v>
      </c>
      <c r="CA91" s="18">
        <v>0</v>
      </c>
      <c r="CB91" s="18">
        <v>0</v>
      </c>
      <c r="CC91" s="18">
        <v>0</v>
      </c>
      <c r="CD91" s="18">
        <v>1704.9600000000003</v>
      </c>
      <c r="CE91" s="18">
        <v>2599.6800000000003</v>
      </c>
      <c r="CF91" s="18">
        <v>-2254.0800000000004</v>
      </c>
      <c r="CG91" s="18">
        <v>0</v>
      </c>
      <c r="CH91" s="18">
        <v>0</v>
      </c>
      <c r="CI91" s="18">
        <v>0</v>
      </c>
      <c r="CJ91" s="18">
        <v>58099.200000000004</v>
      </c>
      <c r="CK91" s="18">
        <v>53760.000000000007</v>
      </c>
      <c r="CL91" s="18">
        <v>0</v>
      </c>
      <c r="CM91" s="18">
        <v>0</v>
      </c>
      <c r="CN91" s="18">
        <v>0</v>
      </c>
      <c r="CO91" s="18">
        <v>0</v>
      </c>
      <c r="CP91" s="18">
        <v>1712.6400000000003</v>
      </c>
      <c r="CQ91" s="18">
        <v>2626.5600000000004</v>
      </c>
      <c r="CR91" s="18">
        <v>-2760.9600000000005</v>
      </c>
      <c r="CS91" s="18">
        <v>0</v>
      </c>
      <c r="CT91" s="18">
        <v>0</v>
      </c>
      <c r="CU91" s="18">
        <v>0</v>
      </c>
      <c r="CV91" s="18">
        <v>7585.920000000001</v>
      </c>
      <c r="CW91" s="18">
        <v>7296.0000000000009</v>
      </c>
      <c r="CX91" s="18">
        <v>0</v>
      </c>
      <c r="CY91" s="18">
        <v>0</v>
      </c>
      <c r="CZ91" s="18">
        <v>0</v>
      </c>
      <c r="DA91" s="18">
        <v>0</v>
      </c>
      <c r="DB91" s="18">
        <v>99.456000000000003</v>
      </c>
      <c r="DC91" s="18">
        <v>190.46400000000003</v>
      </c>
      <c r="DD91" s="18">
        <v>-645.12000000000012</v>
      </c>
      <c r="DE91" s="18">
        <v>0</v>
      </c>
      <c r="DF91" s="18">
        <v>0</v>
      </c>
      <c r="DG91" s="18">
        <v>0</v>
      </c>
      <c r="DH91" s="18">
        <v>10752.000000000002</v>
      </c>
      <c r="DI91" s="18">
        <v>10752.000000000002</v>
      </c>
      <c r="DJ91" s="18">
        <v>0</v>
      </c>
      <c r="DK91" s="18">
        <v>0</v>
      </c>
      <c r="DL91" s="18">
        <v>0</v>
      </c>
      <c r="DM91" s="18">
        <v>0</v>
      </c>
      <c r="DN91" s="18">
        <v>0</v>
      </c>
      <c r="DO91" s="18">
        <v>0</v>
      </c>
      <c r="DP91" s="18">
        <v>0</v>
      </c>
      <c r="DQ91" s="18">
        <v>0</v>
      </c>
      <c r="DR91" s="18">
        <v>0</v>
      </c>
      <c r="DS91" s="18">
        <v>0</v>
      </c>
      <c r="DT91" s="18">
        <v>5875.2000000000007</v>
      </c>
      <c r="DU91" s="18">
        <v>5875.2000000000007</v>
      </c>
      <c r="DV91" s="18">
        <v>0</v>
      </c>
      <c r="DW91" s="18">
        <v>0</v>
      </c>
      <c r="DX91" s="18">
        <v>0</v>
      </c>
      <c r="DY91" s="18">
        <v>0</v>
      </c>
      <c r="DZ91" s="18">
        <v>0</v>
      </c>
      <c r="EA91" s="18">
        <v>0</v>
      </c>
      <c r="EB91" s="18">
        <v>0</v>
      </c>
      <c r="EC91" s="18">
        <v>0</v>
      </c>
      <c r="ED91" s="18">
        <v>0</v>
      </c>
      <c r="EE91" s="18">
        <v>0</v>
      </c>
    </row>
    <row r="92" spans="1:135" ht="20.149999999999999" customHeight="1" outlineLevel="5" x14ac:dyDescent="0.35">
      <c r="A92" s="17" t="s">
        <v>54</v>
      </c>
      <c r="B92" s="17" t="s">
        <v>327</v>
      </c>
      <c r="D92" s="18">
        <v>1995.5081258950001</v>
      </c>
      <c r="E92" s="18">
        <v>1927.9847175</v>
      </c>
      <c r="F92" s="18">
        <v>0</v>
      </c>
      <c r="G92" s="18">
        <v>0</v>
      </c>
      <c r="H92" s="18">
        <v>0</v>
      </c>
      <c r="I92" s="18">
        <v>0</v>
      </c>
      <c r="J92" s="18">
        <v>38.64</v>
      </c>
      <c r="K92" s="18">
        <v>28.883408394999996</v>
      </c>
      <c r="L92" s="18">
        <v>-202.7105</v>
      </c>
      <c r="M92" s="18">
        <v>0</v>
      </c>
      <c r="N92" s="18">
        <v>0</v>
      </c>
      <c r="O92" s="18">
        <v>0</v>
      </c>
      <c r="P92" s="18">
        <v>1.9262509394334015E-5</v>
      </c>
      <c r="Q92" s="18">
        <v>1.9262509352435951E-5</v>
      </c>
      <c r="R92" s="18">
        <v>0</v>
      </c>
      <c r="S92" s="18">
        <v>0</v>
      </c>
      <c r="T92" s="18">
        <v>0</v>
      </c>
      <c r="U92" s="18">
        <v>0</v>
      </c>
      <c r="V92" s="18">
        <v>3.1107499999999999E-15</v>
      </c>
      <c r="W92" s="18">
        <v>3.8787315000000002E-14</v>
      </c>
      <c r="X92" s="18">
        <v>7.6302385000000012E-13</v>
      </c>
      <c r="Y92" s="18">
        <v>0</v>
      </c>
      <c r="Z92" s="18">
        <v>0</v>
      </c>
      <c r="AA92" s="18">
        <v>0</v>
      </c>
      <c r="AB92" s="18">
        <v>0.20834628472550001</v>
      </c>
      <c r="AC92" s="18">
        <v>0.210726897</v>
      </c>
      <c r="AD92" s="18">
        <v>0</v>
      </c>
      <c r="AE92" s="18">
        <v>0</v>
      </c>
      <c r="AF92" s="18">
        <v>0</v>
      </c>
      <c r="AG92" s="18">
        <v>0</v>
      </c>
      <c r="AH92" s="18">
        <v>1.2592500000000001E-2</v>
      </c>
      <c r="AI92" s="18">
        <v>-1.4973112274500001E-2</v>
      </c>
      <c r="AJ92" s="18">
        <v>-6.6266760500000008E-2</v>
      </c>
      <c r="AK92" s="18">
        <v>0</v>
      </c>
      <c r="AL92" s="18">
        <v>0</v>
      </c>
      <c r="AM92" s="18">
        <v>0</v>
      </c>
      <c r="AN92" s="18">
        <v>3.3055106215299999</v>
      </c>
      <c r="AO92" s="18">
        <v>3.0821922800000001</v>
      </c>
      <c r="AP92" s="18">
        <v>0</v>
      </c>
      <c r="AQ92" s="18">
        <v>0</v>
      </c>
      <c r="AR92" s="18">
        <v>0</v>
      </c>
      <c r="AS92" s="18">
        <v>0</v>
      </c>
      <c r="AT92" s="18">
        <v>0.13455</v>
      </c>
      <c r="AU92" s="18">
        <v>8.8768341530000003E-2</v>
      </c>
      <c r="AV92" s="18">
        <v>-0.55147511699999996</v>
      </c>
      <c r="AW92" s="18">
        <v>0</v>
      </c>
      <c r="AX92" s="18">
        <v>0</v>
      </c>
      <c r="AY92" s="18">
        <v>0</v>
      </c>
      <c r="AZ92" s="18">
        <v>0.93270378288950007</v>
      </c>
      <c r="BA92" s="18">
        <v>0.88320763600000007</v>
      </c>
      <c r="BB92" s="18">
        <v>0</v>
      </c>
      <c r="BC92" s="18">
        <v>0</v>
      </c>
      <c r="BD92" s="18">
        <v>0</v>
      </c>
      <c r="BE92" s="18">
        <v>0</v>
      </c>
      <c r="BF92" s="18">
        <v>3.26025E-2</v>
      </c>
      <c r="BG92" s="18">
        <v>1.68936468895E-2</v>
      </c>
      <c r="BH92" s="18">
        <v>-6.0798216100000003E-2</v>
      </c>
      <c r="BI92" s="18">
        <v>0</v>
      </c>
      <c r="BJ92" s="18">
        <v>0</v>
      </c>
      <c r="BK92" s="18">
        <v>0</v>
      </c>
      <c r="BL92" s="18">
        <v>5.0356069245115003E-4</v>
      </c>
      <c r="BM92" s="18">
        <v>4.9999918500000001E-4</v>
      </c>
      <c r="BN92" s="18">
        <v>0</v>
      </c>
      <c r="BO92" s="18">
        <v>0</v>
      </c>
      <c r="BP92" s="18">
        <v>0</v>
      </c>
      <c r="BQ92" s="18">
        <v>0</v>
      </c>
      <c r="BR92" s="18">
        <v>1.33975E-6</v>
      </c>
      <c r="BS92" s="18">
        <v>2.2217574511499998E-6</v>
      </c>
      <c r="BT92" s="18">
        <v>-5.5423548499999958E-7</v>
      </c>
      <c r="BU92" s="18">
        <v>0</v>
      </c>
      <c r="BV92" s="18">
        <v>0</v>
      </c>
      <c r="BW92" s="18">
        <v>0</v>
      </c>
      <c r="BX92" s="18">
        <v>11889.838519665</v>
      </c>
      <c r="BY92" s="18">
        <v>11240.924780000001</v>
      </c>
      <c r="BZ92" s="18">
        <v>0</v>
      </c>
      <c r="CA92" s="18">
        <v>0</v>
      </c>
      <c r="CB92" s="18">
        <v>0</v>
      </c>
      <c r="CC92" s="18">
        <v>0</v>
      </c>
      <c r="CD92" s="18">
        <v>255.29999999999998</v>
      </c>
      <c r="CE92" s="18">
        <v>393.61373966500003</v>
      </c>
      <c r="CF92" s="18">
        <v>-1731.7365850000001</v>
      </c>
      <c r="CG92" s="18">
        <v>0</v>
      </c>
      <c r="CH92" s="18">
        <v>0</v>
      </c>
      <c r="CI92" s="18">
        <v>0</v>
      </c>
      <c r="CJ92" s="18">
        <v>12650.615993360001</v>
      </c>
      <c r="CK92" s="18">
        <v>11996.400835</v>
      </c>
      <c r="CL92" s="18">
        <v>0</v>
      </c>
      <c r="CM92" s="18">
        <v>0</v>
      </c>
      <c r="CN92" s="18">
        <v>0</v>
      </c>
      <c r="CO92" s="18">
        <v>0</v>
      </c>
      <c r="CP92" s="18">
        <v>256.45</v>
      </c>
      <c r="CQ92" s="18">
        <v>397.76515835999999</v>
      </c>
      <c r="CR92" s="18">
        <v>-1746.3714849999999</v>
      </c>
      <c r="CS92" s="18">
        <v>0</v>
      </c>
      <c r="CT92" s="18">
        <v>0</v>
      </c>
      <c r="CU92" s="18">
        <v>0</v>
      </c>
      <c r="CV92" s="18">
        <v>2835.6363199499997</v>
      </c>
      <c r="CW92" s="18">
        <v>2791.6377649999999</v>
      </c>
      <c r="CX92" s="18">
        <v>0</v>
      </c>
      <c r="CY92" s="18">
        <v>0</v>
      </c>
      <c r="CZ92" s="18">
        <v>0</v>
      </c>
      <c r="DA92" s="18">
        <v>0</v>
      </c>
      <c r="DB92" s="18">
        <v>14.892499999999998</v>
      </c>
      <c r="DC92" s="18">
        <v>29.106054950000001</v>
      </c>
      <c r="DD92" s="18">
        <v>55.492629000000008</v>
      </c>
      <c r="DE92" s="18">
        <v>0</v>
      </c>
      <c r="DF92" s="18">
        <v>0</v>
      </c>
      <c r="DG92" s="18">
        <v>0</v>
      </c>
      <c r="DH92" s="18">
        <v>1610</v>
      </c>
      <c r="DI92" s="18">
        <v>1610</v>
      </c>
      <c r="DJ92" s="18">
        <v>0</v>
      </c>
      <c r="DK92" s="18">
        <v>0</v>
      </c>
      <c r="DL92" s="18">
        <v>0</v>
      </c>
      <c r="DM92" s="18">
        <v>0</v>
      </c>
      <c r="DN92" s="18">
        <v>0</v>
      </c>
      <c r="DO92" s="18">
        <v>0</v>
      </c>
      <c r="DP92" s="18">
        <v>0</v>
      </c>
      <c r="DQ92" s="18">
        <v>0</v>
      </c>
      <c r="DR92" s="18">
        <v>0</v>
      </c>
      <c r="DS92" s="18">
        <v>0</v>
      </c>
      <c r="DT92" s="18">
        <v>879.75</v>
      </c>
      <c r="DU92" s="18">
        <v>879.75</v>
      </c>
      <c r="DV92" s="18">
        <v>0</v>
      </c>
      <c r="DW92" s="18">
        <v>0</v>
      </c>
      <c r="DX92" s="18">
        <v>0</v>
      </c>
      <c r="DY92" s="18">
        <v>0</v>
      </c>
      <c r="DZ92" s="18">
        <v>0</v>
      </c>
      <c r="EA92" s="18">
        <v>0</v>
      </c>
      <c r="EB92" s="18">
        <v>0</v>
      </c>
      <c r="EC92" s="18">
        <v>0</v>
      </c>
      <c r="ED92" s="18">
        <v>0</v>
      </c>
      <c r="EE92" s="18">
        <v>0</v>
      </c>
    </row>
    <row r="93" spans="1:135" ht="20.149999999999999" customHeight="1" outlineLevel="6" x14ac:dyDescent="0.35">
      <c r="A93" s="17" t="s">
        <v>55</v>
      </c>
      <c r="B93" s="17" t="s">
        <v>62</v>
      </c>
      <c r="C93">
        <v>0</v>
      </c>
      <c r="D93" s="18">
        <v>306.79062589500006</v>
      </c>
      <c r="E93" s="18">
        <v>306.48471750000004</v>
      </c>
      <c r="F93" s="18">
        <v>0</v>
      </c>
      <c r="G93" s="18">
        <v>0</v>
      </c>
      <c r="H93" s="18">
        <v>0</v>
      </c>
      <c r="I93" s="18">
        <v>0</v>
      </c>
      <c r="J93" s="18">
        <v>0</v>
      </c>
      <c r="K93" s="18">
        <v>0.305908395</v>
      </c>
      <c r="L93" s="18">
        <v>-176.26050000000001</v>
      </c>
      <c r="M93" s="18">
        <v>0</v>
      </c>
      <c r="N93" s="18">
        <v>0</v>
      </c>
      <c r="O93" s="18">
        <v>0</v>
      </c>
      <c r="P93" s="18">
        <v>9.3541357650000011E-12</v>
      </c>
      <c r="Q93" s="18">
        <v>9.352435950000001E-12</v>
      </c>
      <c r="R93" s="18">
        <v>0</v>
      </c>
      <c r="S93" s="18">
        <v>0</v>
      </c>
      <c r="T93" s="18">
        <v>0</v>
      </c>
      <c r="U93" s="18">
        <v>0</v>
      </c>
      <c r="V93" s="18">
        <v>0</v>
      </c>
      <c r="W93" s="18">
        <v>1.699815E-15</v>
      </c>
      <c r="X93" s="18">
        <v>1.0827238500000001E-12</v>
      </c>
      <c r="Y93" s="18">
        <v>0</v>
      </c>
      <c r="Z93" s="18">
        <v>0</v>
      </c>
      <c r="AA93" s="18">
        <v>0</v>
      </c>
      <c r="AB93" s="18">
        <v>0.11945128472549998</v>
      </c>
      <c r="AC93" s="18">
        <v>0.11930189699999999</v>
      </c>
      <c r="AD93" s="18">
        <v>0</v>
      </c>
      <c r="AE93" s="18">
        <v>0</v>
      </c>
      <c r="AF93" s="18">
        <v>0</v>
      </c>
      <c r="AG93" s="18">
        <v>0</v>
      </c>
      <c r="AH93" s="18">
        <v>0</v>
      </c>
      <c r="AI93" s="18">
        <v>1.4938772549999999E-4</v>
      </c>
      <c r="AJ93" s="18">
        <v>-5.3099260500000002E-2</v>
      </c>
      <c r="AK93" s="18">
        <v>0</v>
      </c>
      <c r="AL93" s="18">
        <v>0</v>
      </c>
      <c r="AM93" s="18">
        <v>0</v>
      </c>
      <c r="AN93" s="18">
        <v>0.57713562152999998</v>
      </c>
      <c r="AO93" s="18">
        <v>0.57519228</v>
      </c>
      <c r="AP93" s="18">
        <v>0</v>
      </c>
      <c r="AQ93" s="18">
        <v>0</v>
      </c>
      <c r="AR93" s="18">
        <v>0</v>
      </c>
      <c r="AS93" s="18">
        <v>0</v>
      </c>
      <c r="AT93" s="18">
        <v>0</v>
      </c>
      <c r="AU93" s="18">
        <v>1.9433415300000002E-3</v>
      </c>
      <c r="AV93" s="18">
        <v>-0.40657511699999999</v>
      </c>
      <c r="AW93" s="18">
        <v>0</v>
      </c>
      <c r="AX93" s="18">
        <v>0</v>
      </c>
      <c r="AY93" s="18">
        <v>0</v>
      </c>
      <c r="AZ93" s="18">
        <v>7.8426282889500015E-2</v>
      </c>
      <c r="BA93" s="18">
        <v>7.8207636000000011E-2</v>
      </c>
      <c r="BB93" s="18">
        <v>0</v>
      </c>
      <c r="BC93" s="18">
        <v>0</v>
      </c>
      <c r="BD93" s="18">
        <v>0</v>
      </c>
      <c r="BE93" s="18">
        <v>0</v>
      </c>
      <c r="BF93" s="18">
        <v>0</v>
      </c>
      <c r="BG93" s="18">
        <v>2.1864688949999999E-4</v>
      </c>
      <c r="BH93" s="18">
        <v>-3.3773216100000003E-2</v>
      </c>
      <c r="BI93" s="18">
        <v>0</v>
      </c>
      <c r="BJ93" s="18">
        <v>0</v>
      </c>
      <c r="BK93" s="18">
        <v>0</v>
      </c>
      <c r="BL93" s="18">
        <v>1.0328019245114999E-4</v>
      </c>
      <c r="BM93" s="18">
        <v>1.0324918499999999E-4</v>
      </c>
      <c r="BN93" s="18">
        <v>0</v>
      </c>
      <c r="BO93" s="18">
        <v>0</v>
      </c>
      <c r="BP93" s="18">
        <v>0</v>
      </c>
      <c r="BQ93" s="18">
        <v>0</v>
      </c>
      <c r="BR93" s="18">
        <v>0</v>
      </c>
      <c r="BS93" s="18">
        <v>3.1007451150000002E-8</v>
      </c>
      <c r="BT93" s="18">
        <v>4.1952645150000004E-6</v>
      </c>
      <c r="BU93" s="18">
        <v>0</v>
      </c>
      <c r="BV93" s="18">
        <v>0</v>
      </c>
      <c r="BW93" s="18">
        <v>0</v>
      </c>
      <c r="BX93" s="18">
        <v>3425.2635196650003</v>
      </c>
      <c r="BY93" s="18">
        <v>3420.9247800000003</v>
      </c>
      <c r="BZ93" s="18">
        <v>0</v>
      </c>
      <c r="CA93" s="18">
        <v>0</v>
      </c>
      <c r="CB93" s="18">
        <v>0</v>
      </c>
      <c r="CC93" s="18">
        <v>0</v>
      </c>
      <c r="CD93" s="18">
        <v>0</v>
      </c>
      <c r="CE93" s="18">
        <v>4.3387396649999994</v>
      </c>
      <c r="CF93" s="18">
        <v>-1394.211585</v>
      </c>
      <c r="CG93" s="18">
        <v>0</v>
      </c>
      <c r="CH93" s="18">
        <v>0</v>
      </c>
      <c r="CI93" s="18">
        <v>0</v>
      </c>
      <c r="CJ93" s="18">
        <v>3950.8659933600002</v>
      </c>
      <c r="CK93" s="18">
        <v>3946.4008350000004</v>
      </c>
      <c r="CL93" s="18">
        <v>0</v>
      </c>
      <c r="CM93" s="18">
        <v>0</v>
      </c>
      <c r="CN93" s="18">
        <v>0</v>
      </c>
      <c r="CO93" s="18">
        <v>0</v>
      </c>
      <c r="CP93" s="18">
        <v>0</v>
      </c>
      <c r="CQ93" s="18">
        <v>4.4651583599999993</v>
      </c>
      <c r="CR93" s="18">
        <v>-1332.9464849999999</v>
      </c>
      <c r="CS93" s="18">
        <v>0</v>
      </c>
      <c r="CT93" s="18">
        <v>0</v>
      </c>
      <c r="CU93" s="18">
        <v>0</v>
      </c>
      <c r="CV93" s="18">
        <v>1699.72381995</v>
      </c>
      <c r="CW93" s="18">
        <v>1699.1377649999999</v>
      </c>
      <c r="CX93" s="18">
        <v>0</v>
      </c>
      <c r="CY93" s="18">
        <v>0</v>
      </c>
      <c r="CZ93" s="18">
        <v>0</v>
      </c>
      <c r="DA93" s="18">
        <v>0</v>
      </c>
      <c r="DB93" s="18">
        <v>0</v>
      </c>
      <c r="DC93" s="18">
        <v>0.58605495000000007</v>
      </c>
      <c r="DD93" s="18">
        <v>152.09262900000002</v>
      </c>
      <c r="DE93" s="18">
        <v>0</v>
      </c>
      <c r="DF93" s="18">
        <v>0</v>
      </c>
      <c r="DG93" s="18">
        <v>0</v>
      </c>
      <c r="DH93" s="18">
        <v>0</v>
      </c>
      <c r="DI93" s="18">
        <v>0</v>
      </c>
      <c r="DJ93" s="18">
        <v>0</v>
      </c>
      <c r="DK93" s="18">
        <v>0</v>
      </c>
      <c r="DL93" s="18">
        <v>0</v>
      </c>
      <c r="DM93" s="18">
        <v>0</v>
      </c>
      <c r="DN93" s="18">
        <v>0</v>
      </c>
      <c r="DO93" s="18">
        <v>0</v>
      </c>
      <c r="DP93" s="18">
        <v>0</v>
      </c>
      <c r="DQ93" s="18">
        <v>0</v>
      </c>
      <c r="DR93" s="18">
        <v>0</v>
      </c>
      <c r="DS93" s="18">
        <v>0</v>
      </c>
      <c r="DT93" s="18">
        <v>0</v>
      </c>
      <c r="DU93" s="18">
        <v>0</v>
      </c>
      <c r="DV93" s="18">
        <v>0</v>
      </c>
      <c r="DW93" s="18">
        <v>0</v>
      </c>
      <c r="DX93" s="18">
        <v>0</v>
      </c>
      <c r="DY93" s="18">
        <v>0</v>
      </c>
      <c r="DZ93" s="18">
        <v>0</v>
      </c>
      <c r="EA93" s="18">
        <v>0</v>
      </c>
      <c r="EB93" s="18">
        <v>0</v>
      </c>
      <c r="EC93" s="18">
        <v>0</v>
      </c>
      <c r="ED93" s="18">
        <v>0</v>
      </c>
      <c r="EE93" s="18">
        <v>0</v>
      </c>
    </row>
    <row r="94" spans="1:135" ht="20.149999999999999" customHeight="1" outlineLevel="6" x14ac:dyDescent="0.35">
      <c r="A94" s="17" t="s">
        <v>55</v>
      </c>
      <c r="B94" s="17" t="s">
        <v>83</v>
      </c>
      <c r="C94">
        <v>0</v>
      </c>
      <c r="D94" s="18">
        <v>1688.7175000000002</v>
      </c>
      <c r="E94" s="18">
        <v>1621.5</v>
      </c>
      <c r="F94" s="18">
        <v>0</v>
      </c>
      <c r="G94" s="18">
        <v>0</v>
      </c>
      <c r="H94" s="18">
        <v>0</v>
      </c>
      <c r="I94" s="18">
        <v>0</v>
      </c>
      <c r="J94" s="18">
        <v>38.64</v>
      </c>
      <c r="K94" s="18">
        <v>28.577499999999997</v>
      </c>
      <c r="L94" s="18">
        <v>-26.45</v>
      </c>
      <c r="M94" s="18">
        <v>0</v>
      </c>
      <c r="N94" s="18">
        <v>0</v>
      </c>
      <c r="O94" s="18">
        <v>0</v>
      </c>
      <c r="P94" s="18">
        <v>1.926250004019825E-5</v>
      </c>
      <c r="Q94" s="18">
        <v>1.9262500000000001E-5</v>
      </c>
      <c r="R94" s="18">
        <v>0</v>
      </c>
      <c r="S94" s="18">
        <v>0</v>
      </c>
      <c r="T94" s="18">
        <v>0</v>
      </c>
      <c r="U94" s="18">
        <v>0</v>
      </c>
      <c r="V94" s="18">
        <v>3.1107499999999999E-15</v>
      </c>
      <c r="W94" s="18">
        <v>3.7087500000000005E-14</v>
      </c>
      <c r="X94" s="18">
        <v>-3.1969999999999999E-13</v>
      </c>
      <c r="Y94" s="18">
        <v>0</v>
      </c>
      <c r="Z94" s="18">
        <v>0</v>
      </c>
      <c r="AA94" s="18">
        <v>0</v>
      </c>
      <c r="AB94" s="18">
        <v>8.8895000000000016E-2</v>
      </c>
      <c r="AC94" s="18">
        <v>9.1425000000000006E-2</v>
      </c>
      <c r="AD94" s="18">
        <v>0</v>
      </c>
      <c r="AE94" s="18">
        <v>0</v>
      </c>
      <c r="AF94" s="18">
        <v>0</v>
      </c>
      <c r="AG94" s="18">
        <v>0</v>
      </c>
      <c r="AH94" s="18">
        <v>1.2592500000000001E-2</v>
      </c>
      <c r="AI94" s="18">
        <v>-1.5122500000000001E-2</v>
      </c>
      <c r="AJ94" s="18">
        <v>-1.31675E-2</v>
      </c>
      <c r="AK94" s="18">
        <v>0</v>
      </c>
      <c r="AL94" s="18">
        <v>0</v>
      </c>
      <c r="AM94" s="18">
        <v>0</v>
      </c>
      <c r="AN94" s="18">
        <v>2.7283750000000002</v>
      </c>
      <c r="AO94" s="18">
        <v>2.5070000000000001</v>
      </c>
      <c r="AP94" s="18">
        <v>0</v>
      </c>
      <c r="AQ94" s="18">
        <v>0</v>
      </c>
      <c r="AR94" s="18">
        <v>0</v>
      </c>
      <c r="AS94" s="18">
        <v>0</v>
      </c>
      <c r="AT94" s="18">
        <v>0.13455</v>
      </c>
      <c r="AU94" s="18">
        <v>8.6824999999999999E-2</v>
      </c>
      <c r="AV94" s="18">
        <v>-0.1449</v>
      </c>
      <c r="AW94" s="18">
        <v>0</v>
      </c>
      <c r="AX94" s="18">
        <v>0</v>
      </c>
      <c r="AY94" s="18">
        <v>0</v>
      </c>
      <c r="AZ94" s="18">
        <v>0.85427750000000002</v>
      </c>
      <c r="BA94" s="18">
        <v>0.80500000000000005</v>
      </c>
      <c r="BB94" s="18">
        <v>0</v>
      </c>
      <c r="BC94" s="18">
        <v>0</v>
      </c>
      <c r="BD94" s="18">
        <v>0</v>
      </c>
      <c r="BE94" s="18">
        <v>0</v>
      </c>
      <c r="BF94" s="18">
        <v>3.26025E-2</v>
      </c>
      <c r="BG94" s="18">
        <v>1.6674999999999999E-2</v>
      </c>
      <c r="BH94" s="18">
        <v>-2.7025E-2</v>
      </c>
      <c r="BI94" s="18">
        <v>0</v>
      </c>
      <c r="BJ94" s="18">
        <v>0</v>
      </c>
      <c r="BK94" s="18">
        <v>0</v>
      </c>
      <c r="BL94" s="18">
        <v>4.0028049999999994E-4</v>
      </c>
      <c r="BM94" s="18">
        <v>3.9674999999999997E-4</v>
      </c>
      <c r="BN94" s="18">
        <v>0</v>
      </c>
      <c r="BO94" s="18">
        <v>0</v>
      </c>
      <c r="BP94" s="18">
        <v>0</v>
      </c>
      <c r="BQ94" s="18">
        <v>0</v>
      </c>
      <c r="BR94" s="18">
        <v>1.33975E-6</v>
      </c>
      <c r="BS94" s="18">
        <v>2.1907499999999997E-6</v>
      </c>
      <c r="BT94" s="18">
        <v>-4.7495E-6</v>
      </c>
      <c r="BU94" s="18">
        <v>0</v>
      </c>
      <c r="BV94" s="18">
        <v>0</v>
      </c>
      <c r="BW94" s="18">
        <v>0</v>
      </c>
      <c r="BX94" s="18">
        <v>8464.5750000000007</v>
      </c>
      <c r="BY94" s="18">
        <v>7820</v>
      </c>
      <c r="BZ94" s="18">
        <v>0</v>
      </c>
      <c r="CA94" s="18">
        <v>0</v>
      </c>
      <c r="CB94" s="18">
        <v>0</v>
      </c>
      <c r="CC94" s="18">
        <v>0</v>
      </c>
      <c r="CD94" s="18">
        <v>255.29999999999998</v>
      </c>
      <c r="CE94" s="18">
        <v>389.27500000000003</v>
      </c>
      <c r="CF94" s="18">
        <v>-337.52500000000003</v>
      </c>
      <c r="CG94" s="18">
        <v>0</v>
      </c>
      <c r="CH94" s="18">
        <v>0</v>
      </c>
      <c r="CI94" s="18">
        <v>0</v>
      </c>
      <c r="CJ94" s="18">
        <v>8699.75</v>
      </c>
      <c r="CK94" s="18">
        <v>8050</v>
      </c>
      <c r="CL94" s="18">
        <v>0</v>
      </c>
      <c r="CM94" s="18">
        <v>0</v>
      </c>
      <c r="CN94" s="18">
        <v>0</v>
      </c>
      <c r="CO94" s="18">
        <v>0</v>
      </c>
      <c r="CP94" s="18">
        <v>256.45</v>
      </c>
      <c r="CQ94" s="18">
        <v>393.3</v>
      </c>
      <c r="CR94" s="18">
        <v>-413.42500000000001</v>
      </c>
      <c r="CS94" s="18">
        <v>0</v>
      </c>
      <c r="CT94" s="18">
        <v>0</v>
      </c>
      <c r="CU94" s="18">
        <v>0</v>
      </c>
      <c r="CV94" s="18">
        <v>1135.9124999999999</v>
      </c>
      <c r="CW94" s="18">
        <v>1092.5</v>
      </c>
      <c r="CX94" s="18">
        <v>0</v>
      </c>
      <c r="CY94" s="18">
        <v>0</v>
      </c>
      <c r="CZ94" s="18">
        <v>0</v>
      </c>
      <c r="DA94" s="18">
        <v>0</v>
      </c>
      <c r="DB94" s="18">
        <v>14.892499999999998</v>
      </c>
      <c r="DC94" s="18">
        <v>28.52</v>
      </c>
      <c r="DD94" s="18">
        <v>-96.600000000000009</v>
      </c>
      <c r="DE94" s="18">
        <v>0</v>
      </c>
      <c r="DF94" s="18">
        <v>0</v>
      </c>
      <c r="DG94" s="18">
        <v>0</v>
      </c>
      <c r="DH94" s="18">
        <v>1610</v>
      </c>
      <c r="DI94" s="18">
        <v>1610</v>
      </c>
      <c r="DJ94" s="18">
        <v>0</v>
      </c>
      <c r="DK94" s="18">
        <v>0</v>
      </c>
      <c r="DL94" s="18">
        <v>0</v>
      </c>
      <c r="DM94" s="18">
        <v>0</v>
      </c>
      <c r="DN94" s="18">
        <v>0</v>
      </c>
      <c r="DO94" s="18">
        <v>0</v>
      </c>
      <c r="DP94" s="18">
        <v>0</v>
      </c>
      <c r="DQ94" s="18">
        <v>0</v>
      </c>
      <c r="DR94" s="18">
        <v>0</v>
      </c>
      <c r="DS94" s="18">
        <v>0</v>
      </c>
      <c r="DT94" s="18">
        <v>879.75</v>
      </c>
      <c r="DU94" s="18">
        <v>879.75</v>
      </c>
      <c r="DV94" s="18">
        <v>0</v>
      </c>
      <c r="DW94" s="18">
        <v>0</v>
      </c>
      <c r="DX94" s="18">
        <v>0</v>
      </c>
      <c r="DY94" s="18">
        <v>0</v>
      </c>
      <c r="DZ94" s="18">
        <v>0</v>
      </c>
      <c r="EA94" s="18">
        <v>0</v>
      </c>
      <c r="EB94" s="18">
        <v>0</v>
      </c>
      <c r="EC94" s="18">
        <v>0</v>
      </c>
      <c r="ED94" s="18">
        <v>0</v>
      </c>
      <c r="EE94" s="18">
        <v>0</v>
      </c>
    </row>
    <row r="95" spans="1:135" ht="20.149999999999999" customHeight="1" outlineLevel="5" x14ac:dyDescent="0.35">
      <c r="A95" s="17" t="s">
        <v>54</v>
      </c>
      <c r="B95" s="17" t="s">
        <v>328</v>
      </c>
      <c r="D95" s="18">
        <v>2396.1830363349995</v>
      </c>
      <c r="E95" s="18">
        <v>2315.1533774999998</v>
      </c>
      <c r="F95" s="18">
        <v>0</v>
      </c>
      <c r="G95" s="18">
        <v>0</v>
      </c>
      <c r="H95" s="18">
        <v>0</v>
      </c>
      <c r="I95" s="18">
        <v>0</v>
      </c>
      <c r="J95" s="18">
        <v>46.367999999999995</v>
      </c>
      <c r="K95" s="18">
        <v>34.66165883499999</v>
      </c>
      <c r="L95" s="18">
        <v>-244.15649999999999</v>
      </c>
      <c r="M95" s="18">
        <v>0</v>
      </c>
      <c r="N95" s="18">
        <v>0</v>
      </c>
      <c r="O95" s="18">
        <v>0</v>
      </c>
      <c r="P95" s="18">
        <v>2.3115011321170745E-5</v>
      </c>
      <c r="Q95" s="18">
        <v>2.3115011270884347E-5</v>
      </c>
      <c r="R95" s="18">
        <v>0</v>
      </c>
      <c r="S95" s="18">
        <v>0</v>
      </c>
      <c r="T95" s="18">
        <v>0</v>
      </c>
      <c r="U95" s="18">
        <v>0</v>
      </c>
      <c r="V95" s="18">
        <v>3.7328999999999996E-15</v>
      </c>
      <c r="W95" s="18">
        <v>4.6553494999999997E-14</v>
      </c>
      <c r="X95" s="18">
        <v>9.2118104999999992E-13</v>
      </c>
      <c r="Y95" s="18">
        <v>0</v>
      </c>
      <c r="Z95" s="18">
        <v>0</v>
      </c>
      <c r="AA95" s="18">
        <v>0</v>
      </c>
      <c r="AB95" s="18">
        <v>0.25062811236149996</v>
      </c>
      <c r="AC95" s="18">
        <v>0.25348408099999997</v>
      </c>
      <c r="AD95" s="18">
        <v>0</v>
      </c>
      <c r="AE95" s="18">
        <v>0</v>
      </c>
      <c r="AF95" s="18">
        <v>0</v>
      </c>
      <c r="AG95" s="18">
        <v>0</v>
      </c>
      <c r="AH95" s="18">
        <v>1.5110999999999999E-2</v>
      </c>
      <c r="AI95" s="18">
        <v>-1.7966968638499999E-2</v>
      </c>
      <c r="AJ95" s="18">
        <v>-7.9792416499999991E-2</v>
      </c>
      <c r="AK95" s="18">
        <v>0</v>
      </c>
      <c r="AL95" s="18">
        <v>0</v>
      </c>
      <c r="AM95" s="18">
        <v>0</v>
      </c>
      <c r="AN95" s="18">
        <v>3.9695724156899996</v>
      </c>
      <c r="AO95" s="18">
        <v>3.7015804399999999</v>
      </c>
      <c r="AP95" s="18">
        <v>0</v>
      </c>
      <c r="AQ95" s="18">
        <v>0</v>
      </c>
      <c r="AR95" s="18">
        <v>0</v>
      </c>
      <c r="AS95" s="18">
        <v>0</v>
      </c>
      <c r="AT95" s="18">
        <v>0.16145999999999999</v>
      </c>
      <c r="AU95" s="18">
        <v>0.10653197568999999</v>
      </c>
      <c r="AV95" s="18">
        <v>-0.66385514099999998</v>
      </c>
      <c r="AW95" s="18">
        <v>0</v>
      </c>
      <c r="AX95" s="18">
        <v>0</v>
      </c>
      <c r="AY95" s="18">
        <v>0</v>
      </c>
      <c r="AZ95" s="18">
        <v>1.1196467255334999</v>
      </c>
      <c r="BA95" s="18">
        <v>1.0602502279999999</v>
      </c>
      <c r="BB95" s="18">
        <v>0</v>
      </c>
      <c r="BC95" s="18">
        <v>0</v>
      </c>
      <c r="BD95" s="18">
        <v>0</v>
      </c>
      <c r="BE95" s="18">
        <v>0</v>
      </c>
      <c r="BF95" s="18">
        <v>3.9122999999999998E-2</v>
      </c>
      <c r="BG95" s="18">
        <v>2.0273497533499996E-2</v>
      </c>
      <c r="BH95" s="18">
        <v>-7.3131055299999997E-2</v>
      </c>
      <c r="BI95" s="18">
        <v>0</v>
      </c>
      <c r="BJ95" s="18">
        <v>0</v>
      </c>
      <c r="BK95" s="18">
        <v>0</v>
      </c>
      <c r="BL95" s="18">
        <v>6.0480247295394986E-4</v>
      </c>
      <c r="BM95" s="18">
        <v>6.0052850499999995E-4</v>
      </c>
      <c r="BN95" s="18">
        <v>0</v>
      </c>
      <c r="BO95" s="18">
        <v>0</v>
      </c>
      <c r="BP95" s="18">
        <v>0</v>
      </c>
      <c r="BQ95" s="18">
        <v>0</v>
      </c>
      <c r="BR95" s="18">
        <v>1.6076999999999999E-6</v>
      </c>
      <c r="BS95" s="18">
        <v>2.6662679539499994E-6</v>
      </c>
      <c r="BT95" s="18">
        <v>-6.4356840499999971E-7</v>
      </c>
      <c r="BU95" s="18">
        <v>0</v>
      </c>
      <c r="BV95" s="18">
        <v>0</v>
      </c>
      <c r="BW95" s="18">
        <v>0</v>
      </c>
      <c r="BX95" s="18">
        <v>14285.371677545001</v>
      </c>
      <c r="BY95" s="18">
        <v>13506.65294</v>
      </c>
      <c r="BZ95" s="18">
        <v>0</v>
      </c>
      <c r="CA95" s="18">
        <v>0</v>
      </c>
      <c r="CB95" s="18">
        <v>0</v>
      </c>
      <c r="CC95" s="18">
        <v>0</v>
      </c>
      <c r="CD95" s="18">
        <v>306.35999999999996</v>
      </c>
      <c r="CE95" s="18">
        <v>472.358737545</v>
      </c>
      <c r="CF95" s="18">
        <v>-2085.2337050000001</v>
      </c>
      <c r="CG95" s="18">
        <v>0</v>
      </c>
      <c r="CH95" s="18">
        <v>0</v>
      </c>
      <c r="CI95" s="18">
        <v>0</v>
      </c>
      <c r="CJ95" s="18">
        <v>15201.000043280001</v>
      </c>
      <c r="CK95" s="18">
        <v>14415.918955000001</v>
      </c>
      <c r="CL95" s="18">
        <v>0</v>
      </c>
      <c r="CM95" s="18">
        <v>0</v>
      </c>
      <c r="CN95" s="18">
        <v>0</v>
      </c>
      <c r="CO95" s="18">
        <v>0</v>
      </c>
      <c r="CP95" s="18">
        <v>307.74</v>
      </c>
      <c r="CQ95" s="18">
        <v>477.34108827999995</v>
      </c>
      <c r="CR95" s="18">
        <v>-2102.481405</v>
      </c>
      <c r="CS95" s="18">
        <v>0</v>
      </c>
      <c r="CT95" s="18">
        <v>0</v>
      </c>
      <c r="CU95" s="18">
        <v>0</v>
      </c>
      <c r="CV95" s="18">
        <v>3411.4801163500001</v>
      </c>
      <c r="CW95" s="18">
        <v>3358.6788449999999</v>
      </c>
      <c r="CX95" s="18">
        <v>0</v>
      </c>
      <c r="CY95" s="18">
        <v>0</v>
      </c>
      <c r="CZ95" s="18">
        <v>0</v>
      </c>
      <c r="DA95" s="18">
        <v>0</v>
      </c>
      <c r="DB95" s="18">
        <v>17.870999999999999</v>
      </c>
      <c r="DC95" s="18">
        <v>34.930271349999998</v>
      </c>
      <c r="DD95" s="18">
        <v>67.371117000000012</v>
      </c>
      <c r="DE95" s="18">
        <v>0</v>
      </c>
      <c r="DF95" s="18">
        <v>0</v>
      </c>
      <c r="DG95" s="18">
        <v>0</v>
      </c>
      <c r="DH95" s="18">
        <v>1931.9999999999998</v>
      </c>
      <c r="DI95" s="18">
        <v>1931.9999999999998</v>
      </c>
      <c r="DJ95" s="18">
        <v>0</v>
      </c>
      <c r="DK95" s="18">
        <v>0</v>
      </c>
      <c r="DL95" s="18">
        <v>0</v>
      </c>
      <c r="DM95" s="18">
        <v>0</v>
      </c>
      <c r="DN95" s="18">
        <v>0</v>
      </c>
      <c r="DO95" s="18">
        <v>0</v>
      </c>
      <c r="DP95" s="18">
        <v>0</v>
      </c>
      <c r="DQ95" s="18">
        <v>0</v>
      </c>
      <c r="DR95" s="18">
        <v>0</v>
      </c>
      <c r="DS95" s="18">
        <v>0</v>
      </c>
      <c r="DT95" s="18">
        <v>1055.6999999999998</v>
      </c>
      <c r="DU95" s="18">
        <v>1055.6999999999998</v>
      </c>
      <c r="DV95" s="18">
        <v>0</v>
      </c>
      <c r="DW95" s="18">
        <v>0</v>
      </c>
      <c r="DX95" s="18">
        <v>0</v>
      </c>
      <c r="DY95" s="18">
        <v>0</v>
      </c>
      <c r="DZ95" s="18">
        <v>0</v>
      </c>
      <c r="EA95" s="18">
        <v>0</v>
      </c>
      <c r="EB95" s="18">
        <v>0</v>
      </c>
      <c r="EC95" s="18">
        <v>0</v>
      </c>
      <c r="ED95" s="18">
        <v>0</v>
      </c>
      <c r="EE95" s="18">
        <v>0</v>
      </c>
    </row>
    <row r="96" spans="1:135" ht="20.149999999999999" customHeight="1" outlineLevel="6" x14ac:dyDescent="0.35">
      <c r="A96" s="17" t="s">
        <v>55</v>
      </c>
      <c r="B96" s="17" t="s">
        <v>62</v>
      </c>
      <c r="C96">
        <v>0</v>
      </c>
      <c r="D96" s="18">
        <v>369.72203633500004</v>
      </c>
      <c r="E96" s="18">
        <v>369.35337750000002</v>
      </c>
      <c r="F96" s="18">
        <v>0</v>
      </c>
      <c r="G96" s="18">
        <v>0</v>
      </c>
      <c r="H96" s="18">
        <v>0</v>
      </c>
      <c r="I96" s="18">
        <v>0</v>
      </c>
      <c r="J96" s="18">
        <v>0</v>
      </c>
      <c r="K96" s="18">
        <v>0.36865883500000002</v>
      </c>
      <c r="L96" s="18">
        <v>-212.41650000000001</v>
      </c>
      <c r="M96" s="18">
        <v>0</v>
      </c>
      <c r="N96" s="18">
        <v>0</v>
      </c>
      <c r="O96" s="18">
        <v>0</v>
      </c>
      <c r="P96" s="18">
        <v>1.1272932845E-11</v>
      </c>
      <c r="Q96" s="18">
        <v>1.127088435E-11</v>
      </c>
      <c r="R96" s="18">
        <v>0</v>
      </c>
      <c r="S96" s="18">
        <v>0</v>
      </c>
      <c r="T96" s="18">
        <v>0</v>
      </c>
      <c r="U96" s="18">
        <v>0</v>
      </c>
      <c r="V96" s="18">
        <v>0</v>
      </c>
      <c r="W96" s="18">
        <v>2.0484949999999998E-15</v>
      </c>
      <c r="X96" s="18">
        <v>1.3048210499999999E-12</v>
      </c>
      <c r="Y96" s="18">
        <v>0</v>
      </c>
      <c r="Z96" s="18">
        <v>0</v>
      </c>
      <c r="AA96" s="18">
        <v>0</v>
      </c>
      <c r="AB96" s="18">
        <v>0.14395411236149999</v>
      </c>
      <c r="AC96" s="18">
        <v>0.143774081</v>
      </c>
      <c r="AD96" s="18">
        <v>0</v>
      </c>
      <c r="AE96" s="18">
        <v>0</v>
      </c>
      <c r="AF96" s="18">
        <v>0</v>
      </c>
      <c r="AG96" s="18">
        <v>0</v>
      </c>
      <c r="AH96" s="18">
        <v>0</v>
      </c>
      <c r="AI96" s="18">
        <v>1.800313615E-4</v>
      </c>
      <c r="AJ96" s="18">
        <v>-6.3991416499999995E-2</v>
      </c>
      <c r="AK96" s="18">
        <v>0</v>
      </c>
      <c r="AL96" s="18">
        <v>0</v>
      </c>
      <c r="AM96" s="18">
        <v>0</v>
      </c>
      <c r="AN96" s="18">
        <v>0.69552241568999995</v>
      </c>
      <c r="AO96" s="18">
        <v>0.6931804399999999</v>
      </c>
      <c r="AP96" s="18">
        <v>0</v>
      </c>
      <c r="AQ96" s="18">
        <v>0</v>
      </c>
      <c r="AR96" s="18">
        <v>0</v>
      </c>
      <c r="AS96" s="18">
        <v>0</v>
      </c>
      <c r="AT96" s="18">
        <v>0</v>
      </c>
      <c r="AU96" s="18">
        <v>2.3419756899999999E-3</v>
      </c>
      <c r="AV96" s="18">
        <v>-0.489975141</v>
      </c>
      <c r="AW96" s="18">
        <v>0</v>
      </c>
      <c r="AX96" s="18">
        <v>0</v>
      </c>
      <c r="AY96" s="18">
        <v>0</v>
      </c>
      <c r="AZ96" s="18">
        <v>9.4513725533500001E-2</v>
      </c>
      <c r="BA96" s="18">
        <v>9.4250228000000005E-2</v>
      </c>
      <c r="BB96" s="18">
        <v>0</v>
      </c>
      <c r="BC96" s="18">
        <v>0</v>
      </c>
      <c r="BD96" s="18">
        <v>0</v>
      </c>
      <c r="BE96" s="18">
        <v>0</v>
      </c>
      <c r="BF96" s="18">
        <v>0</v>
      </c>
      <c r="BG96" s="18">
        <v>2.634975335E-4</v>
      </c>
      <c r="BH96" s="18">
        <v>-4.0701055300000004E-2</v>
      </c>
      <c r="BI96" s="18">
        <v>0</v>
      </c>
      <c r="BJ96" s="18">
        <v>0</v>
      </c>
      <c r="BK96" s="18">
        <v>0</v>
      </c>
      <c r="BL96" s="18">
        <v>1.2446587295395002E-4</v>
      </c>
      <c r="BM96" s="18">
        <v>1.2442850500000001E-4</v>
      </c>
      <c r="BN96" s="18">
        <v>0</v>
      </c>
      <c r="BO96" s="18">
        <v>0</v>
      </c>
      <c r="BP96" s="18">
        <v>0</v>
      </c>
      <c r="BQ96" s="18">
        <v>0</v>
      </c>
      <c r="BR96" s="18">
        <v>0</v>
      </c>
      <c r="BS96" s="18">
        <v>3.7367953950000002E-8</v>
      </c>
      <c r="BT96" s="18">
        <v>5.0558315950000003E-6</v>
      </c>
      <c r="BU96" s="18">
        <v>0</v>
      </c>
      <c r="BV96" s="18">
        <v>0</v>
      </c>
      <c r="BW96" s="18">
        <v>0</v>
      </c>
      <c r="BX96" s="18">
        <v>4127.8816775449995</v>
      </c>
      <c r="BY96" s="18">
        <v>4122.6529399999999</v>
      </c>
      <c r="BZ96" s="18">
        <v>0</v>
      </c>
      <c r="CA96" s="18">
        <v>0</v>
      </c>
      <c r="CB96" s="18">
        <v>0</v>
      </c>
      <c r="CC96" s="18">
        <v>0</v>
      </c>
      <c r="CD96" s="18">
        <v>0</v>
      </c>
      <c r="CE96" s="18">
        <v>5.2287375449999995</v>
      </c>
      <c r="CF96" s="18">
        <v>-1680.2037050000001</v>
      </c>
      <c r="CG96" s="18">
        <v>0</v>
      </c>
      <c r="CH96" s="18">
        <v>0</v>
      </c>
      <c r="CI96" s="18">
        <v>0</v>
      </c>
      <c r="CJ96" s="18">
        <v>4761.30004328</v>
      </c>
      <c r="CK96" s="18">
        <v>4755.9189550000001</v>
      </c>
      <c r="CL96" s="18">
        <v>0</v>
      </c>
      <c r="CM96" s="18">
        <v>0</v>
      </c>
      <c r="CN96" s="18">
        <v>0</v>
      </c>
      <c r="CO96" s="18">
        <v>0</v>
      </c>
      <c r="CP96" s="18">
        <v>0</v>
      </c>
      <c r="CQ96" s="18">
        <v>5.3810882799999993</v>
      </c>
      <c r="CR96" s="18">
        <v>-1606.3714050000001</v>
      </c>
      <c r="CS96" s="18">
        <v>0</v>
      </c>
      <c r="CT96" s="18">
        <v>0</v>
      </c>
      <c r="CU96" s="18">
        <v>0</v>
      </c>
      <c r="CV96" s="18">
        <v>2048.3851163499999</v>
      </c>
      <c r="CW96" s="18">
        <v>2047.6788449999999</v>
      </c>
      <c r="CX96" s="18">
        <v>0</v>
      </c>
      <c r="CY96" s="18">
        <v>0</v>
      </c>
      <c r="CZ96" s="18">
        <v>0</v>
      </c>
      <c r="DA96" s="18">
        <v>0</v>
      </c>
      <c r="DB96" s="18">
        <v>0</v>
      </c>
      <c r="DC96" s="18">
        <v>0.70627135000000008</v>
      </c>
      <c r="DD96" s="18">
        <v>183.29111700000001</v>
      </c>
      <c r="DE96" s="18">
        <v>0</v>
      </c>
      <c r="DF96" s="18">
        <v>0</v>
      </c>
      <c r="DG96" s="18">
        <v>0</v>
      </c>
      <c r="DH96" s="18">
        <v>0</v>
      </c>
      <c r="DI96" s="18">
        <v>0</v>
      </c>
      <c r="DJ96" s="18">
        <v>0</v>
      </c>
      <c r="DK96" s="18">
        <v>0</v>
      </c>
      <c r="DL96" s="18">
        <v>0</v>
      </c>
      <c r="DM96" s="18">
        <v>0</v>
      </c>
      <c r="DN96" s="18">
        <v>0</v>
      </c>
      <c r="DO96" s="18">
        <v>0</v>
      </c>
      <c r="DP96" s="18">
        <v>0</v>
      </c>
      <c r="DQ96" s="18">
        <v>0</v>
      </c>
      <c r="DR96" s="18">
        <v>0</v>
      </c>
      <c r="DS96" s="18">
        <v>0</v>
      </c>
      <c r="DT96" s="18">
        <v>0</v>
      </c>
      <c r="DU96" s="18">
        <v>0</v>
      </c>
      <c r="DV96" s="18">
        <v>0</v>
      </c>
      <c r="DW96" s="18">
        <v>0</v>
      </c>
      <c r="DX96" s="18">
        <v>0</v>
      </c>
      <c r="DY96" s="18">
        <v>0</v>
      </c>
      <c r="DZ96" s="18">
        <v>0</v>
      </c>
      <c r="EA96" s="18">
        <v>0</v>
      </c>
      <c r="EB96" s="18">
        <v>0</v>
      </c>
      <c r="EC96" s="18">
        <v>0</v>
      </c>
      <c r="ED96" s="18">
        <v>0</v>
      </c>
      <c r="EE96" s="18">
        <v>0</v>
      </c>
    </row>
    <row r="97" spans="1:135" ht="20.149999999999999" customHeight="1" outlineLevel="6" x14ac:dyDescent="0.35">
      <c r="A97" s="17" t="s">
        <v>55</v>
      </c>
      <c r="B97" s="17" t="s">
        <v>83</v>
      </c>
      <c r="C97">
        <v>0</v>
      </c>
      <c r="D97" s="18">
        <v>2026.4609999999998</v>
      </c>
      <c r="E97" s="18">
        <v>1945.8</v>
      </c>
      <c r="F97" s="18">
        <v>0</v>
      </c>
      <c r="G97" s="18">
        <v>0</v>
      </c>
      <c r="H97" s="18">
        <v>0</v>
      </c>
      <c r="I97" s="18">
        <v>0</v>
      </c>
      <c r="J97" s="18">
        <v>46.367999999999995</v>
      </c>
      <c r="K97" s="18">
        <v>34.292999999999992</v>
      </c>
      <c r="L97" s="18">
        <v>-31.739999999999995</v>
      </c>
      <c r="M97" s="18">
        <v>0</v>
      </c>
      <c r="N97" s="18">
        <v>0</v>
      </c>
      <c r="O97" s="18">
        <v>0</v>
      </c>
      <c r="P97" s="18">
        <v>2.3115000048237901E-5</v>
      </c>
      <c r="Q97" s="18">
        <v>2.3114999999999998E-5</v>
      </c>
      <c r="R97" s="18">
        <v>0</v>
      </c>
      <c r="S97" s="18">
        <v>0</v>
      </c>
      <c r="T97" s="18">
        <v>0</v>
      </c>
      <c r="U97" s="18">
        <v>0</v>
      </c>
      <c r="V97" s="18">
        <v>3.7328999999999996E-15</v>
      </c>
      <c r="W97" s="18">
        <v>4.4504999999999996E-14</v>
      </c>
      <c r="X97" s="18">
        <v>-3.8363999999999997E-13</v>
      </c>
      <c r="Y97" s="18">
        <v>0</v>
      </c>
      <c r="Z97" s="18">
        <v>0</v>
      </c>
      <c r="AA97" s="18">
        <v>0</v>
      </c>
      <c r="AB97" s="18">
        <v>0.106674</v>
      </c>
      <c r="AC97" s="18">
        <v>0.10971</v>
      </c>
      <c r="AD97" s="18">
        <v>0</v>
      </c>
      <c r="AE97" s="18">
        <v>0</v>
      </c>
      <c r="AF97" s="18">
        <v>0</v>
      </c>
      <c r="AG97" s="18">
        <v>0</v>
      </c>
      <c r="AH97" s="18">
        <v>1.5110999999999999E-2</v>
      </c>
      <c r="AI97" s="18">
        <v>-1.8147E-2</v>
      </c>
      <c r="AJ97" s="18">
        <v>-1.5800999999999999E-2</v>
      </c>
      <c r="AK97" s="18">
        <v>0</v>
      </c>
      <c r="AL97" s="18">
        <v>0</v>
      </c>
      <c r="AM97" s="18">
        <v>0</v>
      </c>
      <c r="AN97" s="18">
        <v>3.2740499999999999</v>
      </c>
      <c r="AO97" s="18">
        <v>3.0084</v>
      </c>
      <c r="AP97" s="18">
        <v>0</v>
      </c>
      <c r="AQ97" s="18">
        <v>0</v>
      </c>
      <c r="AR97" s="18">
        <v>0</v>
      </c>
      <c r="AS97" s="18">
        <v>0</v>
      </c>
      <c r="AT97" s="18">
        <v>0.16145999999999999</v>
      </c>
      <c r="AU97" s="18">
        <v>0.10418999999999999</v>
      </c>
      <c r="AV97" s="18">
        <v>-0.17387999999999998</v>
      </c>
      <c r="AW97" s="18">
        <v>0</v>
      </c>
      <c r="AX97" s="18">
        <v>0</v>
      </c>
      <c r="AY97" s="18">
        <v>0</v>
      </c>
      <c r="AZ97" s="18">
        <v>1.0251330000000001</v>
      </c>
      <c r="BA97" s="18">
        <v>0.96599999999999997</v>
      </c>
      <c r="BB97" s="18">
        <v>0</v>
      </c>
      <c r="BC97" s="18">
        <v>0</v>
      </c>
      <c r="BD97" s="18">
        <v>0</v>
      </c>
      <c r="BE97" s="18">
        <v>0</v>
      </c>
      <c r="BF97" s="18">
        <v>3.9122999999999998E-2</v>
      </c>
      <c r="BG97" s="18">
        <v>2.0009999999999997E-2</v>
      </c>
      <c r="BH97" s="18">
        <v>-3.243E-2</v>
      </c>
      <c r="BI97" s="18">
        <v>0</v>
      </c>
      <c r="BJ97" s="18">
        <v>0</v>
      </c>
      <c r="BK97" s="18">
        <v>0</v>
      </c>
      <c r="BL97" s="18">
        <v>4.8033659999999992E-4</v>
      </c>
      <c r="BM97" s="18">
        <v>4.7609999999999992E-4</v>
      </c>
      <c r="BN97" s="18">
        <v>0</v>
      </c>
      <c r="BO97" s="18">
        <v>0</v>
      </c>
      <c r="BP97" s="18">
        <v>0</v>
      </c>
      <c r="BQ97" s="18">
        <v>0</v>
      </c>
      <c r="BR97" s="18">
        <v>1.6076999999999999E-6</v>
      </c>
      <c r="BS97" s="18">
        <v>2.6288999999999995E-6</v>
      </c>
      <c r="BT97" s="18">
        <v>-5.6994E-6</v>
      </c>
      <c r="BU97" s="18">
        <v>0</v>
      </c>
      <c r="BV97" s="18">
        <v>0</v>
      </c>
      <c r="BW97" s="18">
        <v>0</v>
      </c>
      <c r="BX97" s="18">
        <v>10157.49</v>
      </c>
      <c r="BY97" s="18">
        <v>9384</v>
      </c>
      <c r="BZ97" s="18">
        <v>0</v>
      </c>
      <c r="CA97" s="18">
        <v>0</v>
      </c>
      <c r="CB97" s="18">
        <v>0</v>
      </c>
      <c r="CC97" s="18">
        <v>0</v>
      </c>
      <c r="CD97" s="18">
        <v>306.35999999999996</v>
      </c>
      <c r="CE97" s="18">
        <v>467.13</v>
      </c>
      <c r="CF97" s="18">
        <v>-405.03</v>
      </c>
      <c r="CG97" s="18">
        <v>0</v>
      </c>
      <c r="CH97" s="18">
        <v>0</v>
      </c>
      <c r="CI97" s="18">
        <v>0</v>
      </c>
      <c r="CJ97" s="18">
        <v>10439.699999999999</v>
      </c>
      <c r="CK97" s="18">
        <v>9660</v>
      </c>
      <c r="CL97" s="18">
        <v>0</v>
      </c>
      <c r="CM97" s="18">
        <v>0</v>
      </c>
      <c r="CN97" s="18">
        <v>0</v>
      </c>
      <c r="CO97" s="18">
        <v>0</v>
      </c>
      <c r="CP97" s="18">
        <v>307.74</v>
      </c>
      <c r="CQ97" s="18">
        <v>471.96</v>
      </c>
      <c r="CR97" s="18">
        <v>-496.11</v>
      </c>
      <c r="CS97" s="18">
        <v>0</v>
      </c>
      <c r="CT97" s="18">
        <v>0</v>
      </c>
      <c r="CU97" s="18">
        <v>0</v>
      </c>
      <c r="CV97" s="18">
        <v>1363.095</v>
      </c>
      <c r="CW97" s="18">
        <v>1311</v>
      </c>
      <c r="CX97" s="18">
        <v>0</v>
      </c>
      <c r="CY97" s="18">
        <v>0</v>
      </c>
      <c r="CZ97" s="18">
        <v>0</v>
      </c>
      <c r="DA97" s="18">
        <v>0</v>
      </c>
      <c r="DB97" s="18">
        <v>17.870999999999999</v>
      </c>
      <c r="DC97" s="18">
        <v>34.223999999999997</v>
      </c>
      <c r="DD97" s="18">
        <v>-115.92</v>
      </c>
      <c r="DE97" s="18">
        <v>0</v>
      </c>
      <c r="DF97" s="18">
        <v>0</v>
      </c>
      <c r="DG97" s="18">
        <v>0</v>
      </c>
      <c r="DH97" s="18">
        <v>1931.9999999999998</v>
      </c>
      <c r="DI97" s="18">
        <v>1931.9999999999998</v>
      </c>
      <c r="DJ97" s="18">
        <v>0</v>
      </c>
      <c r="DK97" s="18">
        <v>0</v>
      </c>
      <c r="DL97" s="18">
        <v>0</v>
      </c>
      <c r="DM97" s="18">
        <v>0</v>
      </c>
      <c r="DN97" s="18">
        <v>0</v>
      </c>
      <c r="DO97" s="18">
        <v>0</v>
      </c>
      <c r="DP97" s="18">
        <v>0</v>
      </c>
      <c r="DQ97" s="18">
        <v>0</v>
      </c>
      <c r="DR97" s="18">
        <v>0</v>
      </c>
      <c r="DS97" s="18">
        <v>0</v>
      </c>
      <c r="DT97" s="18">
        <v>1055.6999999999998</v>
      </c>
      <c r="DU97" s="18">
        <v>1055.6999999999998</v>
      </c>
      <c r="DV97" s="18">
        <v>0</v>
      </c>
      <c r="DW97" s="18">
        <v>0</v>
      </c>
      <c r="DX97" s="18">
        <v>0</v>
      </c>
      <c r="DY97" s="18">
        <v>0</v>
      </c>
      <c r="DZ97" s="18">
        <v>0</v>
      </c>
      <c r="EA97" s="18">
        <v>0</v>
      </c>
      <c r="EB97" s="18">
        <v>0</v>
      </c>
      <c r="EC97" s="18">
        <v>0</v>
      </c>
      <c r="ED97" s="18">
        <v>0</v>
      </c>
      <c r="EE97" s="18">
        <v>0</v>
      </c>
    </row>
    <row r="98" spans="1:135" ht="20.149999999999999" customHeight="1" outlineLevel="5" x14ac:dyDescent="0.35">
      <c r="A98" s="17" t="s">
        <v>54</v>
      </c>
      <c r="B98" s="17" t="s">
        <v>329</v>
      </c>
      <c r="D98" s="18">
        <v>2796.8579467750001</v>
      </c>
      <c r="E98" s="18">
        <v>2702.3220375000001</v>
      </c>
      <c r="F98" s="18">
        <v>0</v>
      </c>
      <c r="G98" s="18">
        <v>0</v>
      </c>
      <c r="H98" s="18">
        <v>0</v>
      </c>
      <c r="I98" s="18">
        <v>0</v>
      </c>
      <c r="J98" s="18">
        <v>54.095999999999989</v>
      </c>
      <c r="K98" s="18">
        <v>40.439909274999991</v>
      </c>
      <c r="L98" s="18">
        <v>-285.60250000000002</v>
      </c>
      <c r="M98" s="18">
        <v>0</v>
      </c>
      <c r="N98" s="18">
        <v>0</v>
      </c>
      <c r="O98" s="18">
        <v>0</v>
      </c>
      <c r="P98" s="18">
        <v>2.6967513248007474E-5</v>
      </c>
      <c r="Q98" s="18">
        <v>2.6967513189332749E-5</v>
      </c>
      <c r="R98" s="18">
        <v>0</v>
      </c>
      <c r="S98" s="18">
        <v>0</v>
      </c>
      <c r="T98" s="18">
        <v>0</v>
      </c>
      <c r="U98" s="18">
        <v>0</v>
      </c>
      <c r="V98" s="18">
        <v>4.3550499999999996E-15</v>
      </c>
      <c r="W98" s="18">
        <v>5.4319674999999991E-14</v>
      </c>
      <c r="X98" s="18">
        <v>1.0793382499999999E-12</v>
      </c>
      <c r="Y98" s="18">
        <v>0</v>
      </c>
      <c r="Z98" s="18">
        <v>0</v>
      </c>
      <c r="AA98" s="18">
        <v>0</v>
      </c>
      <c r="AB98" s="18">
        <v>0.29290993999750004</v>
      </c>
      <c r="AC98" s="18">
        <v>0.29624126500000003</v>
      </c>
      <c r="AD98" s="18">
        <v>0</v>
      </c>
      <c r="AE98" s="18">
        <v>0</v>
      </c>
      <c r="AF98" s="18">
        <v>0</v>
      </c>
      <c r="AG98" s="18">
        <v>0</v>
      </c>
      <c r="AH98" s="18">
        <v>1.7629499999999999E-2</v>
      </c>
      <c r="AI98" s="18">
        <v>-2.0960825002499996E-2</v>
      </c>
      <c r="AJ98" s="18">
        <v>-9.3318072499999988E-2</v>
      </c>
      <c r="AK98" s="18">
        <v>0</v>
      </c>
      <c r="AL98" s="18">
        <v>0</v>
      </c>
      <c r="AM98" s="18">
        <v>0</v>
      </c>
      <c r="AN98" s="18">
        <v>4.6336342098499994</v>
      </c>
      <c r="AO98" s="18">
        <v>4.3209685999999996</v>
      </c>
      <c r="AP98" s="18">
        <v>0</v>
      </c>
      <c r="AQ98" s="18">
        <v>0</v>
      </c>
      <c r="AR98" s="18">
        <v>0</v>
      </c>
      <c r="AS98" s="18">
        <v>0</v>
      </c>
      <c r="AT98" s="18">
        <v>0.18836999999999998</v>
      </c>
      <c r="AU98" s="18">
        <v>0.12429560984999999</v>
      </c>
      <c r="AV98" s="18">
        <v>-0.77623516499999989</v>
      </c>
      <c r="AW98" s="18">
        <v>0</v>
      </c>
      <c r="AX98" s="18">
        <v>0</v>
      </c>
      <c r="AY98" s="18">
        <v>0</v>
      </c>
      <c r="AZ98" s="18">
        <v>1.3065896681775</v>
      </c>
      <c r="BA98" s="18">
        <v>1.23729282</v>
      </c>
      <c r="BB98" s="18">
        <v>0</v>
      </c>
      <c r="BC98" s="18">
        <v>0</v>
      </c>
      <c r="BD98" s="18">
        <v>0</v>
      </c>
      <c r="BE98" s="18">
        <v>0</v>
      </c>
      <c r="BF98" s="18">
        <v>4.564349999999999E-2</v>
      </c>
      <c r="BG98" s="18">
        <v>2.3653348177499995E-2</v>
      </c>
      <c r="BH98" s="18">
        <v>-8.5463894499999998E-2</v>
      </c>
      <c r="BI98" s="18">
        <v>0</v>
      </c>
      <c r="BJ98" s="18">
        <v>0</v>
      </c>
      <c r="BK98" s="18">
        <v>0</v>
      </c>
      <c r="BL98" s="18">
        <v>7.0604425345674991E-4</v>
      </c>
      <c r="BM98" s="18">
        <v>7.0105782499999989E-4</v>
      </c>
      <c r="BN98" s="18">
        <v>0</v>
      </c>
      <c r="BO98" s="18">
        <v>0</v>
      </c>
      <c r="BP98" s="18">
        <v>0</v>
      </c>
      <c r="BQ98" s="18">
        <v>0</v>
      </c>
      <c r="BR98" s="18">
        <v>1.8756499999999998E-6</v>
      </c>
      <c r="BS98" s="18">
        <v>3.1107784567499991E-6</v>
      </c>
      <c r="BT98" s="18">
        <v>-7.3290132499999899E-7</v>
      </c>
      <c r="BU98" s="18">
        <v>0</v>
      </c>
      <c r="BV98" s="18">
        <v>0</v>
      </c>
      <c r="BW98" s="18">
        <v>0</v>
      </c>
      <c r="BX98" s="18">
        <v>16680.904835424997</v>
      </c>
      <c r="BY98" s="18">
        <v>15772.381099999999</v>
      </c>
      <c r="BZ98" s="18">
        <v>0</v>
      </c>
      <c r="CA98" s="18">
        <v>0</v>
      </c>
      <c r="CB98" s="18">
        <v>0</v>
      </c>
      <c r="CC98" s="18">
        <v>0</v>
      </c>
      <c r="CD98" s="18">
        <v>357.41999999999996</v>
      </c>
      <c r="CE98" s="18">
        <v>551.10373542499985</v>
      </c>
      <c r="CF98" s="18">
        <v>-2438.7308250000001</v>
      </c>
      <c r="CG98" s="18">
        <v>0</v>
      </c>
      <c r="CH98" s="18">
        <v>0</v>
      </c>
      <c r="CI98" s="18">
        <v>0</v>
      </c>
      <c r="CJ98" s="18">
        <v>17751.384093199998</v>
      </c>
      <c r="CK98" s="18">
        <v>16835.437074999998</v>
      </c>
      <c r="CL98" s="18">
        <v>0</v>
      </c>
      <c r="CM98" s="18">
        <v>0</v>
      </c>
      <c r="CN98" s="18">
        <v>0</v>
      </c>
      <c r="CO98" s="18">
        <v>0</v>
      </c>
      <c r="CP98" s="18">
        <v>359.03</v>
      </c>
      <c r="CQ98" s="18">
        <v>556.91701820000003</v>
      </c>
      <c r="CR98" s="18">
        <v>-2458.5913249999999</v>
      </c>
      <c r="CS98" s="18">
        <v>0</v>
      </c>
      <c r="CT98" s="18">
        <v>0</v>
      </c>
      <c r="CU98" s="18">
        <v>0</v>
      </c>
      <c r="CV98" s="18">
        <v>3987.3239127499992</v>
      </c>
      <c r="CW98" s="18">
        <v>3925.7199249999994</v>
      </c>
      <c r="CX98" s="18">
        <v>0</v>
      </c>
      <c r="CY98" s="18">
        <v>0</v>
      </c>
      <c r="CZ98" s="18">
        <v>0</v>
      </c>
      <c r="DA98" s="18">
        <v>0</v>
      </c>
      <c r="DB98" s="18">
        <v>20.849499999999995</v>
      </c>
      <c r="DC98" s="18">
        <v>40.754487749999996</v>
      </c>
      <c r="DD98" s="18">
        <v>79.249605000000031</v>
      </c>
      <c r="DE98" s="18">
        <v>0</v>
      </c>
      <c r="DF98" s="18">
        <v>0</v>
      </c>
      <c r="DG98" s="18">
        <v>0</v>
      </c>
      <c r="DH98" s="18">
        <v>2253.9999999999995</v>
      </c>
      <c r="DI98" s="18">
        <v>2253.9999999999995</v>
      </c>
      <c r="DJ98" s="18">
        <v>0</v>
      </c>
      <c r="DK98" s="18">
        <v>0</v>
      </c>
      <c r="DL98" s="18">
        <v>0</v>
      </c>
      <c r="DM98" s="18">
        <v>0</v>
      </c>
      <c r="DN98" s="18">
        <v>0</v>
      </c>
      <c r="DO98" s="18">
        <v>0</v>
      </c>
      <c r="DP98" s="18">
        <v>0</v>
      </c>
      <c r="DQ98" s="18">
        <v>0</v>
      </c>
      <c r="DR98" s="18">
        <v>0</v>
      </c>
      <c r="DS98" s="18">
        <v>0</v>
      </c>
      <c r="DT98" s="18">
        <v>1231.6499999999999</v>
      </c>
      <c r="DU98" s="18">
        <v>1231.6499999999999</v>
      </c>
      <c r="DV98" s="18">
        <v>0</v>
      </c>
      <c r="DW98" s="18">
        <v>0</v>
      </c>
      <c r="DX98" s="18">
        <v>0</v>
      </c>
      <c r="DY98" s="18">
        <v>0</v>
      </c>
      <c r="DZ98" s="18">
        <v>0</v>
      </c>
      <c r="EA98" s="18">
        <v>0</v>
      </c>
      <c r="EB98" s="18">
        <v>0</v>
      </c>
      <c r="EC98" s="18">
        <v>0</v>
      </c>
      <c r="ED98" s="18">
        <v>0</v>
      </c>
      <c r="EE98" s="18">
        <v>0</v>
      </c>
    </row>
    <row r="99" spans="1:135" ht="20.149999999999999" customHeight="1" outlineLevel="6" x14ac:dyDescent="0.35">
      <c r="A99" s="17" t="s">
        <v>55</v>
      </c>
      <c r="B99" s="17" t="s">
        <v>62</v>
      </c>
      <c r="C99">
        <v>0</v>
      </c>
      <c r="D99" s="18">
        <v>432.65344677500008</v>
      </c>
      <c r="E99" s="18">
        <v>432.22203750000006</v>
      </c>
      <c r="F99" s="18">
        <v>0</v>
      </c>
      <c r="G99" s="18">
        <v>0</v>
      </c>
      <c r="H99" s="18">
        <v>0</v>
      </c>
      <c r="I99" s="18">
        <v>0</v>
      </c>
      <c r="J99" s="18">
        <v>0</v>
      </c>
      <c r="K99" s="18">
        <v>0.43140927499999998</v>
      </c>
      <c r="L99" s="18">
        <v>-248.57250000000002</v>
      </c>
      <c r="M99" s="18">
        <v>0</v>
      </c>
      <c r="N99" s="18">
        <v>0</v>
      </c>
      <c r="O99" s="18">
        <v>0</v>
      </c>
      <c r="P99" s="18">
        <v>1.3191729925000001E-11</v>
      </c>
      <c r="Q99" s="18">
        <v>1.3189332750000001E-11</v>
      </c>
      <c r="R99" s="18">
        <v>0</v>
      </c>
      <c r="S99" s="18">
        <v>0</v>
      </c>
      <c r="T99" s="18">
        <v>0</v>
      </c>
      <c r="U99" s="18">
        <v>0</v>
      </c>
      <c r="V99" s="18">
        <v>0</v>
      </c>
      <c r="W99" s="18">
        <v>2.3971749999999998E-15</v>
      </c>
      <c r="X99" s="18">
        <v>1.5269182499999999E-12</v>
      </c>
      <c r="Y99" s="18">
        <v>0</v>
      </c>
      <c r="Z99" s="18">
        <v>0</v>
      </c>
      <c r="AA99" s="18">
        <v>0</v>
      </c>
      <c r="AB99" s="18">
        <v>0.1684569399975</v>
      </c>
      <c r="AC99" s="18">
        <v>0.16824626500000001</v>
      </c>
      <c r="AD99" s="18">
        <v>0</v>
      </c>
      <c r="AE99" s="18">
        <v>0</v>
      </c>
      <c r="AF99" s="18">
        <v>0</v>
      </c>
      <c r="AG99" s="18">
        <v>0</v>
      </c>
      <c r="AH99" s="18">
        <v>0</v>
      </c>
      <c r="AI99" s="18">
        <v>2.1067499749999999E-4</v>
      </c>
      <c r="AJ99" s="18">
        <v>-7.4883572499999995E-2</v>
      </c>
      <c r="AK99" s="18">
        <v>0</v>
      </c>
      <c r="AL99" s="18">
        <v>0</v>
      </c>
      <c r="AM99" s="18">
        <v>0</v>
      </c>
      <c r="AN99" s="18">
        <v>0.81390920984999993</v>
      </c>
      <c r="AO99" s="18">
        <v>0.81116859999999991</v>
      </c>
      <c r="AP99" s="18">
        <v>0</v>
      </c>
      <c r="AQ99" s="18">
        <v>0</v>
      </c>
      <c r="AR99" s="18">
        <v>0</v>
      </c>
      <c r="AS99" s="18">
        <v>0</v>
      </c>
      <c r="AT99" s="18">
        <v>0</v>
      </c>
      <c r="AU99" s="18">
        <v>2.7406098500000003E-3</v>
      </c>
      <c r="AV99" s="18">
        <v>-0.57337516499999996</v>
      </c>
      <c r="AW99" s="18">
        <v>0</v>
      </c>
      <c r="AX99" s="18">
        <v>0</v>
      </c>
      <c r="AY99" s="18">
        <v>0</v>
      </c>
      <c r="AZ99" s="18">
        <v>0.11060116817750001</v>
      </c>
      <c r="BA99" s="18">
        <v>0.11029282000000001</v>
      </c>
      <c r="BB99" s="18">
        <v>0</v>
      </c>
      <c r="BC99" s="18">
        <v>0</v>
      </c>
      <c r="BD99" s="18">
        <v>0</v>
      </c>
      <c r="BE99" s="18">
        <v>0</v>
      </c>
      <c r="BF99" s="18">
        <v>0</v>
      </c>
      <c r="BG99" s="18">
        <v>3.0834817750000001E-4</v>
      </c>
      <c r="BH99" s="18">
        <v>-4.7628894500000005E-2</v>
      </c>
      <c r="BI99" s="18">
        <v>0</v>
      </c>
      <c r="BJ99" s="18">
        <v>0</v>
      </c>
      <c r="BK99" s="18">
        <v>0</v>
      </c>
      <c r="BL99" s="18">
        <v>1.4565155345675E-4</v>
      </c>
      <c r="BM99" s="18">
        <v>1.45607825E-4</v>
      </c>
      <c r="BN99" s="18">
        <v>0</v>
      </c>
      <c r="BO99" s="18">
        <v>0</v>
      </c>
      <c r="BP99" s="18">
        <v>0</v>
      </c>
      <c r="BQ99" s="18">
        <v>0</v>
      </c>
      <c r="BR99" s="18">
        <v>0</v>
      </c>
      <c r="BS99" s="18">
        <v>4.3728456750000002E-8</v>
      </c>
      <c r="BT99" s="18">
        <v>5.9163986750000002E-6</v>
      </c>
      <c r="BU99" s="18">
        <v>0</v>
      </c>
      <c r="BV99" s="18">
        <v>0</v>
      </c>
      <c r="BW99" s="18">
        <v>0</v>
      </c>
      <c r="BX99" s="18">
        <v>4830.4998354250001</v>
      </c>
      <c r="BY99" s="18">
        <v>4824.3811000000005</v>
      </c>
      <c r="BZ99" s="18">
        <v>0</v>
      </c>
      <c r="CA99" s="18">
        <v>0</v>
      </c>
      <c r="CB99" s="18">
        <v>0</v>
      </c>
      <c r="CC99" s="18">
        <v>0</v>
      </c>
      <c r="CD99" s="18">
        <v>0</v>
      </c>
      <c r="CE99" s="18">
        <v>6.1187354249999997</v>
      </c>
      <c r="CF99" s="18">
        <v>-1966.195825</v>
      </c>
      <c r="CG99" s="18">
        <v>0</v>
      </c>
      <c r="CH99" s="18">
        <v>0</v>
      </c>
      <c r="CI99" s="18">
        <v>0</v>
      </c>
      <c r="CJ99" s="18">
        <v>5571.7340932000006</v>
      </c>
      <c r="CK99" s="18">
        <v>5565.4370750000007</v>
      </c>
      <c r="CL99" s="18">
        <v>0</v>
      </c>
      <c r="CM99" s="18">
        <v>0</v>
      </c>
      <c r="CN99" s="18">
        <v>0</v>
      </c>
      <c r="CO99" s="18">
        <v>0</v>
      </c>
      <c r="CP99" s="18">
        <v>0</v>
      </c>
      <c r="CQ99" s="18">
        <v>6.2970181999999992</v>
      </c>
      <c r="CR99" s="18">
        <v>-1879.796325</v>
      </c>
      <c r="CS99" s="18">
        <v>0</v>
      </c>
      <c r="CT99" s="18">
        <v>0</v>
      </c>
      <c r="CU99" s="18">
        <v>0</v>
      </c>
      <c r="CV99" s="18">
        <v>2397.0464127499999</v>
      </c>
      <c r="CW99" s="18">
        <v>2396.2199249999999</v>
      </c>
      <c r="CX99" s="18">
        <v>0</v>
      </c>
      <c r="CY99" s="18">
        <v>0</v>
      </c>
      <c r="CZ99" s="18">
        <v>0</v>
      </c>
      <c r="DA99" s="18">
        <v>0</v>
      </c>
      <c r="DB99" s="18">
        <v>0</v>
      </c>
      <c r="DC99" s="18">
        <v>0.82648775000000008</v>
      </c>
      <c r="DD99" s="18">
        <v>214.48960500000001</v>
      </c>
      <c r="DE99" s="18">
        <v>0</v>
      </c>
      <c r="DF99" s="18">
        <v>0</v>
      </c>
      <c r="DG99" s="18">
        <v>0</v>
      </c>
      <c r="DH99" s="18">
        <v>0</v>
      </c>
      <c r="DI99" s="18">
        <v>0</v>
      </c>
      <c r="DJ99" s="18">
        <v>0</v>
      </c>
      <c r="DK99" s="18">
        <v>0</v>
      </c>
      <c r="DL99" s="18">
        <v>0</v>
      </c>
      <c r="DM99" s="18">
        <v>0</v>
      </c>
      <c r="DN99" s="18">
        <v>0</v>
      </c>
      <c r="DO99" s="18">
        <v>0</v>
      </c>
      <c r="DP99" s="18">
        <v>0</v>
      </c>
      <c r="DQ99" s="18">
        <v>0</v>
      </c>
      <c r="DR99" s="18">
        <v>0</v>
      </c>
      <c r="DS99" s="18">
        <v>0</v>
      </c>
      <c r="DT99" s="18">
        <v>0</v>
      </c>
      <c r="DU99" s="18">
        <v>0</v>
      </c>
      <c r="DV99" s="18">
        <v>0</v>
      </c>
      <c r="DW99" s="18">
        <v>0</v>
      </c>
      <c r="DX99" s="18">
        <v>0</v>
      </c>
      <c r="DY99" s="18">
        <v>0</v>
      </c>
      <c r="DZ99" s="18">
        <v>0</v>
      </c>
      <c r="EA99" s="18">
        <v>0</v>
      </c>
      <c r="EB99" s="18">
        <v>0</v>
      </c>
      <c r="EC99" s="18">
        <v>0</v>
      </c>
      <c r="ED99" s="18">
        <v>0</v>
      </c>
      <c r="EE99" s="18">
        <v>0</v>
      </c>
    </row>
    <row r="100" spans="1:135" ht="20.149999999999999" customHeight="1" outlineLevel="6" x14ac:dyDescent="0.35">
      <c r="A100" s="17" t="s">
        <v>55</v>
      </c>
      <c r="B100" s="17" t="s">
        <v>83</v>
      </c>
      <c r="C100">
        <v>0</v>
      </c>
      <c r="D100" s="18">
        <v>2364.2044999999998</v>
      </c>
      <c r="E100" s="18">
        <v>2270.1</v>
      </c>
      <c r="F100" s="18">
        <v>0</v>
      </c>
      <c r="G100" s="18">
        <v>0</v>
      </c>
      <c r="H100" s="18">
        <v>0</v>
      </c>
      <c r="I100" s="18">
        <v>0</v>
      </c>
      <c r="J100" s="18">
        <v>54.095999999999989</v>
      </c>
      <c r="K100" s="18">
        <v>40.008499999999991</v>
      </c>
      <c r="L100" s="18">
        <v>-37.029999999999994</v>
      </c>
      <c r="M100" s="18">
        <v>0</v>
      </c>
      <c r="N100" s="18">
        <v>0</v>
      </c>
      <c r="O100" s="18">
        <v>0</v>
      </c>
      <c r="P100" s="18">
        <v>2.6967500056277549E-5</v>
      </c>
      <c r="Q100" s="18">
        <v>2.6967499999999999E-5</v>
      </c>
      <c r="R100" s="18">
        <v>0</v>
      </c>
      <c r="S100" s="18">
        <v>0</v>
      </c>
      <c r="T100" s="18">
        <v>0</v>
      </c>
      <c r="U100" s="18">
        <v>0</v>
      </c>
      <c r="V100" s="18">
        <v>4.3550499999999996E-15</v>
      </c>
      <c r="W100" s="18">
        <v>5.1922499999999993E-14</v>
      </c>
      <c r="X100" s="18">
        <v>-4.4757999999999995E-13</v>
      </c>
      <c r="Y100" s="18">
        <v>0</v>
      </c>
      <c r="Z100" s="18">
        <v>0</v>
      </c>
      <c r="AA100" s="18">
        <v>0</v>
      </c>
      <c r="AB100" s="18">
        <v>0.12445299999999999</v>
      </c>
      <c r="AC100" s="18">
        <v>0.127995</v>
      </c>
      <c r="AD100" s="18">
        <v>0</v>
      </c>
      <c r="AE100" s="18">
        <v>0</v>
      </c>
      <c r="AF100" s="18">
        <v>0</v>
      </c>
      <c r="AG100" s="18">
        <v>0</v>
      </c>
      <c r="AH100" s="18">
        <v>1.7629499999999999E-2</v>
      </c>
      <c r="AI100" s="18">
        <v>-2.1171499999999996E-2</v>
      </c>
      <c r="AJ100" s="18">
        <v>-1.8434499999999996E-2</v>
      </c>
      <c r="AK100" s="18">
        <v>0</v>
      </c>
      <c r="AL100" s="18">
        <v>0</v>
      </c>
      <c r="AM100" s="18">
        <v>0</v>
      </c>
      <c r="AN100" s="18">
        <v>3.8197249999999991</v>
      </c>
      <c r="AO100" s="18">
        <v>3.5097999999999994</v>
      </c>
      <c r="AP100" s="18">
        <v>0</v>
      </c>
      <c r="AQ100" s="18">
        <v>0</v>
      </c>
      <c r="AR100" s="18">
        <v>0</v>
      </c>
      <c r="AS100" s="18">
        <v>0</v>
      </c>
      <c r="AT100" s="18">
        <v>0.18836999999999998</v>
      </c>
      <c r="AU100" s="18">
        <v>0.12155499999999998</v>
      </c>
      <c r="AV100" s="18">
        <v>-0.20285999999999998</v>
      </c>
      <c r="AW100" s="18">
        <v>0</v>
      </c>
      <c r="AX100" s="18">
        <v>0</v>
      </c>
      <c r="AY100" s="18">
        <v>0</v>
      </c>
      <c r="AZ100" s="18">
        <v>1.1959884999999999</v>
      </c>
      <c r="BA100" s="18">
        <v>1.127</v>
      </c>
      <c r="BB100" s="18">
        <v>0</v>
      </c>
      <c r="BC100" s="18">
        <v>0</v>
      </c>
      <c r="BD100" s="18">
        <v>0</v>
      </c>
      <c r="BE100" s="18">
        <v>0</v>
      </c>
      <c r="BF100" s="18">
        <v>4.564349999999999E-2</v>
      </c>
      <c r="BG100" s="18">
        <v>2.3344999999999994E-2</v>
      </c>
      <c r="BH100" s="18">
        <v>-3.7834999999999994E-2</v>
      </c>
      <c r="BI100" s="18">
        <v>0</v>
      </c>
      <c r="BJ100" s="18">
        <v>0</v>
      </c>
      <c r="BK100" s="18">
        <v>0</v>
      </c>
      <c r="BL100" s="18">
        <v>5.6039269999999986E-4</v>
      </c>
      <c r="BM100" s="18">
        <v>5.5544999999999987E-4</v>
      </c>
      <c r="BN100" s="18">
        <v>0</v>
      </c>
      <c r="BO100" s="18">
        <v>0</v>
      </c>
      <c r="BP100" s="18">
        <v>0</v>
      </c>
      <c r="BQ100" s="18">
        <v>0</v>
      </c>
      <c r="BR100" s="18">
        <v>1.8756499999999998E-6</v>
      </c>
      <c r="BS100" s="18">
        <v>3.0670499999999993E-6</v>
      </c>
      <c r="BT100" s="18">
        <v>-6.6492999999999992E-6</v>
      </c>
      <c r="BU100" s="18">
        <v>0</v>
      </c>
      <c r="BV100" s="18">
        <v>0</v>
      </c>
      <c r="BW100" s="18">
        <v>0</v>
      </c>
      <c r="BX100" s="18">
        <v>11850.404999999999</v>
      </c>
      <c r="BY100" s="18">
        <v>10947.999999999998</v>
      </c>
      <c r="BZ100" s="18">
        <v>0</v>
      </c>
      <c r="CA100" s="18">
        <v>0</v>
      </c>
      <c r="CB100" s="18">
        <v>0</v>
      </c>
      <c r="CC100" s="18">
        <v>0</v>
      </c>
      <c r="CD100" s="18">
        <v>357.41999999999996</v>
      </c>
      <c r="CE100" s="18">
        <v>544.9849999999999</v>
      </c>
      <c r="CF100" s="18">
        <v>-472.53499999999997</v>
      </c>
      <c r="CG100" s="18">
        <v>0</v>
      </c>
      <c r="CH100" s="18">
        <v>0</v>
      </c>
      <c r="CI100" s="18">
        <v>0</v>
      </c>
      <c r="CJ100" s="18">
        <v>12179.65</v>
      </c>
      <c r="CK100" s="18">
        <v>11269.999999999998</v>
      </c>
      <c r="CL100" s="18">
        <v>0</v>
      </c>
      <c r="CM100" s="18">
        <v>0</v>
      </c>
      <c r="CN100" s="18">
        <v>0</v>
      </c>
      <c r="CO100" s="18">
        <v>0</v>
      </c>
      <c r="CP100" s="18">
        <v>359.03</v>
      </c>
      <c r="CQ100" s="18">
        <v>550.62</v>
      </c>
      <c r="CR100" s="18">
        <v>-578.79499999999996</v>
      </c>
      <c r="CS100" s="18">
        <v>0</v>
      </c>
      <c r="CT100" s="18">
        <v>0</v>
      </c>
      <c r="CU100" s="18">
        <v>0</v>
      </c>
      <c r="CV100" s="18">
        <v>1590.2774999999997</v>
      </c>
      <c r="CW100" s="18">
        <v>1529.4999999999998</v>
      </c>
      <c r="CX100" s="18">
        <v>0</v>
      </c>
      <c r="CY100" s="18">
        <v>0</v>
      </c>
      <c r="CZ100" s="18">
        <v>0</v>
      </c>
      <c r="DA100" s="18">
        <v>0</v>
      </c>
      <c r="DB100" s="18">
        <v>20.849499999999995</v>
      </c>
      <c r="DC100" s="18">
        <v>39.927999999999997</v>
      </c>
      <c r="DD100" s="18">
        <v>-135.23999999999998</v>
      </c>
      <c r="DE100" s="18">
        <v>0</v>
      </c>
      <c r="DF100" s="18">
        <v>0</v>
      </c>
      <c r="DG100" s="18">
        <v>0</v>
      </c>
      <c r="DH100" s="18">
        <v>2253.9999999999995</v>
      </c>
      <c r="DI100" s="18">
        <v>2253.9999999999995</v>
      </c>
      <c r="DJ100" s="18">
        <v>0</v>
      </c>
      <c r="DK100" s="18">
        <v>0</v>
      </c>
      <c r="DL100" s="18">
        <v>0</v>
      </c>
      <c r="DM100" s="18">
        <v>0</v>
      </c>
      <c r="DN100" s="18">
        <v>0</v>
      </c>
      <c r="DO100" s="18">
        <v>0</v>
      </c>
      <c r="DP100" s="18">
        <v>0</v>
      </c>
      <c r="DQ100" s="18">
        <v>0</v>
      </c>
      <c r="DR100" s="18">
        <v>0</v>
      </c>
      <c r="DS100" s="18">
        <v>0</v>
      </c>
      <c r="DT100" s="18">
        <v>1231.6499999999999</v>
      </c>
      <c r="DU100" s="18">
        <v>1231.6499999999999</v>
      </c>
      <c r="DV100" s="18">
        <v>0</v>
      </c>
      <c r="DW100" s="18">
        <v>0</v>
      </c>
      <c r="DX100" s="18">
        <v>0</v>
      </c>
      <c r="DY100" s="18">
        <v>0</v>
      </c>
      <c r="DZ100" s="18">
        <v>0</v>
      </c>
      <c r="EA100" s="18">
        <v>0</v>
      </c>
      <c r="EB100" s="18">
        <v>0</v>
      </c>
      <c r="EC100" s="18">
        <v>0</v>
      </c>
      <c r="ED100" s="18">
        <v>0</v>
      </c>
      <c r="EE100" s="18">
        <v>0</v>
      </c>
    </row>
    <row r="101" spans="1:135" ht="20.149999999999999" customHeight="1" outlineLevel="3" x14ac:dyDescent="0.35">
      <c r="A101" s="17" t="s">
        <v>52</v>
      </c>
      <c r="B101" s="17" t="s">
        <v>82</v>
      </c>
      <c r="D101" s="18">
        <v>9002.0465767190017</v>
      </c>
      <c r="E101" s="18">
        <v>7909.1247535000011</v>
      </c>
      <c r="F101" s="18">
        <v>0</v>
      </c>
      <c r="G101" s="18">
        <v>0</v>
      </c>
      <c r="H101" s="18">
        <v>0</v>
      </c>
      <c r="I101" s="18">
        <v>0</v>
      </c>
      <c r="J101" s="18">
        <v>139.11703</v>
      </c>
      <c r="K101" s="18">
        <v>953.80479321899998</v>
      </c>
      <c r="L101" s="18">
        <v>-907.96280000000002</v>
      </c>
      <c r="M101" s="18">
        <v>0</v>
      </c>
      <c r="N101" s="18">
        <v>0</v>
      </c>
      <c r="O101" s="18">
        <v>0</v>
      </c>
      <c r="P101" s="18">
        <v>7.5793207964507822E-5</v>
      </c>
      <c r="Q101" s="18">
        <v>7.5791109011406598E-5</v>
      </c>
      <c r="R101" s="18">
        <v>0</v>
      </c>
      <c r="S101" s="18">
        <v>0</v>
      </c>
      <c r="T101" s="18">
        <v>0</v>
      </c>
      <c r="U101" s="18">
        <v>0</v>
      </c>
      <c r="V101" s="18">
        <v>1.1200026999999999E-14</v>
      </c>
      <c r="W101" s="18">
        <v>2.098941901193E-9</v>
      </c>
      <c r="X101" s="18">
        <v>-1.2856717599702998E-7</v>
      </c>
      <c r="Y101" s="18">
        <v>0</v>
      </c>
      <c r="Z101" s="18">
        <v>0</v>
      </c>
      <c r="AA101" s="18">
        <v>0</v>
      </c>
      <c r="AB101" s="18">
        <v>7.3709918651711002</v>
      </c>
      <c r="AC101" s="18">
        <v>7.3735485234000002</v>
      </c>
      <c r="AD101" s="18">
        <v>0</v>
      </c>
      <c r="AE101" s="18">
        <v>0</v>
      </c>
      <c r="AF101" s="18">
        <v>0</v>
      </c>
      <c r="AG101" s="18">
        <v>0</v>
      </c>
      <c r="AH101" s="18">
        <v>4.5335739999999999E-2</v>
      </c>
      <c r="AI101" s="18">
        <v>-4.7892398228900006E-2</v>
      </c>
      <c r="AJ101" s="18">
        <v>-0.2145228481</v>
      </c>
      <c r="AK101" s="18">
        <v>0</v>
      </c>
      <c r="AL101" s="18">
        <v>0</v>
      </c>
      <c r="AM101" s="18">
        <v>0</v>
      </c>
      <c r="AN101" s="18">
        <v>13.351079193866001</v>
      </c>
      <c r="AO101" s="18">
        <v>12.494117016000001</v>
      </c>
      <c r="AP101" s="18">
        <v>0</v>
      </c>
      <c r="AQ101" s="18">
        <v>0</v>
      </c>
      <c r="AR101" s="18">
        <v>0</v>
      </c>
      <c r="AS101" s="18">
        <v>0</v>
      </c>
      <c r="AT101" s="18">
        <v>0.48437320000000006</v>
      </c>
      <c r="AU101" s="18">
        <v>0.37258897786600004</v>
      </c>
      <c r="AV101" s="18">
        <v>-1.9947901073999996</v>
      </c>
      <c r="AW101" s="18">
        <v>0</v>
      </c>
      <c r="AX101" s="18">
        <v>0</v>
      </c>
      <c r="AY101" s="18">
        <v>0</v>
      </c>
      <c r="AZ101" s="18">
        <v>8.4801716893319039</v>
      </c>
      <c r="BA101" s="18">
        <v>8.291058599200003</v>
      </c>
      <c r="BB101" s="18">
        <v>0</v>
      </c>
      <c r="BC101" s="18">
        <v>0</v>
      </c>
      <c r="BD101" s="18">
        <v>0</v>
      </c>
      <c r="BE101" s="18">
        <v>0</v>
      </c>
      <c r="BF101" s="18">
        <v>0.11738127999999999</v>
      </c>
      <c r="BG101" s="18">
        <v>7.1731810131899998E-2</v>
      </c>
      <c r="BH101" s="18">
        <v>-0.24024728042000004</v>
      </c>
      <c r="BI101" s="18">
        <v>0</v>
      </c>
      <c r="BJ101" s="18">
        <v>0</v>
      </c>
      <c r="BK101" s="18">
        <v>0</v>
      </c>
      <c r="BL101" s="18">
        <v>1.9230568262000299E-3</v>
      </c>
      <c r="BM101" s="18">
        <v>1.899447457E-3</v>
      </c>
      <c r="BN101" s="18">
        <v>0</v>
      </c>
      <c r="BO101" s="18">
        <v>0</v>
      </c>
      <c r="BP101" s="18">
        <v>0</v>
      </c>
      <c r="BQ101" s="18">
        <v>0</v>
      </c>
      <c r="BR101" s="18">
        <v>4.8233839999999998E-6</v>
      </c>
      <c r="BS101" s="18">
        <v>1.878598520003E-5</v>
      </c>
      <c r="BT101" s="18">
        <v>-5.6657897317000004E-5</v>
      </c>
      <c r="BU101" s="18">
        <v>0</v>
      </c>
      <c r="BV101" s="18">
        <v>0</v>
      </c>
      <c r="BW101" s="18">
        <v>0</v>
      </c>
      <c r="BX101" s="18">
        <v>67091.397201512998</v>
      </c>
      <c r="BY101" s="18">
        <v>64666.973515999998</v>
      </c>
      <c r="BZ101" s="18">
        <v>0</v>
      </c>
      <c r="CA101" s="18">
        <v>0</v>
      </c>
      <c r="CB101" s="18">
        <v>0</v>
      </c>
      <c r="CC101" s="18">
        <v>0</v>
      </c>
      <c r="CD101" s="18">
        <v>919.17050000000006</v>
      </c>
      <c r="CE101" s="18">
        <v>1505.2531855130001</v>
      </c>
      <c r="CF101" s="18">
        <v>-9967.8982370000012</v>
      </c>
      <c r="CG101" s="18">
        <v>0</v>
      </c>
      <c r="CH101" s="18">
        <v>0</v>
      </c>
      <c r="CI101" s="18">
        <v>0</v>
      </c>
      <c r="CJ101" s="18">
        <v>69666.509353392001</v>
      </c>
      <c r="CK101" s="18">
        <v>67208.748587000009</v>
      </c>
      <c r="CL101" s="18">
        <v>0</v>
      </c>
      <c r="CM101" s="18">
        <v>0</v>
      </c>
      <c r="CN101" s="18">
        <v>0</v>
      </c>
      <c r="CO101" s="18">
        <v>0</v>
      </c>
      <c r="CP101" s="18">
        <v>923.24009999999998</v>
      </c>
      <c r="CQ101" s="18">
        <v>1534.5206663920003</v>
      </c>
      <c r="CR101" s="18">
        <v>-11030.787017000001</v>
      </c>
      <c r="CS101" s="18">
        <v>0</v>
      </c>
      <c r="CT101" s="18">
        <v>0</v>
      </c>
      <c r="CU101" s="18">
        <v>0</v>
      </c>
      <c r="CV101" s="18">
        <v>8299.5596813900011</v>
      </c>
      <c r="CW101" s="18">
        <v>8129.9863330000007</v>
      </c>
      <c r="CX101" s="18">
        <v>0</v>
      </c>
      <c r="CY101" s="18">
        <v>0</v>
      </c>
      <c r="CZ101" s="18">
        <v>0</v>
      </c>
      <c r="DA101" s="18">
        <v>0</v>
      </c>
      <c r="DB101" s="18">
        <v>53.614849999999997</v>
      </c>
      <c r="DC101" s="18">
        <v>115.95849839000002</v>
      </c>
      <c r="DD101" s="18">
        <v>-876.92576619999988</v>
      </c>
      <c r="DE101" s="18">
        <v>0</v>
      </c>
      <c r="DF101" s="18">
        <v>0</v>
      </c>
      <c r="DG101" s="18">
        <v>0</v>
      </c>
      <c r="DH101" s="18">
        <v>6915.4800000000005</v>
      </c>
      <c r="DI101" s="18">
        <v>6915.4800000000005</v>
      </c>
      <c r="DJ101" s="18">
        <v>0</v>
      </c>
      <c r="DK101" s="18">
        <v>0</v>
      </c>
      <c r="DL101" s="18">
        <v>0</v>
      </c>
      <c r="DM101" s="18">
        <v>0</v>
      </c>
      <c r="DN101" s="18">
        <v>0</v>
      </c>
      <c r="DO101" s="18">
        <v>0</v>
      </c>
      <c r="DP101" s="18">
        <v>0</v>
      </c>
      <c r="DQ101" s="18">
        <v>0</v>
      </c>
      <c r="DR101" s="18">
        <v>0</v>
      </c>
      <c r="DS101" s="18">
        <v>0</v>
      </c>
      <c r="DT101" s="18">
        <v>3329.6929999999998</v>
      </c>
      <c r="DU101" s="18">
        <v>3329.6929999999998</v>
      </c>
      <c r="DV101" s="18">
        <v>0</v>
      </c>
      <c r="DW101" s="18">
        <v>0</v>
      </c>
      <c r="DX101" s="18">
        <v>0</v>
      </c>
      <c r="DY101" s="18">
        <v>0</v>
      </c>
      <c r="DZ101" s="18">
        <v>0</v>
      </c>
      <c r="EA101" s="18">
        <v>0</v>
      </c>
      <c r="EB101" s="18">
        <v>0</v>
      </c>
      <c r="EC101" s="18">
        <v>0</v>
      </c>
      <c r="ED101" s="18">
        <v>0</v>
      </c>
      <c r="EE101" s="18">
        <v>0</v>
      </c>
    </row>
    <row r="102" spans="1:135" ht="20.149999999999999" customHeight="1" outlineLevel="4" x14ac:dyDescent="0.35">
      <c r="A102" s="17" t="s">
        <v>49</v>
      </c>
      <c r="B102" s="17" t="s">
        <v>330</v>
      </c>
      <c r="D102" s="18">
        <v>6357.933846719</v>
      </c>
      <c r="E102" s="18">
        <v>6129.0647535000007</v>
      </c>
      <c r="F102" s="18">
        <v>0</v>
      </c>
      <c r="G102" s="18">
        <v>0</v>
      </c>
      <c r="H102" s="18">
        <v>0</v>
      </c>
      <c r="I102" s="18">
        <v>0</v>
      </c>
      <c r="J102" s="18">
        <v>131.208</v>
      </c>
      <c r="K102" s="18">
        <v>97.661093219000009</v>
      </c>
      <c r="L102" s="18">
        <v>-448.11310000000003</v>
      </c>
      <c r="M102" s="18">
        <v>0</v>
      </c>
      <c r="N102" s="18">
        <v>0</v>
      </c>
      <c r="O102" s="18">
        <v>0</v>
      </c>
      <c r="P102" s="18">
        <v>6.5408769151361208E-5</v>
      </c>
      <c r="Q102" s="18">
        <v>6.5408769011406591E-5</v>
      </c>
      <c r="R102" s="18">
        <v>0</v>
      </c>
      <c r="S102" s="18">
        <v>0</v>
      </c>
      <c r="T102" s="18">
        <v>0</v>
      </c>
      <c r="U102" s="18">
        <v>0</v>
      </c>
      <c r="V102" s="18">
        <v>1.0563024999999999E-14</v>
      </c>
      <c r="W102" s="18">
        <v>1.29391593E-13</v>
      </c>
      <c r="X102" s="18">
        <v>1.11534497E-12</v>
      </c>
      <c r="Y102" s="18">
        <v>0</v>
      </c>
      <c r="Z102" s="18">
        <v>0</v>
      </c>
      <c r="AA102" s="18">
        <v>0</v>
      </c>
      <c r="AB102" s="18">
        <v>0.54467419517110005</v>
      </c>
      <c r="AC102" s="18">
        <v>0.55296152340000004</v>
      </c>
      <c r="AD102" s="18">
        <v>0</v>
      </c>
      <c r="AE102" s="18">
        <v>0</v>
      </c>
      <c r="AF102" s="18">
        <v>0</v>
      </c>
      <c r="AG102" s="18">
        <v>0</v>
      </c>
      <c r="AH102" s="18">
        <v>4.2759749999999999E-2</v>
      </c>
      <c r="AI102" s="18">
        <v>-5.1047078228900006E-2</v>
      </c>
      <c r="AJ102" s="18">
        <v>-0.15265114809999999</v>
      </c>
      <c r="AK102" s="18">
        <v>0</v>
      </c>
      <c r="AL102" s="18">
        <v>0</v>
      </c>
      <c r="AM102" s="18">
        <v>0</v>
      </c>
      <c r="AN102" s="18">
        <v>10.437799893866</v>
      </c>
      <c r="AO102" s="18">
        <v>9.6821370160000004</v>
      </c>
      <c r="AP102" s="18">
        <v>0</v>
      </c>
      <c r="AQ102" s="18">
        <v>0</v>
      </c>
      <c r="AR102" s="18">
        <v>0</v>
      </c>
      <c r="AS102" s="18">
        <v>0</v>
      </c>
      <c r="AT102" s="18">
        <v>0.45688500000000004</v>
      </c>
      <c r="AU102" s="18">
        <v>0.29877787786600002</v>
      </c>
      <c r="AV102" s="18">
        <v>-1.3185061073999997</v>
      </c>
      <c r="AW102" s="18">
        <v>0</v>
      </c>
      <c r="AX102" s="18">
        <v>0</v>
      </c>
      <c r="AY102" s="18">
        <v>0</v>
      </c>
      <c r="AZ102" s="18">
        <v>3.0602523093319003</v>
      </c>
      <c r="BA102" s="18">
        <v>2.8924785992000004</v>
      </c>
      <c r="BB102" s="18">
        <v>0</v>
      </c>
      <c r="BC102" s="18">
        <v>0</v>
      </c>
      <c r="BD102" s="18">
        <v>0</v>
      </c>
      <c r="BE102" s="18">
        <v>0</v>
      </c>
      <c r="BF102" s="18">
        <v>0.11070674999999999</v>
      </c>
      <c r="BG102" s="18">
        <v>5.7066960131899998E-2</v>
      </c>
      <c r="BH102" s="18">
        <v>-0.16042088042000002</v>
      </c>
      <c r="BI102" s="18">
        <v>0</v>
      </c>
      <c r="BJ102" s="18">
        <v>0</v>
      </c>
      <c r="BK102" s="18">
        <v>0</v>
      </c>
      <c r="BL102" s="18">
        <v>1.56915883820003E-3</v>
      </c>
      <c r="BM102" s="18">
        <v>1.557107457E-3</v>
      </c>
      <c r="BN102" s="18">
        <v>0</v>
      </c>
      <c r="BO102" s="18">
        <v>0</v>
      </c>
      <c r="BP102" s="18">
        <v>0</v>
      </c>
      <c r="BQ102" s="18">
        <v>0</v>
      </c>
      <c r="BR102" s="18">
        <v>4.5493249999999998E-6</v>
      </c>
      <c r="BS102" s="18">
        <v>7.5020562000299994E-6</v>
      </c>
      <c r="BT102" s="18">
        <v>-7.5996173170000009E-6</v>
      </c>
      <c r="BU102" s="18">
        <v>0</v>
      </c>
      <c r="BV102" s="18">
        <v>0</v>
      </c>
      <c r="BW102" s="18">
        <v>0</v>
      </c>
      <c r="BX102" s="18">
        <v>35705.545701513001</v>
      </c>
      <c r="BY102" s="18">
        <v>33507.973515999998</v>
      </c>
      <c r="BZ102" s="18">
        <v>0</v>
      </c>
      <c r="CA102" s="18">
        <v>0</v>
      </c>
      <c r="CB102" s="18">
        <v>0</v>
      </c>
      <c r="CC102" s="18">
        <v>0</v>
      </c>
      <c r="CD102" s="18">
        <v>866.91000000000008</v>
      </c>
      <c r="CE102" s="18">
        <v>1330.6621855130002</v>
      </c>
      <c r="CF102" s="18">
        <v>-3980.2372370000003</v>
      </c>
      <c r="CG102" s="18">
        <v>0</v>
      </c>
      <c r="CH102" s="18">
        <v>0</v>
      </c>
      <c r="CI102" s="18">
        <v>0</v>
      </c>
      <c r="CJ102" s="18">
        <v>37572.550253392008</v>
      </c>
      <c r="CK102" s="18">
        <v>35357.148587000003</v>
      </c>
      <c r="CL102" s="18">
        <v>0</v>
      </c>
      <c r="CM102" s="18">
        <v>0</v>
      </c>
      <c r="CN102" s="18">
        <v>0</v>
      </c>
      <c r="CO102" s="18">
        <v>0</v>
      </c>
      <c r="CP102" s="18">
        <v>870.81499999999994</v>
      </c>
      <c r="CQ102" s="18">
        <v>1344.5866663920003</v>
      </c>
      <c r="CR102" s="18">
        <v>-4113.4290170000004</v>
      </c>
      <c r="CS102" s="18">
        <v>0</v>
      </c>
      <c r="CT102" s="18">
        <v>0</v>
      </c>
      <c r="CU102" s="18">
        <v>0</v>
      </c>
      <c r="CV102" s="18">
        <v>7312.3214013899997</v>
      </c>
      <c r="CW102" s="18">
        <v>7163.7163330000003</v>
      </c>
      <c r="CX102" s="18">
        <v>0</v>
      </c>
      <c r="CY102" s="18">
        <v>0</v>
      </c>
      <c r="CZ102" s="18">
        <v>0</v>
      </c>
      <c r="DA102" s="18">
        <v>0</v>
      </c>
      <c r="DB102" s="18">
        <v>50.569749999999999</v>
      </c>
      <c r="DC102" s="18">
        <v>98.035318390000015</v>
      </c>
      <c r="DD102" s="18">
        <v>-18.849766199999983</v>
      </c>
      <c r="DE102" s="18">
        <v>0</v>
      </c>
      <c r="DF102" s="18">
        <v>0</v>
      </c>
      <c r="DG102" s="18">
        <v>0</v>
      </c>
      <c r="DH102" s="18">
        <v>5467</v>
      </c>
      <c r="DI102" s="18">
        <v>5467</v>
      </c>
      <c r="DJ102" s="18">
        <v>0</v>
      </c>
      <c r="DK102" s="18">
        <v>0</v>
      </c>
      <c r="DL102" s="18">
        <v>0</v>
      </c>
      <c r="DM102" s="18">
        <v>0</v>
      </c>
      <c r="DN102" s="18">
        <v>0</v>
      </c>
      <c r="DO102" s="18">
        <v>0</v>
      </c>
      <c r="DP102" s="18">
        <v>0</v>
      </c>
      <c r="DQ102" s="18">
        <v>0</v>
      </c>
      <c r="DR102" s="18">
        <v>0</v>
      </c>
      <c r="DS102" s="18">
        <v>0</v>
      </c>
      <c r="DT102" s="18">
        <v>2987.3249999999998</v>
      </c>
      <c r="DU102" s="18">
        <v>2987.3249999999998</v>
      </c>
      <c r="DV102" s="18">
        <v>0</v>
      </c>
      <c r="DW102" s="18">
        <v>0</v>
      </c>
      <c r="DX102" s="18">
        <v>0</v>
      </c>
      <c r="DY102" s="18">
        <v>0</v>
      </c>
      <c r="DZ102" s="18">
        <v>0</v>
      </c>
      <c r="EA102" s="18">
        <v>0</v>
      </c>
      <c r="EB102" s="18">
        <v>0</v>
      </c>
      <c r="EC102" s="18">
        <v>0</v>
      </c>
      <c r="ED102" s="18">
        <v>0</v>
      </c>
      <c r="EE102" s="18">
        <v>0</v>
      </c>
    </row>
    <row r="103" spans="1:135" ht="20.149999999999999" customHeight="1" outlineLevel="5" x14ac:dyDescent="0.35">
      <c r="A103" s="17" t="s">
        <v>54</v>
      </c>
      <c r="B103" s="17" t="s">
        <v>331</v>
      </c>
      <c r="D103" s="18">
        <v>738.08455436099985</v>
      </c>
      <c r="E103" s="18">
        <v>712.2178664999999</v>
      </c>
      <c r="F103" s="18">
        <v>0</v>
      </c>
      <c r="G103" s="18">
        <v>0</v>
      </c>
      <c r="H103" s="18">
        <v>0</v>
      </c>
      <c r="I103" s="18">
        <v>0</v>
      </c>
      <c r="J103" s="18">
        <v>14.817599999999997</v>
      </c>
      <c r="K103" s="18">
        <v>11.049087860999999</v>
      </c>
      <c r="L103" s="18">
        <v>-62.136899999999997</v>
      </c>
      <c r="M103" s="18">
        <v>0</v>
      </c>
      <c r="N103" s="18">
        <v>0</v>
      </c>
      <c r="O103" s="18">
        <v>0</v>
      </c>
      <c r="P103" s="18">
        <v>7.3867527747287814E-6</v>
      </c>
      <c r="Q103" s="18">
        <v>7.386752758812209E-6</v>
      </c>
      <c r="R103" s="18">
        <v>0</v>
      </c>
      <c r="S103" s="18">
        <v>0</v>
      </c>
      <c r="T103" s="18">
        <v>0</v>
      </c>
      <c r="U103" s="18">
        <v>0</v>
      </c>
      <c r="V103" s="18">
        <v>1.1929049999999998E-15</v>
      </c>
      <c r="W103" s="18">
        <v>1.4723666999999995E-14</v>
      </c>
      <c r="X103" s="18">
        <v>1.9678742999999996E-13</v>
      </c>
      <c r="Y103" s="18">
        <v>0</v>
      </c>
      <c r="Z103" s="18">
        <v>0</v>
      </c>
      <c r="AA103" s="18">
        <v>0</v>
      </c>
      <c r="AB103" s="18">
        <v>6.9325431480899979E-2</v>
      </c>
      <c r="AC103" s="18">
        <v>7.0251564599999983E-2</v>
      </c>
      <c r="AD103" s="18">
        <v>0</v>
      </c>
      <c r="AE103" s="18">
        <v>0</v>
      </c>
      <c r="AF103" s="18">
        <v>0</v>
      </c>
      <c r="AG103" s="18">
        <v>0</v>
      </c>
      <c r="AH103" s="18">
        <v>4.8289499999999994E-3</v>
      </c>
      <c r="AI103" s="18">
        <v>-5.7550831190999983E-3</v>
      </c>
      <c r="AJ103" s="18">
        <v>-2.07128439E-2</v>
      </c>
      <c r="AK103" s="18">
        <v>0</v>
      </c>
      <c r="AL103" s="18">
        <v>0</v>
      </c>
      <c r="AM103" s="18">
        <v>0</v>
      </c>
      <c r="AN103" s="18">
        <v>1.2165178572539996</v>
      </c>
      <c r="AO103" s="18">
        <v>1.1310521039999997</v>
      </c>
      <c r="AP103" s="18">
        <v>0</v>
      </c>
      <c r="AQ103" s="18">
        <v>0</v>
      </c>
      <c r="AR103" s="18">
        <v>0</v>
      </c>
      <c r="AS103" s="18">
        <v>0</v>
      </c>
      <c r="AT103" s="18">
        <v>5.159699999999999E-2</v>
      </c>
      <c r="AU103" s="18">
        <v>3.3868753253999996E-2</v>
      </c>
      <c r="AV103" s="18">
        <v>-0.17549886059999997</v>
      </c>
      <c r="AW103" s="18">
        <v>0</v>
      </c>
      <c r="AX103" s="18">
        <v>0</v>
      </c>
      <c r="AY103" s="18">
        <v>0</v>
      </c>
      <c r="AZ103" s="18">
        <v>0.35073129197609998</v>
      </c>
      <c r="BA103" s="18">
        <v>0.33176994479999999</v>
      </c>
      <c r="BB103" s="18">
        <v>0</v>
      </c>
      <c r="BC103" s="18">
        <v>0</v>
      </c>
      <c r="BD103" s="18">
        <v>0</v>
      </c>
      <c r="BE103" s="18">
        <v>0</v>
      </c>
      <c r="BF103" s="18">
        <v>1.2502349999999997E-2</v>
      </c>
      <c r="BG103" s="18">
        <v>6.4589971760999985E-3</v>
      </c>
      <c r="BH103" s="18">
        <v>-2.0326033979999998E-2</v>
      </c>
      <c r="BI103" s="18">
        <v>0</v>
      </c>
      <c r="BJ103" s="18">
        <v>0</v>
      </c>
      <c r="BK103" s="18">
        <v>0</v>
      </c>
      <c r="BL103" s="18">
        <v>1.8396479967956999E-4</v>
      </c>
      <c r="BM103" s="18">
        <v>1.8260178299999997E-4</v>
      </c>
      <c r="BN103" s="18">
        <v>0</v>
      </c>
      <c r="BO103" s="18">
        <v>0</v>
      </c>
      <c r="BP103" s="18">
        <v>0</v>
      </c>
      <c r="BQ103" s="18">
        <v>0</v>
      </c>
      <c r="BR103" s="18">
        <v>5.1376499999999994E-7</v>
      </c>
      <c r="BS103" s="18">
        <v>8.4925167956999982E-7</v>
      </c>
      <c r="BT103" s="18">
        <v>-5.8379712299999986E-7</v>
      </c>
      <c r="BU103" s="18">
        <v>0</v>
      </c>
      <c r="BV103" s="18">
        <v>0</v>
      </c>
      <c r="BW103" s="18">
        <v>0</v>
      </c>
      <c r="BX103" s="18">
        <v>4256.375959646999</v>
      </c>
      <c r="BY103" s="18">
        <v>4007.9156039999989</v>
      </c>
      <c r="BZ103" s="18">
        <v>0</v>
      </c>
      <c r="CA103" s="18">
        <v>0</v>
      </c>
      <c r="CB103" s="18">
        <v>0</v>
      </c>
      <c r="CC103" s="18">
        <v>0</v>
      </c>
      <c r="CD103" s="18">
        <v>97.901999999999987</v>
      </c>
      <c r="CE103" s="18">
        <v>150.55835564699998</v>
      </c>
      <c r="CF103" s="18">
        <v>-540.70260299999995</v>
      </c>
      <c r="CG103" s="18">
        <v>0</v>
      </c>
      <c r="CH103" s="18">
        <v>0</v>
      </c>
      <c r="CI103" s="18">
        <v>0</v>
      </c>
      <c r="CJ103" s="18">
        <v>4501.6044000479997</v>
      </c>
      <c r="CK103" s="18">
        <v>4251.1222529999995</v>
      </c>
      <c r="CL103" s="18">
        <v>0</v>
      </c>
      <c r="CM103" s="18">
        <v>0</v>
      </c>
      <c r="CN103" s="18">
        <v>0</v>
      </c>
      <c r="CO103" s="18">
        <v>0</v>
      </c>
      <c r="CP103" s="18">
        <v>98.342999999999989</v>
      </c>
      <c r="CQ103" s="18">
        <v>152.13914704799998</v>
      </c>
      <c r="CR103" s="18">
        <v>-551.73642299999995</v>
      </c>
      <c r="CS103" s="18">
        <v>0</v>
      </c>
      <c r="CT103" s="18">
        <v>0</v>
      </c>
      <c r="CU103" s="18">
        <v>0</v>
      </c>
      <c r="CV103" s="18">
        <v>936.98785340999996</v>
      </c>
      <c r="CW103" s="18">
        <v>920.16722699999991</v>
      </c>
      <c r="CX103" s="18">
        <v>0</v>
      </c>
      <c r="CY103" s="18">
        <v>0</v>
      </c>
      <c r="CZ103" s="18">
        <v>0</v>
      </c>
      <c r="DA103" s="18">
        <v>0</v>
      </c>
      <c r="DB103" s="18">
        <v>5.7109499999999986</v>
      </c>
      <c r="DC103" s="18">
        <v>11.109676409999999</v>
      </c>
      <c r="DD103" s="18">
        <v>7.8207822000000036</v>
      </c>
      <c r="DE103" s="18">
        <v>0</v>
      </c>
      <c r="DF103" s="18">
        <v>0</v>
      </c>
      <c r="DG103" s="18">
        <v>0</v>
      </c>
      <c r="DH103" s="18">
        <v>617.39999999999986</v>
      </c>
      <c r="DI103" s="18">
        <v>617.39999999999986</v>
      </c>
      <c r="DJ103" s="18">
        <v>0</v>
      </c>
      <c r="DK103" s="18">
        <v>0</v>
      </c>
      <c r="DL103" s="18">
        <v>0</v>
      </c>
      <c r="DM103" s="18">
        <v>0</v>
      </c>
      <c r="DN103" s="18">
        <v>0</v>
      </c>
      <c r="DO103" s="18">
        <v>0</v>
      </c>
      <c r="DP103" s="18">
        <v>0</v>
      </c>
      <c r="DQ103" s="18">
        <v>0</v>
      </c>
      <c r="DR103" s="18">
        <v>0</v>
      </c>
      <c r="DS103" s="18">
        <v>0</v>
      </c>
      <c r="DT103" s="18">
        <v>337.36499999999995</v>
      </c>
      <c r="DU103" s="18">
        <v>337.36499999999995</v>
      </c>
      <c r="DV103" s="18">
        <v>0</v>
      </c>
      <c r="DW103" s="18">
        <v>0</v>
      </c>
      <c r="DX103" s="18">
        <v>0</v>
      </c>
      <c r="DY103" s="18">
        <v>0</v>
      </c>
      <c r="DZ103" s="18">
        <v>0</v>
      </c>
      <c r="EA103" s="18">
        <v>0</v>
      </c>
      <c r="EB103" s="18">
        <v>0</v>
      </c>
      <c r="EC103" s="18">
        <v>0</v>
      </c>
      <c r="ED103" s="18">
        <v>0</v>
      </c>
      <c r="EE103" s="18">
        <v>0</v>
      </c>
    </row>
    <row r="104" spans="1:135" ht="20.149999999999999" customHeight="1" outlineLevel="6" x14ac:dyDescent="0.35">
      <c r="A104" s="17" t="s">
        <v>55</v>
      </c>
      <c r="B104" s="17" t="s">
        <v>62</v>
      </c>
      <c r="C104">
        <v>0</v>
      </c>
      <c r="D104" s="18">
        <v>90.498104361000003</v>
      </c>
      <c r="E104" s="18">
        <v>90.407866499999997</v>
      </c>
      <c r="F104" s="18">
        <v>0</v>
      </c>
      <c r="G104" s="18">
        <v>0</v>
      </c>
      <c r="H104" s="18">
        <v>0</v>
      </c>
      <c r="I104" s="18">
        <v>0</v>
      </c>
      <c r="J104" s="18">
        <v>0</v>
      </c>
      <c r="K104" s="18">
        <v>9.0237860999999989E-2</v>
      </c>
      <c r="L104" s="18">
        <v>-51.993899999999996</v>
      </c>
      <c r="M104" s="18">
        <v>0</v>
      </c>
      <c r="N104" s="18">
        <v>0</v>
      </c>
      <c r="O104" s="18">
        <v>0</v>
      </c>
      <c r="P104" s="18">
        <v>2.7593136269999999E-12</v>
      </c>
      <c r="Q104" s="18">
        <v>2.7588122099999998E-12</v>
      </c>
      <c r="R104" s="18">
        <v>0</v>
      </c>
      <c r="S104" s="18">
        <v>0</v>
      </c>
      <c r="T104" s="18">
        <v>0</v>
      </c>
      <c r="U104" s="18">
        <v>0</v>
      </c>
      <c r="V104" s="18">
        <v>0</v>
      </c>
      <c r="W104" s="18">
        <v>5.0141699999999992E-16</v>
      </c>
      <c r="X104" s="18">
        <v>3.1938542999999994E-13</v>
      </c>
      <c r="Y104" s="18">
        <v>0</v>
      </c>
      <c r="Z104" s="18">
        <v>0</v>
      </c>
      <c r="AA104" s="18">
        <v>0</v>
      </c>
      <c r="AB104" s="18">
        <v>3.5236131480899997E-2</v>
      </c>
      <c r="AC104" s="18">
        <v>3.5192064599999996E-2</v>
      </c>
      <c r="AD104" s="18">
        <v>0</v>
      </c>
      <c r="AE104" s="18">
        <v>0</v>
      </c>
      <c r="AF104" s="18">
        <v>0</v>
      </c>
      <c r="AG104" s="18">
        <v>0</v>
      </c>
      <c r="AH104" s="18">
        <v>0</v>
      </c>
      <c r="AI104" s="18">
        <v>4.4066880899999993E-5</v>
      </c>
      <c r="AJ104" s="18">
        <v>-1.5663393899999999E-2</v>
      </c>
      <c r="AK104" s="18">
        <v>0</v>
      </c>
      <c r="AL104" s="18">
        <v>0</v>
      </c>
      <c r="AM104" s="18">
        <v>0</v>
      </c>
      <c r="AN104" s="18">
        <v>0.17024535725399997</v>
      </c>
      <c r="AO104" s="18">
        <v>0.16967210399999996</v>
      </c>
      <c r="AP104" s="18">
        <v>0</v>
      </c>
      <c r="AQ104" s="18">
        <v>0</v>
      </c>
      <c r="AR104" s="18">
        <v>0</v>
      </c>
      <c r="AS104" s="18">
        <v>0</v>
      </c>
      <c r="AT104" s="18">
        <v>0</v>
      </c>
      <c r="AU104" s="18">
        <v>5.7325325399999998E-4</v>
      </c>
      <c r="AV104" s="18">
        <v>-0.11993286059999998</v>
      </c>
      <c r="AW104" s="18">
        <v>0</v>
      </c>
      <c r="AX104" s="18">
        <v>0</v>
      </c>
      <c r="AY104" s="18">
        <v>0</v>
      </c>
      <c r="AZ104" s="18">
        <v>2.3134441976099998E-2</v>
      </c>
      <c r="BA104" s="18">
        <v>2.3069944799999999E-2</v>
      </c>
      <c r="BB104" s="18">
        <v>0</v>
      </c>
      <c r="BC104" s="18">
        <v>0</v>
      </c>
      <c r="BD104" s="18">
        <v>0</v>
      </c>
      <c r="BE104" s="18">
        <v>0</v>
      </c>
      <c r="BF104" s="18">
        <v>0</v>
      </c>
      <c r="BG104" s="18">
        <v>6.4497176099999982E-5</v>
      </c>
      <c r="BH104" s="18">
        <v>-9.9625339800000004E-3</v>
      </c>
      <c r="BI104" s="18">
        <v>0</v>
      </c>
      <c r="BJ104" s="18">
        <v>0</v>
      </c>
      <c r="BK104" s="18">
        <v>0</v>
      </c>
      <c r="BL104" s="18">
        <v>3.0465929679569995E-5</v>
      </c>
      <c r="BM104" s="18">
        <v>3.0456782999999996E-5</v>
      </c>
      <c r="BN104" s="18">
        <v>0</v>
      </c>
      <c r="BO104" s="18">
        <v>0</v>
      </c>
      <c r="BP104" s="18">
        <v>0</v>
      </c>
      <c r="BQ104" s="18">
        <v>0</v>
      </c>
      <c r="BR104" s="18">
        <v>0</v>
      </c>
      <c r="BS104" s="18">
        <v>9.14667957E-9</v>
      </c>
      <c r="BT104" s="18">
        <v>1.2375328769999999E-6</v>
      </c>
      <c r="BU104" s="18">
        <v>0</v>
      </c>
      <c r="BV104" s="18">
        <v>0</v>
      </c>
      <c r="BW104" s="18">
        <v>0</v>
      </c>
      <c r="BX104" s="18">
        <v>1010.3954596469998</v>
      </c>
      <c r="BY104" s="18">
        <v>1009.1156039999998</v>
      </c>
      <c r="BZ104" s="18">
        <v>0</v>
      </c>
      <c r="CA104" s="18">
        <v>0</v>
      </c>
      <c r="CB104" s="18">
        <v>0</v>
      </c>
      <c r="CC104" s="18">
        <v>0</v>
      </c>
      <c r="CD104" s="18">
        <v>0</v>
      </c>
      <c r="CE104" s="18">
        <v>1.2798556469999998</v>
      </c>
      <c r="CF104" s="18">
        <v>-411.26910299999997</v>
      </c>
      <c r="CG104" s="18">
        <v>0</v>
      </c>
      <c r="CH104" s="18">
        <v>0</v>
      </c>
      <c r="CI104" s="18">
        <v>0</v>
      </c>
      <c r="CJ104" s="18">
        <v>1165.4394000479999</v>
      </c>
      <c r="CK104" s="18">
        <v>1164.122253</v>
      </c>
      <c r="CL104" s="18">
        <v>0</v>
      </c>
      <c r="CM104" s="18">
        <v>0</v>
      </c>
      <c r="CN104" s="18">
        <v>0</v>
      </c>
      <c r="CO104" s="18">
        <v>0</v>
      </c>
      <c r="CP104" s="18">
        <v>0</v>
      </c>
      <c r="CQ104" s="18">
        <v>1.3171470479999998</v>
      </c>
      <c r="CR104" s="18">
        <v>-393.19692299999997</v>
      </c>
      <c r="CS104" s="18">
        <v>0</v>
      </c>
      <c r="CT104" s="18">
        <v>0</v>
      </c>
      <c r="CU104" s="18">
        <v>0</v>
      </c>
      <c r="CV104" s="18">
        <v>501.39010340999994</v>
      </c>
      <c r="CW104" s="18">
        <v>501.21722699999992</v>
      </c>
      <c r="CX104" s="18">
        <v>0</v>
      </c>
      <c r="CY104" s="18">
        <v>0</v>
      </c>
      <c r="CZ104" s="18">
        <v>0</v>
      </c>
      <c r="DA104" s="18">
        <v>0</v>
      </c>
      <c r="DB104" s="18">
        <v>0</v>
      </c>
      <c r="DC104" s="18">
        <v>0.17287640999999998</v>
      </c>
      <c r="DD104" s="18">
        <v>44.864782200000001</v>
      </c>
      <c r="DE104" s="18">
        <v>0</v>
      </c>
      <c r="DF104" s="18">
        <v>0</v>
      </c>
      <c r="DG104" s="18">
        <v>0</v>
      </c>
      <c r="DH104" s="18">
        <v>0</v>
      </c>
      <c r="DI104" s="18">
        <v>0</v>
      </c>
      <c r="DJ104" s="18">
        <v>0</v>
      </c>
      <c r="DK104" s="18">
        <v>0</v>
      </c>
      <c r="DL104" s="18">
        <v>0</v>
      </c>
      <c r="DM104" s="18">
        <v>0</v>
      </c>
      <c r="DN104" s="18">
        <v>0</v>
      </c>
      <c r="DO104" s="18">
        <v>0</v>
      </c>
      <c r="DP104" s="18">
        <v>0</v>
      </c>
      <c r="DQ104" s="18">
        <v>0</v>
      </c>
      <c r="DR104" s="18">
        <v>0</v>
      </c>
      <c r="DS104" s="18">
        <v>0</v>
      </c>
      <c r="DT104" s="18">
        <v>0</v>
      </c>
      <c r="DU104" s="18">
        <v>0</v>
      </c>
      <c r="DV104" s="18">
        <v>0</v>
      </c>
      <c r="DW104" s="18">
        <v>0</v>
      </c>
      <c r="DX104" s="18">
        <v>0</v>
      </c>
      <c r="DY104" s="18">
        <v>0</v>
      </c>
      <c r="DZ104" s="18">
        <v>0</v>
      </c>
      <c r="EA104" s="18">
        <v>0</v>
      </c>
      <c r="EB104" s="18">
        <v>0</v>
      </c>
      <c r="EC104" s="18">
        <v>0</v>
      </c>
      <c r="ED104" s="18">
        <v>0</v>
      </c>
      <c r="EE104" s="18">
        <v>0</v>
      </c>
    </row>
    <row r="105" spans="1:135" ht="20.149999999999999" customHeight="1" outlineLevel="6" x14ac:dyDescent="0.35">
      <c r="A105" s="17" t="s">
        <v>55</v>
      </c>
      <c r="B105" s="17" t="s">
        <v>83</v>
      </c>
      <c r="C105">
        <v>0</v>
      </c>
      <c r="D105" s="18">
        <v>647.5864499999999</v>
      </c>
      <c r="E105" s="18">
        <v>621.80999999999995</v>
      </c>
      <c r="F105" s="18">
        <v>0</v>
      </c>
      <c r="G105" s="18">
        <v>0</v>
      </c>
      <c r="H105" s="18">
        <v>0</v>
      </c>
      <c r="I105" s="18">
        <v>0</v>
      </c>
      <c r="J105" s="18">
        <v>14.817599999999997</v>
      </c>
      <c r="K105" s="18">
        <v>10.958849999999998</v>
      </c>
      <c r="L105" s="18">
        <v>-10.142999999999997</v>
      </c>
      <c r="M105" s="18">
        <v>0</v>
      </c>
      <c r="N105" s="18">
        <v>0</v>
      </c>
      <c r="O105" s="18">
        <v>0</v>
      </c>
      <c r="P105" s="18">
        <v>7.3867500154151543E-6</v>
      </c>
      <c r="Q105" s="18">
        <v>7.3867499999999992E-6</v>
      </c>
      <c r="R105" s="18">
        <v>0</v>
      </c>
      <c r="S105" s="18">
        <v>0</v>
      </c>
      <c r="T105" s="18">
        <v>0</v>
      </c>
      <c r="U105" s="18">
        <v>0</v>
      </c>
      <c r="V105" s="18">
        <v>1.1929049999999998E-15</v>
      </c>
      <c r="W105" s="18">
        <v>1.4222249999999997E-14</v>
      </c>
      <c r="X105" s="18">
        <v>-1.2259799999999998E-13</v>
      </c>
      <c r="Y105" s="18">
        <v>0</v>
      </c>
      <c r="Z105" s="18">
        <v>0</v>
      </c>
      <c r="AA105" s="18">
        <v>0</v>
      </c>
      <c r="AB105" s="18">
        <v>3.4089299999999996E-2</v>
      </c>
      <c r="AC105" s="18">
        <v>3.5059499999999993E-2</v>
      </c>
      <c r="AD105" s="18">
        <v>0</v>
      </c>
      <c r="AE105" s="18">
        <v>0</v>
      </c>
      <c r="AF105" s="18">
        <v>0</v>
      </c>
      <c r="AG105" s="18">
        <v>0</v>
      </c>
      <c r="AH105" s="18">
        <v>4.8289499999999994E-3</v>
      </c>
      <c r="AI105" s="18">
        <v>-5.7991499999999986E-3</v>
      </c>
      <c r="AJ105" s="18">
        <v>-5.0494499999999987E-3</v>
      </c>
      <c r="AK105" s="18">
        <v>0</v>
      </c>
      <c r="AL105" s="18">
        <v>0</v>
      </c>
      <c r="AM105" s="18">
        <v>0</v>
      </c>
      <c r="AN105" s="18">
        <v>1.0462724999999997</v>
      </c>
      <c r="AO105" s="18">
        <v>0.96137999999999979</v>
      </c>
      <c r="AP105" s="18">
        <v>0</v>
      </c>
      <c r="AQ105" s="18">
        <v>0</v>
      </c>
      <c r="AR105" s="18">
        <v>0</v>
      </c>
      <c r="AS105" s="18">
        <v>0</v>
      </c>
      <c r="AT105" s="18">
        <v>5.159699999999999E-2</v>
      </c>
      <c r="AU105" s="18">
        <v>3.3295499999999999E-2</v>
      </c>
      <c r="AV105" s="18">
        <v>-5.556599999999999E-2</v>
      </c>
      <c r="AW105" s="18">
        <v>0</v>
      </c>
      <c r="AX105" s="18">
        <v>0</v>
      </c>
      <c r="AY105" s="18">
        <v>0</v>
      </c>
      <c r="AZ105" s="18">
        <v>0.32759684999999999</v>
      </c>
      <c r="BA105" s="18">
        <v>0.30869999999999997</v>
      </c>
      <c r="BB105" s="18">
        <v>0</v>
      </c>
      <c r="BC105" s="18">
        <v>0</v>
      </c>
      <c r="BD105" s="18">
        <v>0</v>
      </c>
      <c r="BE105" s="18">
        <v>0</v>
      </c>
      <c r="BF105" s="18">
        <v>1.2502349999999997E-2</v>
      </c>
      <c r="BG105" s="18">
        <v>6.3944999999999983E-3</v>
      </c>
      <c r="BH105" s="18">
        <v>-1.0363499999999999E-2</v>
      </c>
      <c r="BI105" s="18">
        <v>0</v>
      </c>
      <c r="BJ105" s="18">
        <v>0</v>
      </c>
      <c r="BK105" s="18">
        <v>0</v>
      </c>
      <c r="BL105" s="18">
        <v>1.5349886999999998E-4</v>
      </c>
      <c r="BM105" s="18">
        <v>1.5214499999999996E-4</v>
      </c>
      <c r="BN105" s="18">
        <v>0</v>
      </c>
      <c r="BO105" s="18">
        <v>0</v>
      </c>
      <c r="BP105" s="18">
        <v>0</v>
      </c>
      <c r="BQ105" s="18">
        <v>0</v>
      </c>
      <c r="BR105" s="18">
        <v>5.1376499999999994E-7</v>
      </c>
      <c r="BS105" s="18">
        <v>8.4010499999999983E-7</v>
      </c>
      <c r="BT105" s="18">
        <v>-1.8213299999999998E-6</v>
      </c>
      <c r="BU105" s="18">
        <v>0</v>
      </c>
      <c r="BV105" s="18">
        <v>0</v>
      </c>
      <c r="BW105" s="18">
        <v>0</v>
      </c>
      <c r="BX105" s="18">
        <v>3245.9804999999992</v>
      </c>
      <c r="BY105" s="18">
        <v>2998.7999999999993</v>
      </c>
      <c r="BZ105" s="18">
        <v>0</v>
      </c>
      <c r="CA105" s="18">
        <v>0</v>
      </c>
      <c r="CB105" s="18">
        <v>0</v>
      </c>
      <c r="CC105" s="18">
        <v>0</v>
      </c>
      <c r="CD105" s="18">
        <v>97.901999999999987</v>
      </c>
      <c r="CE105" s="18">
        <v>149.27849999999998</v>
      </c>
      <c r="CF105" s="18">
        <v>-129.43349999999998</v>
      </c>
      <c r="CG105" s="18">
        <v>0</v>
      </c>
      <c r="CH105" s="18">
        <v>0</v>
      </c>
      <c r="CI105" s="18">
        <v>0</v>
      </c>
      <c r="CJ105" s="18">
        <v>3336.1649999999995</v>
      </c>
      <c r="CK105" s="18">
        <v>3086.9999999999995</v>
      </c>
      <c r="CL105" s="18">
        <v>0</v>
      </c>
      <c r="CM105" s="18">
        <v>0</v>
      </c>
      <c r="CN105" s="18">
        <v>0</v>
      </c>
      <c r="CO105" s="18">
        <v>0</v>
      </c>
      <c r="CP105" s="18">
        <v>98.342999999999989</v>
      </c>
      <c r="CQ105" s="18">
        <v>150.82199999999997</v>
      </c>
      <c r="CR105" s="18">
        <v>-158.53949999999998</v>
      </c>
      <c r="CS105" s="18">
        <v>0</v>
      </c>
      <c r="CT105" s="18">
        <v>0</v>
      </c>
      <c r="CU105" s="18">
        <v>0</v>
      </c>
      <c r="CV105" s="18">
        <v>435.59774999999996</v>
      </c>
      <c r="CW105" s="18">
        <v>418.94999999999993</v>
      </c>
      <c r="CX105" s="18">
        <v>0</v>
      </c>
      <c r="CY105" s="18">
        <v>0</v>
      </c>
      <c r="CZ105" s="18">
        <v>0</v>
      </c>
      <c r="DA105" s="18">
        <v>0</v>
      </c>
      <c r="DB105" s="18">
        <v>5.7109499999999986</v>
      </c>
      <c r="DC105" s="18">
        <v>10.936799999999998</v>
      </c>
      <c r="DD105" s="18">
        <v>-37.043999999999997</v>
      </c>
      <c r="DE105" s="18">
        <v>0</v>
      </c>
      <c r="DF105" s="18">
        <v>0</v>
      </c>
      <c r="DG105" s="18">
        <v>0</v>
      </c>
      <c r="DH105" s="18">
        <v>617.39999999999986</v>
      </c>
      <c r="DI105" s="18">
        <v>617.39999999999986</v>
      </c>
      <c r="DJ105" s="18">
        <v>0</v>
      </c>
      <c r="DK105" s="18">
        <v>0</v>
      </c>
      <c r="DL105" s="18">
        <v>0</v>
      </c>
      <c r="DM105" s="18">
        <v>0</v>
      </c>
      <c r="DN105" s="18">
        <v>0</v>
      </c>
      <c r="DO105" s="18">
        <v>0</v>
      </c>
      <c r="DP105" s="18">
        <v>0</v>
      </c>
      <c r="DQ105" s="18">
        <v>0</v>
      </c>
      <c r="DR105" s="18">
        <v>0</v>
      </c>
      <c r="DS105" s="18">
        <v>0</v>
      </c>
      <c r="DT105" s="18">
        <v>337.36499999999995</v>
      </c>
      <c r="DU105" s="18">
        <v>337.36499999999995</v>
      </c>
      <c r="DV105" s="18">
        <v>0</v>
      </c>
      <c r="DW105" s="18">
        <v>0</v>
      </c>
      <c r="DX105" s="18">
        <v>0</v>
      </c>
      <c r="DY105" s="18">
        <v>0</v>
      </c>
      <c r="DZ105" s="18">
        <v>0</v>
      </c>
      <c r="EA105" s="18">
        <v>0</v>
      </c>
      <c r="EB105" s="18">
        <v>0</v>
      </c>
      <c r="EC105" s="18">
        <v>0</v>
      </c>
      <c r="ED105" s="18">
        <v>0</v>
      </c>
      <c r="EE105" s="18">
        <v>0</v>
      </c>
    </row>
    <row r="106" spans="1:135" ht="20.149999999999999" customHeight="1" outlineLevel="5" x14ac:dyDescent="0.35">
      <c r="A106" s="17" t="s">
        <v>54</v>
      </c>
      <c r="B106" s="17" t="s">
        <v>332</v>
      </c>
      <c r="D106" s="18">
        <v>947.45727099800001</v>
      </c>
      <c r="E106" s="18">
        <v>913.23284699999999</v>
      </c>
      <c r="F106" s="18">
        <v>0</v>
      </c>
      <c r="G106" s="18">
        <v>0</v>
      </c>
      <c r="H106" s="18">
        <v>0</v>
      </c>
      <c r="I106" s="18">
        <v>0</v>
      </c>
      <c r="J106" s="18">
        <v>19.622399999999999</v>
      </c>
      <c r="K106" s="18">
        <v>14.602023998</v>
      </c>
      <c r="L106" s="18">
        <v>-65.072200000000009</v>
      </c>
      <c r="M106" s="18">
        <v>0</v>
      </c>
      <c r="N106" s="18">
        <v>0</v>
      </c>
      <c r="O106" s="18">
        <v>0</v>
      </c>
      <c r="P106" s="18">
        <v>9.7820027609565064E-6</v>
      </c>
      <c r="Q106" s="18">
        <v>9.7820027400447808E-6</v>
      </c>
      <c r="R106" s="18">
        <v>0</v>
      </c>
      <c r="S106" s="18">
        <v>0</v>
      </c>
      <c r="T106" s="18">
        <v>0</v>
      </c>
      <c r="U106" s="18">
        <v>0</v>
      </c>
      <c r="V106" s="18">
        <v>1.57972E-15</v>
      </c>
      <c r="W106" s="18">
        <v>1.9332006E-14</v>
      </c>
      <c r="X106" s="18">
        <v>1.5486074000000003E-13</v>
      </c>
      <c r="Y106" s="18">
        <v>0</v>
      </c>
      <c r="Z106" s="18">
        <v>0</v>
      </c>
      <c r="AA106" s="18">
        <v>0</v>
      </c>
      <c r="AB106" s="18">
        <v>8.0139629906200008E-2</v>
      </c>
      <c r="AC106" s="18">
        <v>8.1380662800000003E-2</v>
      </c>
      <c r="AD106" s="18">
        <v>0</v>
      </c>
      <c r="AE106" s="18">
        <v>0</v>
      </c>
      <c r="AF106" s="18">
        <v>0</v>
      </c>
      <c r="AG106" s="18">
        <v>0</v>
      </c>
      <c r="AH106" s="18">
        <v>6.3948E-3</v>
      </c>
      <c r="AI106" s="18">
        <v>-7.6358328937999997E-3</v>
      </c>
      <c r="AJ106" s="18">
        <v>-2.2243640200000001E-2</v>
      </c>
      <c r="AK106" s="18">
        <v>0</v>
      </c>
      <c r="AL106" s="18">
        <v>0</v>
      </c>
      <c r="AM106" s="18">
        <v>0</v>
      </c>
      <c r="AN106" s="18">
        <v>1.5546272255719999</v>
      </c>
      <c r="AO106" s="18">
        <v>1.441637872</v>
      </c>
      <c r="AP106" s="18">
        <v>0</v>
      </c>
      <c r="AQ106" s="18">
        <v>0</v>
      </c>
      <c r="AR106" s="18">
        <v>0</v>
      </c>
      <c r="AS106" s="18">
        <v>0</v>
      </c>
      <c r="AT106" s="18">
        <v>6.8328E-2</v>
      </c>
      <c r="AU106" s="18">
        <v>4.4661353571999997E-2</v>
      </c>
      <c r="AV106" s="18">
        <v>-0.1927009908</v>
      </c>
      <c r="AW106" s="18">
        <v>0</v>
      </c>
      <c r="AX106" s="18">
        <v>0</v>
      </c>
      <c r="AY106" s="18">
        <v>0</v>
      </c>
      <c r="AZ106" s="18">
        <v>0.4568014648198</v>
      </c>
      <c r="BA106" s="18">
        <v>0.43171300640000004</v>
      </c>
      <c r="BB106" s="18">
        <v>0</v>
      </c>
      <c r="BC106" s="18">
        <v>0</v>
      </c>
      <c r="BD106" s="18">
        <v>0</v>
      </c>
      <c r="BE106" s="18">
        <v>0</v>
      </c>
      <c r="BF106" s="18">
        <v>1.6556399999999999E-2</v>
      </c>
      <c r="BG106" s="18">
        <v>8.5320584198000007E-3</v>
      </c>
      <c r="BH106" s="18">
        <v>-2.3618761639999999E-2</v>
      </c>
      <c r="BI106" s="18">
        <v>0</v>
      </c>
      <c r="BJ106" s="18">
        <v>0</v>
      </c>
      <c r="BK106" s="18">
        <v>0</v>
      </c>
      <c r="BL106" s="18">
        <v>2.3353155845725997E-4</v>
      </c>
      <c r="BM106" s="18">
        <v>2.3172959399999997E-4</v>
      </c>
      <c r="BN106" s="18">
        <v>0</v>
      </c>
      <c r="BO106" s="18">
        <v>0</v>
      </c>
      <c r="BP106" s="18">
        <v>0</v>
      </c>
      <c r="BQ106" s="18">
        <v>0</v>
      </c>
      <c r="BR106" s="18">
        <v>6.8036000000000004E-7</v>
      </c>
      <c r="BS106" s="18">
        <v>1.1216044572599999E-6</v>
      </c>
      <c r="BT106" s="18">
        <v>-1.1828057139999997E-6</v>
      </c>
      <c r="BU106" s="18">
        <v>0</v>
      </c>
      <c r="BV106" s="18">
        <v>0</v>
      </c>
      <c r="BW106" s="18">
        <v>0</v>
      </c>
      <c r="BX106" s="18">
        <v>5302.0540211459993</v>
      </c>
      <c r="BY106" s="18">
        <v>4973.4508719999994</v>
      </c>
      <c r="BZ106" s="18">
        <v>0</v>
      </c>
      <c r="CA106" s="18">
        <v>0</v>
      </c>
      <c r="CB106" s="18">
        <v>0</v>
      </c>
      <c r="CC106" s="18">
        <v>0</v>
      </c>
      <c r="CD106" s="18">
        <v>129.648</v>
      </c>
      <c r="CE106" s="18">
        <v>198.955149146</v>
      </c>
      <c r="CF106" s="18">
        <v>-579.87535400000002</v>
      </c>
      <c r="CG106" s="18">
        <v>0</v>
      </c>
      <c r="CH106" s="18">
        <v>0</v>
      </c>
      <c r="CI106" s="18">
        <v>0</v>
      </c>
      <c r="CJ106" s="18">
        <v>5575.4712408639998</v>
      </c>
      <c r="CK106" s="18">
        <v>5244.2030539999996</v>
      </c>
      <c r="CL106" s="18">
        <v>0</v>
      </c>
      <c r="CM106" s="18">
        <v>0</v>
      </c>
      <c r="CN106" s="18">
        <v>0</v>
      </c>
      <c r="CO106" s="18">
        <v>0</v>
      </c>
      <c r="CP106" s="18">
        <v>130.232</v>
      </c>
      <c r="CQ106" s="18">
        <v>201.036186864</v>
      </c>
      <c r="CR106" s="18">
        <v>-600.47011400000008</v>
      </c>
      <c r="CS106" s="18">
        <v>0</v>
      </c>
      <c r="CT106" s="18">
        <v>0</v>
      </c>
      <c r="CU106" s="18">
        <v>0</v>
      </c>
      <c r="CV106" s="18">
        <v>1074.8252863800001</v>
      </c>
      <c r="CW106" s="18">
        <v>1052.6075860000001</v>
      </c>
      <c r="CX106" s="18">
        <v>0</v>
      </c>
      <c r="CY106" s="18">
        <v>0</v>
      </c>
      <c r="CZ106" s="18">
        <v>0</v>
      </c>
      <c r="DA106" s="18">
        <v>0</v>
      </c>
      <c r="DB106" s="18">
        <v>7.5627999999999993</v>
      </c>
      <c r="DC106" s="18">
        <v>14.654900380000001</v>
      </c>
      <c r="DD106" s="18">
        <v>-4.496420399999991</v>
      </c>
      <c r="DE106" s="18">
        <v>0</v>
      </c>
      <c r="DF106" s="18">
        <v>0</v>
      </c>
      <c r="DG106" s="18">
        <v>0</v>
      </c>
      <c r="DH106" s="18">
        <v>817.6</v>
      </c>
      <c r="DI106" s="18">
        <v>817.6</v>
      </c>
      <c r="DJ106" s="18">
        <v>0</v>
      </c>
      <c r="DK106" s="18">
        <v>0</v>
      </c>
      <c r="DL106" s="18">
        <v>0</v>
      </c>
      <c r="DM106" s="18">
        <v>0</v>
      </c>
      <c r="DN106" s="18">
        <v>0</v>
      </c>
      <c r="DO106" s="18">
        <v>0</v>
      </c>
      <c r="DP106" s="18">
        <v>0</v>
      </c>
      <c r="DQ106" s="18">
        <v>0</v>
      </c>
      <c r="DR106" s="18">
        <v>0</v>
      </c>
      <c r="DS106" s="18">
        <v>0</v>
      </c>
      <c r="DT106" s="18">
        <v>446.76</v>
      </c>
      <c r="DU106" s="18">
        <v>446.76</v>
      </c>
      <c r="DV106" s="18">
        <v>0</v>
      </c>
      <c r="DW106" s="18">
        <v>0</v>
      </c>
      <c r="DX106" s="18">
        <v>0</v>
      </c>
      <c r="DY106" s="18">
        <v>0</v>
      </c>
      <c r="DZ106" s="18">
        <v>0</v>
      </c>
      <c r="EA106" s="18">
        <v>0</v>
      </c>
      <c r="EB106" s="18">
        <v>0</v>
      </c>
      <c r="EC106" s="18">
        <v>0</v>
      </c>
      <c r="ED106" s="18">
        <v>0</v>
      </c>
      <c r="EE106" s="18">
        <v>0</v>
      </c>
    </row>
    <row r="107" spans="1:135" ht="20.149999999999999" customHeight="1" outlineLevel="6" x14ac:dyDescent="0.35">
      <c r="A107" s="17" t="s">
        <v>55</v>
      </c>
      <c r="B107" s="17" t="s">
        <v>62</v>
      </c>
      <c r="C107">
        <v>0</v>
      </c>
      <c r="D107" s="18">
        <v>89.882470998000002</v>
      </c>
      <c r="E107" s="18">
        <v>89.792847000000009</v>
      </c>
      <c r="F107" s="18">
        <v>0</v>
      </c>
      <c r="G107" s="18">
        <v>0</v>
      </c>
      <c r="H107" s="18">
        <v>0</v>
      </c>
      <c r="I107" s="18">
        <v>0</v>
      </c>
      <c r="J107" s="18">
        <v>0</v>
      </c>
      <c r="K107" s="18">
        <v>8.962399800000001E-2</v>
      </c>
      <c r="L107" s="18">
        <v>-51.640200000000007</v>
      </c>
      <c r="M107" s="18">
        <v>0</v>
      </c>
      <c r="N107" s="18">
        <v>0</v>
      </c>
      <c r="O107" s="18">
        <v>0</v>
      </c>
      <c r="P107" s="18">
        <v>2.7405427860000004E-12</v>
      </c>
      <c r="Q107" s="18">
        <v>2.7400447800000003E-12</v>
      </c>
      <c r="R107" s="18">
        <v>0</v>
      </c>
      <c r="S107" s="18">
        <v>0</v>
      </c>
      <c r="T107" s="18">
        <v>0</v>
      </c>
      <c r="U107" s="18">
        <v>0</v>
      </c>
      <c r="V107" s="18">
        <v>0</v>
      </c>
      <c r="W107" s="18">
        <v>4.9800600000000001E-16</v>
      </c>
      <c r="X107" s="18">
        <v>3.1721274E-13</v>
      </c>
      <c r="Y107" s="18">
        <v>0</v>
      </c>
      <c r="Z107" s="18">
        <v>0</v>
      </c>
      <c r="AA107" s="18">
        <v>0</v>
      </c>
      <c r="AB107" s="18">
        <v>3.4996429906199999E-2</v>
      </c>
      <c r="AC107" s="18">
        <v>3.4952662799999999E-2</v>
      </c>
      <c r="AD107" s="18">
        <v>0</v>
      </c>
      <c r="AE107" s="18">
        <v>0</v>
      </c>
      <c r="AF107" s="18">
        <v>0</v>
      </c>
      <c r="AG107" s="18">
        <v>0</v>
      </c>
      <c r="AH107" s="18">
        <v>0</v>
      </c>
      <c r="AI107" s="18">
        <v>4.3767106200000003E-5</v>
      </c>
      <c r="AJ107" s="18">
        <v>-1.5556840200000002E-2</v>
      </c>
      <c r="AK107" s="18">
        <v>0</v>
      </c>
      <c r="AL107" s="18">
        <v>0</v>
      </c>
      <c r="AM107" s="18">
        <v>0</v>
      </c>
      <c r="AN107" s="18">
        <v>0.16908722557199998</v>
      </c>
      <c r="AO107" s="18">
        <v>0.16851787199999999</v>
      </c>
      <c r="AP107" s="18">
        <v>0</v>
      </c>
      <c r="AQ107" s="18">
        <v>0</v>
      </c>
      <c r="AR107" s="18">
        <v>0</v>
      </c>
      <c r="AS107" s="18">
        <v>0</v>
      </c>
      <c r="AT107" s="18">
        <v>0</v>
      </c>
      <c r="AU107" s="18">
        <v>5.6935357200000008E-4</v>
      </c>
      <c r="AV107" s="18">
        <v>-0.1191169908</v>
      </c>
      <c r="AW107" s="18">
        <v>0</v>
      </c>
      <c r="AX107" s="18">
        <v>0</v>
      </c>
      <c r="AY107" s="18">
        <v>0</v>
      </c>
      <c r="AZ107" s="18">
        <v>2.2977064819800001E-2</v>
      </c>
      <c r="BA107" s="18">
        <v>2.2913006400000002E-2</v>
      </c>
      <c r="BB107" s="18">
        <v>0</v>
      </c>
      <c r="BC107" s="18">
        <v>0</v>
      </c>
      <c r="BD107" s="18">
        <v>0</v>
      </c>
      <c r="BE107" s="18">
        <v>0</v>
      </c>
      <c r="BF107" s="18">
        <v>0</v>
      </c>
      <c r="BG107" s="18">
        <v>6.4058419799999995E-5</v>
      </c>
      <c r="BH107" s="18">
        <v>-9.8947616400000011E-3</v>
      </c>
      <c r="BI107" s="18">
        <v>0</v>
      </c>
      <c r="BJ107" s="18">
        <v>0</v>
      </c>
      <c r="BK107" s="18">
        <v>0</v>
      </c>
      <c r="BL107" s="18">
        <v>3.0258678457259998E-5</v>
      </c>
      <c r="BM107" s="18">
        <v>3.0249593999999999E-5</v>
      </c>
      <c r="BN107" s="18">
        <v>0</v>
      </c>
      <c r="BO107" s="18">
        <v>0</v>
      </c>
      <c r="BP107" s="18">
        <v>0</v>
      </c>
      <c r="BQ107" s="18">
        <v>0</v>
      </c>
      <c r="BR107" s="18">
        <v>0</v>
      </c>
      <c r="BS107" s="18">
        <v>9.0844572600000013E-9</v>
      </c>
      <c r="BT107" s="18">
        <v>1.2291142860000002E-6</v>
      </c>
      <c r="BU107" s="18">
        <v>0</v>
      </c>
      <c r="BV107" s="18">
        <v>0</v>
      </c>
      <c r="BW107" s="18">
        <v>0</v>
      </c>
      <c r="BX107" s="18">
        <v>1003.522021146</v>
      </c>
      <c r="BY107" s="18">
        <v>1002.2508720000001</v>
      </c>
      <c r="BZ107" s="18">
        <v>0</v>
      </c>
      <c r="CA107" s="18">
        <v>0</v>
      </c>
      <c r="CB107" s="18">
        <v>0</v>
      </c>
      <c r="CC107" s="18">
        <v>0</v>
      </c>
      <c r="CD107" s="18">
        <v>0</v>
      </c>
      <c r="CE107" s="18">
        <v>1.271149146</v>
      </c>
      <c r="CF107" s="18">
        <v>-408.47135400000002</v>
      </c>
      <c r="CG107" s="18">
        <v>0</v>
      </c>
      <c r="CH107" s="18">
        <v>0</v>
      </c>
      <c r="CI107" s="18">
        <v>0</v>
      </c>
      <c r="CJ107" s="18">
        <v>1157.511240864</v>
      </c>
      <c r="CK107" s="18">
        <v>1156.2030540000001</v>
      </c>
      <c r="CL107" s="18">
        <v>0</v>
      </c>
      <c r="CM107" s="18">
        <v>0</v>
      </c>
      <c r="CN107" s="18">
        <v>0</v>
      </c>
      <c r="CO107" s="18">
        <v>0</v>
      </c>
      <c r="CP107" s="18">
        <v>0</v>
      </c>
      <c r="CQ107" s="18">
        <v>1.3081868640000001</v>
      </c>
      <c r="CR107" s="18">
        <v>-390.52211400000004</v>
      </c>
      <c r="CS107" s="18">
        <v>0</v>
      </c>
      <c r="CT107" s="18">
        <v>0</v>
      </c>
      <c r="CU107" s="18">
        <v>0</v>
      </c>
      <c r="CV107" s="18">
        <v>497.97928638000002</v>
      </c>
      <c r="CW107" s="18">
        <v>497.80758600000001</v>
      </c>
      <c r="CX107" s="18">
        <v>0</v>
      </c>
      <c r="CY107" s="18">
        <v>0</v>
      </c>
      <c r="CZ107" s="18">
        <v>0</v>
      </c>
      <c r="DA107" s="18">
        <v>0</v>
      </c>
      <c r="DB107" s="18">
        <v>0</v>
      </c>
      <c r="DC107" s="18">
        <v>0.17170038000000001</v>
      </c>
      <c r="DD107" s="18">
        <v>44.559579600000006</v>
      </c>
      <c r="DE107" s="18">
        <v>0</v>
      </c>
      <c r="DF107" s="18">
        <v>0</v>
      </c>
      <c r="DG107" s="18">
        <v>0</v>
      </c>
      <c r="DH107" s="18">
        <v>0</v>
      </c>
      <c r="DI107" s="18">
        <v>0</v>
      </c>
      <c r="DJ107" s="18">
        <v>0</v>
      </c>
      <c r="DK107" s="18">
        <v>0</v>
      </c>
      <c r="DL107" s="18">
        <v>0</v>
      </c>
      <c r="DM107" s="18">
        <v>0</v>
      </c>
      <c r="DN107" s="18">
        <v>0</v>
      </c>
      <c r="DO107" s="18">
        <v>0</v>
      </c>
      <c r="DP107" s="18">
        <v>0</v>
      </c>
      <c r="DQ107" s="18">
        <v>0</v>
      </c>
      <c r="DR107" s="18">
        <v>0</v>
      </c>
      <c r="DS107" s="18">
        <v>0</v>
      </c>
      <c r="DT107" s="18">
        <v>0</v>
      </c>
      <c r="DU107" s="18">
        <v>0</v>
      </c>
      <c r="DV107" s="18">
        <v>0</v>
      </c>
      <c r="DW107" s="18">
        <v>0</v>
      </c>
      <c r="DX107" s="18">
        <v>0</v>
      </c>
      <c r="DY107" s="18">
        <v>0</v>
      </c>
      <c r="DZ107" s="18">
        <v>0</v>
      </c>
      <c r="EA107" s="18">
        <v>0</v>
      </c>
      <c r="EB107" s="18">
        <v>0</v>
      </c>
      <c r="EC107" s="18">
        <v>0</v>
      </c>
      <c r="ED107" s="18">
        <v>0</v>
      </c>
      <c r="EE107" s="18">
        <v>0</v>
      </c>
    </row>
    <row r="108" spans="1:135" ht="20.149999999999999" customHeight="1" outlineLevel="6" x14ac:dyDescent="0.35">
      <c r="A108" s="17" t="s">
        <v>55</v>
      </c>
      <c r="B108" s="17" t="s">
        <v>83</v>
      </c>
      <c r="C108">
        <v>0</v>
      </c>
      <c r="D108" s="18">
        <v>857.57479999999987</v>
      </c>
      <c r="E108" s="18">
        <v>823.43999999999994</v>
      </c>
      <c r="F108" s="18">
        <v>0</v>
      </c>
      <c r="G108" s="18">
        <v>0</v>
      </c>
      <c r="H108" s="18">
        <v>0</v>
      </c>
      <c r="I108" s="18">
        <v>0</v>
      </c>
      <c r="J108" s="18">
        <v>19.622399999999999</v>
      </c>
      <c r="K108" s="18">
        <v>14.5124</v>
      </c>
      <c r="L108" s="18">
        <v>-13.431999999999999</v>
      </c>
      <c r="M108" s="18">
        <v>0</v>
      </c>
      <c r="N108" s="18">
        <v>0</v>
      </c>
      <c r="O108" s="18">
        <v>0</v>
      </c>
      <c r="P108" s="18">
        <v>9.7820000204137199E-6</v>
      </c>
      <c r="Q108" s="18">
        <v>9.7820000000000005E-6</v>
      </c>
      <c r="R108" s="18">
        <v>0</v>
      </c>
      <c r="S108" s="18">
        <v>0</v>
      </c>
      <c r="T108" s="18">
        <v>0</v>
      </c>
      <c r="U108" s="18">
        <v>0</v>
      </c>
      <c r="V108" s="18">
        <v>1.57972E-15</v>
      </c>
      <c r="W108" s="18">
        <v>1.8834E-14</v>
      </c>
      <c r="X108" s="18">
        <v>-1.6235199999999998E-13</v>
      </c>
      <c r="Y108" s="18">
        <v>0</v>
      </c>
      <c r="Z108" s="18">
        <v>0</v>
      </c>
      <c r="AA108" s="18">
        <v>0</v>
      </c>
      <c r="AB108" s="18">
        <v>4.5143200000000001E-2</v>
      </c>
      <c r="AC108" s="18">
        <v>4.6428000000000004E-2</v>
      </c>
      <c r="AD108" s="18">
        <v>0</v>
      </c>
      <c r="AE108" s="18">
        <v>0</v>
      </c>
      <c r="AF108" s="18">
        <v>0</v>
      </c>
      <c r="AG108" s="18">
        <v>0</v>
      </c>
      <c r="AH108" s="18">
        <v>6.3948E-3</v>
      </c>
      <c r="AI108" s="18">
        <v>-7.6796E-3</v>
      </c>
      <c r="AJ108" s="18">
        <v>-6.6867999999999997E-3</v>
      </c>
      <c r="AK108" s="18">
        <v>0</v>
      </c>
      <c r="AL108" s="18">
        <v>0</v>
      </c>
      <c r="AM108" s="18">
        <v>0</v>
      </c>
      <c r="AN108" s="18">
        <v>1.38554</v>
      </c>
      <c r="AO108" s="18">
        <v>1.27312</v>
      </c>
      <c r="AP108" s="18">
        <v>0</v>
      </c>
      <c r="AQ108" s="18">
        <v>0</v>
      </c>
      <c r="AR108" s="18">
        <v>0</v>
      </c>
      <c r="AS108" s="18">
        <v>0</v>
      </c>
      <c r="AT108" s="18">
        <v>6.8328E-2</v>
      </c>
      <c r="AU108" s="18">
        <v>4.4091999999999999E-2</v>
      </c>
      <c r="AV108" s="18">
        <v>-7.3583999999999997E-2</v>
      </c>
      <c r="AW108" s="18">
        <v>0</v>
      </c>
      <c r="AX108" s="18">
        <v>0</v>
      </c>
      <c r="AY108" s="18">
        <v>0</v>
      </c>
      <c r="AZ108" s="18">
        <v>0.43382440000000005</v>
      </c>
      <c r="BA108" s="18">
        <v>0.40880000000000005</v>
      </c>
      <c r="BB108" s="18">
        <v>0</v>
      </c>
      <c r="BC108" s="18">
        <v>0</v>
      </c>
      <c r="BD108" s="18">
        <v>0</v>
      </c>
      <c r="BE108" s="18">
        <v>0</v>
      </c>
      <c r="BF108" s="18">
        <v>1.6556399999999999E-2</v>
      </c>
      <c r="BG108" s="18">
        <v>8.4679999999999998E-3</v>
      </c>
      <c r="BH108" s="18">
        <v>-1.3724E-2</v>
      </c>
      <c r="BI108" s="18">
        <v>0</v>
      </c>
      <c r="BJ108" s="18">
        <v>0</v>
      </c>
      <c r="BK108" s="18">
        <v>0</v>
      </c>
      <c r="BL108" s="18">
        <v>2.0327287999999998E-4</v>
      </c>
      <c r="BM108" s="18">
        <v>2.0147999999999998E-4</v>
      </c>
      <c r="BN108" s="18">
        <v>0</v>
      </c>
      <c r="BO108" s="18">
        <v>0</v>
      </c>
      <c r="BP108" s="18">
        <v>0</v>
      </c>
      <c r="BQ108" s="18">
        <v>0</v>
      </c>
      <c r="BR108" s="18">
        <v>6.8036000000000004E-7</v>
      </c>
      <c r="BS108" s="18">
        <v>1.1125199999999999E-6</v>
      </c>
      <c r="BT108" s="18">
        <v>-2.4119199999999999E-6</v>
      </c>
      <c r="BU108" s="18">
        <v>0</v>
      </c>
      <c r="BV108" s="18">
        <v>0</v>
      </c>
      <c r="BW108" s="18">
        <v>0</v>
      </c>
      <c r="BX108" s="18">
        <v>4298.5320000000002</v>
      </c>
      <c r="BY108" s="18">
        <v>3971.2</v>
      </c>
      <c r="BZ108" s="18">
        <v>0</v>
      </c>
      <c r="CA108" s="18">
        <v>0</v>
      </c>
      <c r="CB108" s="18">
        <v>0</v>
      </c>
      <c r="CC108" s="18">
        <v>0</v>
      </c>
      <c r="CD108" s="18">
        <v>129.648</v>
      </c>
      <c r="CE108" s="18">
        <v>197.684</v>
      </c>
      <c r="CF108" s="18">
        <v>-171.404</v>
      </c>
      <c r="CG108" s="18">
        <v>0</v>
      </c>
      <c r="CH108" s="18">
        <v>0</v>
      </c>
      <c r="CI108" s="18">
        <v>0</v>
      </c>
      <c r="CJ108" s="18">
        <v>4417.96</v>
      </c>
      <c r="CK108" s="18">
        <v>4088</v>
      </c>
      <c r="CL108" s="18">
        <v>0</v>
      </c>
      <c r="CM108" s="18">
        <v>0</v>
      </c>
      <c r="CN108" s="18">
        <v>0</v>
      </c>
      <c r="CO108" s="18">
        <v>0</v>
      </c>
      <c r="CP108" s="18">
        <v>130.232</v>
      </c>
      <c r="CQ108" s="18">
        <v>199.72800000000001</v>
      </c>
      <c r="CR108" s="18">
        <v>-209.94800000000001</v>
      </c>
      <c r="CS108" s="18">
        <v>0</v>
      </c>
      <c r="CT108" s="18">
        <v>0</v>
      </c>
      <c r="CU108" s="18">
        <v>0</v>
      </c>
      <c r="CV108" s="18">
        <v>576.846</v>
      </c>
      <c r="CW108" s="18">
        <v>554.79999999999995</v>
      </c>
      <c r="CX108" s="18">
        <v>0</v>
      </c>
      <c r="CY108" s="18">
        <v>0</v>
      </c>
      <c r="CZ108" s="18">
        <v>0</v>
      </c>
      <c r="DA108" s="18">
        <v>0</v>
      </c>
      <c r="DB108" s="18">
        <v>7.5627999999999993</v>
      </c>
      <c r="DC108" s="18">
        <v>14.4832</v>
      </c>
      <c r="DD108" s="18">
        <v>-49.055999999999997</v>
      </c>
      <c r="DE108" s="18">
        <v>0</v>
      </c>
      <c r="DF108" s="18">
        <v>0</v>
      </c>
      <c r="DG108" s="18">
        <v>0</v>
      </c>
      <c r="DH108" s="18">
        <v>817.6</v>
      </c>
      <c r="DI108" s="18">
        <v>817.6</v>
      </c>
      <c r="DJ108" s="18">
        <v>0</v>
      </c>
      <c r="DK108" s="18">
        <v>0</v>
      </c>
      <c r="DL108" s="18">
        <v>0</v>
      </c>
      <c r="DM108" s="18">
        <v>0</v>
      </c>
      <c r="DN108" s="18">
        <v>0</v>
      </c>
      <c r="DO108" s="18">
        <v>0</v>
      </c>
      <c r="DP108" s="18">
        <v>0</v>
      </c>
      <c r="DQ108" s="18">
        <v>0</v>
      </c>
      <c r="DR108" s="18">
        <v>0</v>
      </c>
      <c r="DS108" s="18">
        <v>0</v>
      </c>
      <c r="DT108" s="18">
        <v>446.76</v>
      </c>
      <c r="DU108" s="18">
        <v>446.76</v>
      </c>
      <c r="DV108" s="18">
        <v>0</v>
      </c>
      <c r="DW108" s="18">
        <v>0</v>
      </c>
      <c r="DX108" s="18">
        <v>0</v>
      </c>
      <c r="DY108" s="18">
        <v>0</v>
      </c>
      <c r="DZ108" s="18">
        <v>0</v>
      </c>
      <c r="EA108" s="18">
        <v>0</v>
      </c>
      <c r="EB108" s="18">
        <v>0</v>
      </c>
      <c r="EC108" s="18">
        <v>0</v>
      </c>
      <c r="ED108" s="18">
        <v>0</v>
      </c>
      <c r="EE108" s="18">
        <v>0</v>
      </c>
    </row>
    <row r="109" spans="1:135" ht="20.149999999999999" customHeight="1" outlineLevel="5" x14ac:dyDescent="0.35">
      <c r="A109" s="17" t="s">
        <v>54</v>
      </c>
      <c r="B109" s="17" t="s">
        <v>333</v>
      </c>
      <c r="D109" s="18">
        <v>4672.3920213600004</v>
      </c>
      <c r="E109" s="18">
        <v>4503.6140400000004</v>
      </c>
      <c r="F109" s="18">
        <v>0</v>
      </c>
      <c r="G109" s="18">
        <v>0</v>
      </c>
      <c r="H109" s="18">
        <v>0</v>
      </c>
      <c r="I109" s="18">
        <v>0</v>
      </c>
      <c r="J109" s="18">
        <v>96.768000000000001</v>
      </c>
      <c r="K109" s="18">
        <v>72.009981359999998</v>
      </c>
      <c r="L109" s="18">
        <v>-320.904</v>
      </c>
      <c r="M109" s="18">
        <v>0</v>
      </c>
      <c r="N109" s="18">
        <v>0</v>
      </c>
      <c r="O109" s="18">
        <v>0</v>
      </c>
      <c r="P109" s="18">
        <v>4.8240013615675928E-5</v>
      </c>
      <c r="Q109" s="18">
        <v>4.8240013512549605E-5</v>
      </c>
      <c r="R109" s="18">
        <v>0</v>
      </c>
      <c r="S109" s="18">
        <v>0</v>
      </c>
      <c r="T109" s="18">
        <v>0</v>
      </c>
      <c r="U109" s="18">
        <v>0</v>
      </c>
      <c r="V109" s="18">
        <v>7.7903999999999997E-15</v>
      </c>
      <c r="W109" s="18">
        <v>9.5335920000000003E-14</v>
      </c>
      <c r="X109" s="18">
        <v>7.6369679999999994E-13</v>
      </c>
      <c r="Y109" s="18">
        <v>0</v>
      </c>
      <c r="Z109" s="18">
        <v>0</v>
      </c>
      <c r="AA109" s="18">
        <v>0</v>
      </c>
      <c r="AB109" s="18">
        <v>0.39520913378400002</v>
      </c>
      <c r="AC109" s="18">
        <v>0.401329296</v>
      </c>
      <c r="AD109" s="18">
        <v>0</v>
      </c>
      <c r="AE109" s="18">
        <v>0</v>
      </c>
      <c r="AF109" s="18">
        <v>0</v>
      </c>
      <c r="AG109" s="18">
        <v>0</v>
      </c>
      <c r="AH109" s="18">
        <v>3.1536000000000002E-2</v>
      </c>
      <c r="AI109" s="18">
        <v>-3.7656162216000003E-2</v>
      </c>
      <c r="AJ109" s="18">
        <v>-0.109694664</v>
      </c>
      <c r="AK109" s="18">
        <v>0</v>
      </c>
      <c r="AL109" s="18">
        <v>0</v>
      </c>
      <c r="AM109" s="18">
        <v>0</v>
      </c>
      <c r="AN109" s="18">
        <v>7.6666548110400008</v>
      </c>
      <c r="AO109" s="18">
        <v>7.1094470400000001</v>
      </c>
      <c r="AP109" s="18">
        <v>0</v>
      </c>
      <c r="AQ109" s="18">
        <v>0</v>
      </c>
      <c r="AR109" s="18">
        <v>0</v>
      </c>
      <c r="AS109" s="18">
        <v>0</v>
      </c>
      <c r="AT109" s="18">
        <v>0.33696000000000004</v>
      </c>
      <c r="AU109" s="18">
        <v>0.22024777104000001</v>
      </c>
      <c r="AV109" s="18">
        <v>-0.95030625599999996</v>
      </c>
      <c r="AW109" s="18">
        <v>0</v>
      </c>
      <c r="AX109" s="18">
        <v>0</v>
      </c>
      <c r="AY109" s="18">
        <v>0</v>
      </c>
      <c r="AZ109" s="18">
        <v>2.2527195525360004</v>
      </c>
      <c r="BA109" s="18">
        <v>2.1289956480000005</v>
      </c>
      <c r="BB109" s="18">
        <v>0</v>
      </c>
      <c r="BC109" s="18">
        <v>0</v>
      </c>
      <c r="BD109" s="18">
        <v>0</v>
      </c>
      <c r="BE109" s="18">
        <v>0</v>
      </c>
      <c r="BF109" s="18">
        <v>8.1647999999999998E-2</v>
      </c>
      <c r="BG109" s="18">
        <v>4.2075904535999999E-2</v>
      </c>
      <c r="BH109" s="18">
        <v>-0.11647608480000002</v>
      </c>
      <c r="BI109" s="18">
        <v>0</v>
      </c>
      <c r="BJ109" s="18">
        <v>0</v>
      </c>
      <c r="BK109" s="18">
        <v>0</v>
      </c>
      <c r="BL109" s="18">
        <v>1.1516624800632E-3</v>
      </c>
      <c r="BM109" s="18">
        <v>1.14277608E-3</v>
      </c>
      <c r="BN109" s="18">
        <v>0</v>
      </c>
      <c r="BO109" s="18">
        <v>0</v>
      </c>
      <c r="BP109" s="18">
        <v>0</v>
      </c>
      <c r="BQ109" s="18">
        <v>0</v>
      </c>
      <c r="BR109" s="18">
        <v>3.3552000000000001E-6</v>
      </c>
      <c r="BS109" s="18">
        <v>5.5312000631999993E-6</v>
      </c>
      <c r="BT109" s="18">
        <v>-5.8330144800000007E-6</v>
      </c>
      <c r="BU109" s="18">
        <v>0</v>
      </c>
      <c r="BV109" s="18">
        <v>0</v>
      </c>
      <c r="BW109" s="18">
        <v>0</v>
      </c>
      <c r="BX109" s="18">
        <v>26147.115720720001</v>
      </c>
      <c r="BY109" s="18">
        <v>24526.607039999999</v>
      </c>
      <c r="BZ109" s="18">
        <v>0</v>
      </c>
      <c r="CA109" s="18">
        <v>0</v>
      </c>
      <c r="CB109" s="18">
        <v>0</v>
      </c>
      <c r="CC109" s="18">
        <v>0</v>
      </c>
      <c r="CD109" s="18">
        <v>639.36</v>
      </c>
      <c r="CE109" s="18">
        <v>981.14868072000013</v>
      </c>
      <c r="CF109" s="18">
        <v>-2859.6592800000003</v>
      </c>
      <c r="CG109" s="18">
        <v>0</v>
      </c>
      <c r="CH109" s="18">
        <v>0</v>
      </c>
      <c r="CI109" s="18">
        <v>0</v>
      </c>
      <c r="CJ109" s="18">
        <v>27495.474612480004</v>
      </c>
      <c r="CK109" s="18">
        <v>25861.823280000001</v>
      </c>
      <c r="CL109" s="18">
        <v>0</v>
      </c>
      <c r="CM109" s="18">
        <v>0</v>
      </c>
      <c r="CN109" s="18">
        <v>0</v>
      </c>
      <c r="CO109" s="18">
        <v>0</v>
      </c>
      <c r="CP109" s="18">
        <v>642.24</v>
      </c>
      <c r="CQ109" s="18">
        <v>991.41133248000017</v>
      </c>
      <c r="CR109" s="18">
        <v>-2961.2224800000004</v>
      </c>
      <c r="CS109" s="18">
        <v>0</v>
      </c>
      <c r="CT109" s="18">
        <v>0</v>
      </c>
      <c r="CU109" s="18">
        <v>0</v>
      </c>
      <c r="CV109" s="18">
        <v>5300.5082616000009</v>
      </c>
      <c r="CW109" s="18">
        <v>5190.9415200000003</v>
      </c>
      <c r="CX109" s="18">
        <v>0</v>
      </c>
      <c r="CY109" s="18">
        <v>0</v>
      </c>
      <c r="CZ109" s="18">
        <v>0</v>
      </c>
      <c r="DA109" s="18">
        <v>0</v>
      </c>
      <c r="DB109" s="18">
        <v>37.295999999999999</v>
      </c>
      <c r="DC109" s="18">
        <v>72.270741600000008</v>
      </c>
      <c r="DD109" s="18">
        <v>-22.174127999999996</v>
      </c>
      <c r="DE109" s="18">
        <v>0</v>
      </c>
      <c r="DF109" s="18">
        <v>0</v>
      </c>
      <c r="DG109" s="18">
        <v>0</v>
      </c>
      <c r="DH109" s="18">
        <v>4032</v>
      </c>
      <c r="DI109" s="18">
        <v>4032</v>
      </c>
      <c r="DJ109" s="18">
        <v>0</v>
      </c>
      <c r="DK109" s="18">
        <v>0</v>
      </c>
      <c r="DL109" s="18">
        <v>0</v>
      </c>
      <c r="DM109" s="18">
        <v>0</v>
      </c>
      <c r="DN109" s="18">
        <v>0</v>
      </c>
      <c r="DO109" s="18">
        <v>0</v>
      </c>
      <c r="DP109" s="18">
        <v>0</v>
      </c>
      <c r="DQ109" s="18">
        <v>0</v>
      </c>
      <c r="DR109" s="18">
        <v>0</v>
      </c>
      <c r="DS109" s="18">
        <v>0</v>
      </c>
      <c r="DT109" s="18">
        <v>2203.2000000000003</v>
      </c>
      <c r="DU109" s="18">
        <v>2203.2000000000003</v>
      </c>
      <c r="DV109" s="18">
        <v>0</v>
      </c>
      <c r="DW109" s="18">
        <v>0</v>
      </c>
      <c r="DX109" s="18">
        <v>0</v>
      </c>
      <c r="DY109" s="18">
        <v>0</v>
      </c>
      <c r="DZ109" s="18">
        <v>0</v>
      </c>
      <c r="EA109" s="18">
        <v>0</v>
      </c>
      <c r="EB109" s="18">
        <v>0</v>
      </c>
      <c r="EC109" s="18">
        <v>0</v>
      </c>
      <c r="ED109" s="18">
        <v>0</v>
      </c>
      <c r="EE109" s="18">
        <v>0</v>
      </c>
    </row>
    <row r="110" spans="1:135" ht="20.149999999999999" customHeight="1" outlineLevel="6" x14ac:dyDescent="0.35">
      <c r="A110" s="17" t="s">
        <v>55</v>
      </c>
      <c r="B110" s="17" t="s">
        <v>62</v>
      </c>
      <c r="C110">
        <v>0</v>
      </c>
      <c r="D110" s="18">
        <v>443.25602136000003</v>
      </c>
      <c r="E110" s="18">
        <v>442.81404000000003</v>
      </c>
      <c r="F110" s="18">
        <v>0</v>
      </c>
      <c r="G110" s="18">
        <v>0</v>
      </c>
      <c r="H110" s="18">
        <v>0</v>
      </c>
      <c r="I110" s="18">
        <v>0</v>
      </c>
      <c r="J110" s="18">
        <v>0</v>
      </c>
      <c r="K110" s="18">
        <v>0.44198135999999999</v>
      </c>
      <c r="L110" s="18">
        <v>-254.66400000000002</v>
      </c>
      <c r="M110" s="18">
        <v>0</v>
      </c>
      <c r="N110" s="18">
        <v>0</v>
      </c>
      <c r="O110" s="18">
        <v>0</v>
      </c>
      <c r="P110" s="18">
        <v>1.3515005520000001E-11</v>
      </c>
      <c r="Q110" s="18">
        <v>1.35125496E-11</v>
      </c>
      <c r="R110" s="18">
        <v>0</v>
      </c>
      <c r="S110" s="18">
        <v>0</v>
      </c>
      <c r="T110" s="18">
        <v>0</v>
      </c>
      <c r="U110" s="18">
        <v>0</v>
      </c>
      <c r="V110" s="18">
        <v>0</v>
      </c>
      <c r="W110" s="18">
        <v>2.4559199999999999E-15</v>
      </c>
      <c r="X110" s="18">
        <v>1.5643367999999999E-12</v>
      </c>
      <c r="Y110" s="18">
        <v>0</v>
      </c>
      <c r="Z110" s="18">
        <v>0</v>
      </c>
      <c r="AA110" s="18">
        <v>0</v>
      </c>
      <c r="AB110" s="18">
        <v>0.17258513378400001</v>
      </c>
      <c r="AC110" s="18">
        <v>0.17236929600000001</v>
      </c>
      <c r="AD110" s="18">
        <v>0</v>
      </c>
      <c r="AE110" s="18">
        <v>0</v>
      </c>
      <c r="AF110" s="18">
        <v>0</v>
      </c>
      <c r="AG110" s="18">
        <v>0</v>
      </c>
      <c r="AH110" s="18">
        <v>0</v>
      </c>
      <c r="AI110" s="18">
        <v>2.1583778399999998E-4</v>
      </c>
      <c r="AJ110" s="18">
        <v>-7.6718664000000006E-2</v>
      </c>
      <c r="AK110" s="18">
        <v>0</v>
      </c>
      <c r="AL110" s="18">
        <v>0</v>
      </c>
      <c r="AM110" s="18">
        <v>0</v>
      </c>
      <c r="AN110" s="18">
        <v>0.83385481103999992</v>
      </c>
      <c r="AO110" s="18">
        <v>0.83104703999999996</v>
      </c>
      <c r="AP110" s="18">
        <v>0</v>
      </c>
      <c r="AQ110" s="18">
        <v>0</v>
      </c>
      <c r="AR110" s="18">
        <v>0</v>
      </c>
      <c r="AS110" s="18">
        <v>0</v>
      </c>
      <c r="AT110" s="18">
        <v>0</v>
      </c>
      <c r="AU110" s="18">
        <v>2.80777104E-3</v>
      </c>
      <c r="AV110" s="18">
        <v>-0.58742625599999998</v>
      </c>
      <c r="AW110" s="18">
        <v>0</v>
      </c>
      <c r="AX110" s="18">
        <v>0</v>
      </c>
      <c r="AY110" s="18">
        <v>0</v>
      </c>
      <c r="AZ110" s="18">
        <v>0.113311552536</v>
      </c>
      <c r="BA110" s="18">
        <v>0.112995648</v>
      </c>
      <c r="BB110" s="18">
        <v>0</v>
      </c>
      <c r="BC110" s="18">
        <v>0</v>
      </c>
      <c r="BD110" s="18">
        <v>0</v>
      </c>
      <c r="BE110" s="18">
        <v>0</v>
      </c>
      <c r="BF110" s="18">
        <v>0</v>
      </c>
      <c r="BG110" s="18">
        <v>3.1590453599999996E-4</v>
      </c>
      <c r="BH110" s="18">
        <v>-4.8796084800000007E-2</v>
      </c>
      <c r="BI110" s="18">
        <v>0</v>
      </c>
      <c r="BJ110" s="18">
        <v>0</v>
      </c>
      <c r="BK110" s="18">
        <v>0</v>
      </c>
      <c r="BL110" s="18">
        <v>1.4922088006320001E-4</v>
      </c>
      <c r="BM110" s="18">
        <v>1.4917608E-4</v>
      </c>
      <c r="BN110" s="18">
        <v>0</v>
      </c>
      <c r="BO110" s="18">
        <v>0</v>
      </c>
      <c r="BP110" s="18">
        <v>0</v>
      </c>
      <c r="BQ110" s="18">
        <v>0</v>
      </c>
      <c r="BR110" s="18">
        <v>0</v>
      </c>
      <c r="BS110" s="18">
        <v>4.4800063200000004E-8</v>
      </c>
      <c r="BT110" s="18">
        <v>6.0613855200000001E-6</v>
      </c>
      <c r="BU110" s="18">
        <v>0</v>
      </c>
      <c r="BV110" s="18">
        <v>0</v>
      </c>
      <c r="BW110" s="18">
        <v>0</v>
      </c>
      <c r="BX110" s="18">
        <v>4948.8757207199997</v>
      </c>
      <c r="BY110" s="18">
        <v>4942.6070399999999</v>
      </c>
      <c r="BZ110" s="18">
        <v>0</v>
      </c>
      <c r="CA110" s="18">
        <v>0</v>
      </c>
      <c r="CB110" s="18">
        <v>0</v>
      </c>
      <c r="CC110" s="18">
        <v>0</v>
      </c>
      <c r="CD110" s="18">
        <v>0</v>
      </c>
      <c r="CE110" s="18">
        <v>6.2686807199999999</v>
      </c>
      <c r="CF110" s="18">
        <v>-2014.3792800000001</v>
      </c>
      <c r="CG110" s="18">
        <v>0</v>
      </c>
      <c r="CH110" s="18">
        <v>0</v>
      </c>
      <c r="CI110" s="18">
        <v>0</v>
      </c>
      <c r="CJ110" s="18">
        <v>5708.2746124800005</v>
      </c>
      <c r="CK110" s="18">
        <v>5701.8232800000005</v>
      </c>
      <c r="CL110" s="18">
        <v>0</v>
      </c>
      <c r="CM110" s="18">
        <v>0</v>
      </c>
      <c r="CN110" s="18">
        <v>0</v>
      </c>
      <c r="CO110" s="18">
        <v>0</v>
      </c>
      <c r="CP110" s="18">
        <v>0</v>
      </c>
      <c r="CQ110" s="18">
        <v>6.4513324799999996</v>
      </c>
      <c r="CR110" s="18">
        <v>-1925.86248</v>
      </c>
      <c r="CS110" s="18">
        <v>0</v>
      </c>
      <c r="CT110" s="18">
        <v>0</v>
      </c>
      <c r="CU110" s="18">
        <v>0</v>
      </c>
      <c r="CV110" s="18">
        <v>2455.7882615999997</v>
      </c>
      <c r="CW110" s="18">
        <v>2454.9415199999999</v>
      </c>
      <c r="CX110" s="18">
        <v>0</v>
      </c>
      <c r="CY110" s="18">
        <v>0</v>
      </c>
      <c r="CZ110" s="18">
        <v>0</v>
      </c>
      <c r="DA110" s="18">
        <v>0</v>
      </c>
      <c r="DB110" s="18">
        <v>0</v>
      </c>
      <c r="DC110" s="18">
        <v>0.84674159999999998</v>
      </c>
      <c r="DD110" s="18">
        <v>219.74587200000002</v>
      </c>
      <c r="DE110" s="18">
        <v>0</v>
      </c>
      <c r="DF110" s="18">
        <v>0</v>
      </c>
      <c r="DG110" s="18">
        <v>0</v>
      </c>
      <c r="DH110" s="18">
        <v>0</v>
      </c>
      <c r="DI110" s="18">
        <v>0</v>
      </c>
      <c r="DJ110" s="18">
        <v>0</v>
      </c>
      <c r="DK110" s="18">
        <v>0</v>
      </c>
      <c r="DL110" s="18">
        <v>0</v>
      </c>
      <c r="DM110" s="18">
        <v>0</v>
      </c>
      <c r="DN110" s="18">
        <v>0</v>
      </c>
      <c r="DO110" s="18">
        <v>0</v>
      </c>
      <c r="DP110" s="18">
        <v>0</v>
      </c>
      <c r="DQ110" s="18">
        <v>0</v>
      </c>
      <c r="DR110" s="18">
        <v>0</v>
      </c>
      <c r="DS110" s="18">
        <v>0</v>
      </c>
      <c r="DT110" s="18">
        <v>0</v>
      </c>
      <c r="DU110" s="18">
        <v>0</v>
      </c>
      <c r="DV110" s="18">
        <v>0</v>
      </c>
      <c r="DW110" s="18">
        <v>0</v>
      </c>
      <c r="DX110" s="18">
        <v>0</v>
      </c>
      <c r="DY110" s="18">
        <v>0</v>
      </c>
      <c r="DZ110" s="18">
        <v>0</v>
      </c>
      <c r="EA110" s="18">
        <v>0</v>
      </c>
      <c r="EB110" s="18">
        <v>0</v>
      </c>
      <c r="EC110" s="18">
        <v>0</v>
      </c>
      <c r="ED110" s="18">
        <v>0</v>
      </c>
      <c r="EE110" s="18">
        <v>0</v>
      </c>
    </row>
    <row r="111" spans="1:135" ht="20.149999999999999" customHeight="1" outlineLevel="6" x14ac:dyDescent="0.35">
      <c r="A111" s="17" t="s">
        <v>55</v>
      </c>
      <c r="B111" s="17" t="s">
        <v>83</v>
      </c>
      <c r="C111">
        <v>0</v>
      </c>
      <c r="D111" s="18">
        <v>4229.1360000000004</v>
      </c>
      <c r="E111" s="18">
        <v>4060.8</v>
      </c>
      <c r="F111" s="18">
        <v>0</v>
      </c>
      <c r="G111" s="18">
        <v>0</v>
      </c>
      <c r="H111" s="18">
        <v>0</v>
      </c>
      <c r="I111" s="18">
        <v>0</v>
      </c>
      <c r="J111" s="18">
        <v>96.768000000000001</v>
      </c>
      <c r="K111" s="18">
        <v>71.567999999999998</v>
      </c>
      <c r="L111" s="18">
        <v>-66.239999999999995</v>
      </c>
      <c r="M111" s="18">
        <v>0</v>
      </c>
      <c r="N111" s="18">
        <v>0</v>
      </c>
      <c r="O111" s="18">
        <v>0</v>
      </c>
      <c r="P111" s="18">
        <v>4.8240000100670407E-5</v>
      </c>
      <c r="Q111" s="18">
        <v>4.8240000000000006E-5</v>
      </c>
      <c r="R111" s="18">
        <v>0</v>
      </c>
      <c r="S111" s="18">
        <v>0</v>
      </c>
      <c r="T111" s="18">
        <v>0</v>
      </c>
      <c r="U111" s="18">
        <v>0</v>
      </c>
      <c r="V111" s="18">
        <v>7.7903999999999997E-15</v>
      </c>
      <c r="W111" s="18">
        <v>9.2880000000000004E-14</v>
      </c>
      <c r="X111" s="18">
        <v>-8.0064000000000001E-13</v>
      </c>
      <c r="Y111" s="18">
        <v>0</v>
      </c>
      <c r="Z111" s="18">
        <v>0</v>
      </c>
      <c r="AA111" s="18">
        <v>0</v>
      </c>
      <c r="AB111" s="18">
        <v>0.22262399999999999</v>
      </c>
      <c r="AC111" s="18">
        <v>0.22896000000000002</v>
      </c>
      <c r="AD111" s="18">
        <v>0</v>
      </c>
      <c r="AE111" s="18">
        <v>0</v>
      </c>
      <c r="AF111" s="18">
        <v>0</v>
      </c>
      <c r="AG111" s="18">
        <v>0</v>
      </c>
      <c r="AH111" s="18">
        <v>3.1536000000000002E-2</v>
      </c>
      <c r="AI111" s="18">
        <v>-3.7872000000000003E-2</v>
      </c>
      <c r="AJ111" s="18">
        <v>-3.2975999999999998E-2</v>
      </c>
      <c r="AK111" s="18">
        <v>0</v>
      </c>
      <c r="AL111" s="18">
        <v>0</v>
      </c>
      <c r="AM111" s="18">
        <v>0</v>
      </c>
      <c r="AN111" s="18">
        <v>6.8328000000000007</v>
      </c>
      <c r="AO111" s="18">
        <v>6.2784000000000004</v>
      </c>
      <c r="AP111" s="18">
        <v>0</v>
      </c>
      <c r="AQ111" s="18">
        <v>0</v>
      </c>
      <c r="AR111" s="18">
        <v>0</v>
      </c>
      <c r="AS111" s="18">
        <v>0</v>
      </c>
      <c r="AT111" s="18">
        <v>0.33696000000000004</v>
      </c>
      <c r="AU111" s="18">
        <v>0.21744000000000002</v>
      </c>
      <c r="AV111" s="18">
        <v>-0.36288000000000004</v>
      </c>
      <c r="AW111" s="18">
        <v>0</v>
      </c>
      <c r="AX111" s="18">
        <v>0</v>
      </c>
      <c r="AY111" s="18">
        <v>0</v>
      </c>
      <c r="AZ111" s="18">
        <v>2.1394080000000004</v>
      </c>
      <c r="BA111" s="18">
        <v>2.0160000000000005</v>
      </c>
      <c r="BB111" s="18">
        <v>0</v>
      </c>
      <c r="BC111" s="18">
        <v>0</v>
      </c>
      <c r="BD111" s="18">
        <v>0</v>
      </c>
      <c r="BE111" s="18">
        <v>0</v>
      </c>
      <c r="BF111" s="18">
        <v>8.1647999999999998E-2</v>
      </c>
      <c r="BG111" s="18">
        <v>4.1759999999999999E-2</v>
      </c>
      <c r="BH111" s="18">
        <v>-6.7680000000000004E-2</v>
      </c>
      <c r="BI111" s="18">
        <v>0</v>
      </c>
      <c r="BJ111" s="18">
        <v>0</v>
      </c>
      <c r="BK111" s="18">
        <v>0</v>
      </c>
      <c r="BL111" s="18">
        <v>1.0024416000000002E-3</v>
      </c>
      <c r="BM111" s="18">
        <v>9.9360000000000008E-4</v>
      </c>
      <c r="BN111" s="18">
        <v>0</v>
      </c>
      <c r="BO111" s="18">
        <v>0</v>
      </c>
      <c r="BP111" s="18">
        <v>0</v>
      </c>
      <c r="BQ111" s="18">
        <v>0</v>
      </c>
      <c r="BR111" s="18">
        <v>3.3552000000000001E-6</v>
      </c>
      <c r="BS111" s="18">
        <v>5.4863999999999997E-6</v>
      </c>
      <c r="BT111" s="18">
        <v>-1.1894400000000001E-5</v>
      </c>
      <c r="BU111" s="18">
        <v>0</v>
      </c>
      <c r="BV111" s="18">
        <v>0</v>
      </c>
      <c r="BW111" s="18">
        <v>0</v>
      </c>
      <c r="BX111" s="18">
        <v>21198.240000000002</v>
      </c>
      <c r="BY111" s="18">
        <v>19584</v>
      </c>
      <c r="BZ111" s="18">
        <v>0</v>
      </c>
      <c r="CA111" s="18">
        <v>0</v>
      </c>
      <c r="CB111" s="18">
        <v>0</v>
      </c>
      <c r="CC111" s="18">
        <v>0</v>
      </c>
      <c r="CD111" s="18">
        <v>639.36</v>
      </c>
      <c r="CE111" s="18">
        <v>974.88000000000011</v>
      </c>
      <c r="CF111" s="18">
        <v>-845.28000000000009</v>
      </c>
      <c r="CG111" s="18">
        <v>0</v>
      </c>
      <c r="CH111" s="18">
        <v>0</v>
      </c>
      <c r="CI111" s="18">
        <v>0</v>
      </c>
      <c r="CJ111" s="18">
        <v>21787.200000000001</v>
      </c>
      <c r="CK111" s="18">
        <v>20160</v>
      </c>
      <c r="CL111" s="18">
        <v>0</v>
      </c>
      <c r="CM111" s="18">
        <v>0</v>
      </c>
      <c r="CN111" s="18">
        <v>0</v>
      </c>
      <c r="CO111" s="18">
        <v>0</v>
      </c>
      <c r="CP111" s="18">
        <v>642.24</v>
      </c>
      <c r="CQ111" s="18">
        <v>984.96000000000015</v>
      </c>
      <c r="CR111" s="18">
        <v>-1035.3600000000001</v>
      </c>
      <c r="CS111" s="18">
        <v>0</v>
      </c>
      <c r="CT111" s="18">
        <v>0</v>
      </c>
      <c r="CU111" s="18">
        <v>0</v>
      </c>
      <c r="CV111" s="18">
        <v>2844.72</v>
      </c>
      <c r="CW111" s="18">
        <v>2736</v>
      </c>
      <c r="CX111" s="18">
        <v>0</v>
      </c>
      <c r="CY111" s="18">
        <v>0</v>
      </c>
      <c r="CZ111" s="18">
        <v>0</v>
      </c>
      <c r="DA111" s="18">
        <v>0</v>
      </c>
      <c r="DB111" s="18">
        <v>37.295999999999999</v>
      </c>
      <c r="DC111" s="18">
        <v>71.424000000000007</v>
      </c>
      <c r="DD111" s="18">
        <v>-241.92000000000002</v>
      </c>
      <c r="DE111" s="18">
        <v>0</v>
      </c>
      <c r="DF111" s="18">
        <v>0</v>
      </c>
      <c r="DG111" s="18">
        <v>0</v>
      </c>
      <c r="DH111" s="18">
        <v>4032</v>
      </c>
      <c r="DI111" s="18">
        <v>4032</v>
      </c>
      <c r="DJ111" s="18">
        <v>0</v>
      </c>
      <c r="DK111" s="18">
        <v>0</v>
      </c>
      <c r="DL111" s="18">
        <v>0</v>
      </c>
      <c r="DM111" s="18">
        <v>0</v>
      </c>
      <c r="DN111" s="18">
        <v>0</v>
      </c>
      <c r="DO111" s="18">
        <v>0</v>
      </c>
      <c r="DP111" s="18">
        <v>0</v>
      </c>
      <c r="DQ111" s="18">
        <v>0</v>
      </c>
      <c r="DR111" s="18">
        <v>0</v>
      </c>
      <c r="DS111" s="18">
        <v>0</v>
      </c>
      <c r="DT111" s="18">
        <v>2203.2000000000003</v>
      </c>
      <c r="DU111" s="18">
        <v>2203.2000000000003</v>
      </c>
      <c r="DV111" s="18">
        <v>0</v>
      </c>
      <c r="DW111" s="18">
        <v>0</v>
      </c>
      <c r="DX111" s="18">
        <v>0</v>
      </c>
      <c r="DY111" s="18">
        <v>0</v>
      </c>
      <c r="DZ111" s="18">
        <v>0</v>
      </c>
      <c r="EA111" s="18">
        <v>0</v>
      </c>
      <c r="EB111" s="18">
        <v>0</v>
      </c>
      <c r="EC111" s="18">
        <v>0</v>
      </c>
      <c r="ED111" s="18">
        <v>0</v>
      </c>
      <c r="EE111" s="18">
        <v>0</v>
      </c>
    </row>
    <row r="112" spans="1:135" ht="20.149999999999999" customHeight="1" outlineLevel="4" x14ac:dyDescent="0.35">
      <c r="A112" s="17" t="s">
        <v>49</v>
      </c>
      <c r="B112" s="17" t="s">
        <v>334</v>
      </c>
      <c r="D112" s="18">
        <v>2644.1127300000003</v>
      </c>
      <c r="E112" s="18">
        <v>1780.0600000000002</v>
      </c>
      <c r="F112" s="18">
        <v>0</v>
      </c>
      <c r="G112" s="18">
        <v>0</v>
      </c>
      <c r="H112" s="18">
        <v>0</v>
      </c>
      <c r="I112" s="18">
        <v>0</v>
      </c>
      <c r="J112" s="18">
        <v>7.9090300000000013</v>
      </c>
      <c r="K112" s="18">
        <v>856.14369999999997</v>
      </c>
      <c r="L112" s="18">
        <v>-459.84969999999998</v>
      </c>
      <c r="M112" s="18">
        <v>0</v>
      </c>
      <c r="N112" s="18">
        <v>0</v>
      </c>
      <c r="O112" s="18">
        <v>0</v>
      </c>
      <c r="P112" s="18">
        <v>1.0384438813146604E-5</v>
      </c>
      <c r="Q112" s="18">
        <v>1.0382340000000002E-5</v>
      </c>
      <c r="R112" s="18">
        <v>0</v>
      </c>
      <c r="S112" s="18">
        <v>0</v>
      </c>
      <c r="T112" s="18">
        <v>0</v>
      </c>
      <c r="U112" s="18">
        <v>0</v>
      </c>
      <c r="V112" s="18">
        <v>6.3700200000000003E-16</v>
      </c>
      <c r="W112" s="18">
        <v>2.0988125095999998E-9</v>
      </c>
      <c r="X112" s="18">
        <v>-1.2856829134199997E-7</v>
      </c>
      <c r="Y112" s="18">
        <v>0</v>
      </c>
      <c r="Z112" s="18">
        <v>0</v>
      </c>
      <c r="AA112" s="18">
        <v>0</v>
      </c>
      <c r="AB112" s="18">
        <v>6.8263176699999999</v>
      </c>
      <c r="AC112" s="18">
        <v>6.8205869999999997</v>
      </c>
      <c r="AD112" s="18">
        <v>0</v>
      </c>
      <c r="AE112" s="18">
        <v>0</v>
      </c>
      <c r="AF112" s="18">
        <v>0</v>
      </c>
      <c r="AG112" s="18">
        <v>0</v>
      </c>
      <c r="AH112" s="18">
        <v>2.5759900000000007E-3</v>
      </c>
      <c r="AI112" s="18">
        <v>3.1546799999999987E-3</v>
      </c>
      <c r="AJ112" s="18">
        <v>-6.1871699999999995E-2</v>
      </c>
      <c r="AK112" s="18">
        <v>0</v>
      </c>
      <c r="AL112" s="18">
        <v>0</v>
      </c>
      <c r="AM112" s="18">
        <v>0</v>
      </c>
      <c r="AN112" s="18">
        <v>2.9132792999999997</v>
      </c>
      <c r="AO112" s="18">
        <v>2.8119799999999997</v>
      </c>
      <c r="AP112" s="18">
        <v>0</v>
      </c>
      <c r="AQ112" s="18">
        <v>0</v>
      </c>
      <c r="AR112" s="18">
        <v>0</v>
      </c>
      <c r="AS112" s="18">
        <v>0</v>
      </c>
      <c r="AT112" s="18">
        <v>2.7488200000000004E-2</v>
      </c>
      <c r="AU112" s="18">
        <v>7.3811100000000004E-2</v>
      </c>
      <c r="AV112" s="18">
        <v>-0.67628399999999989</v>
      </c>
      <c r="AW112" s="18">
        <v>0</v>
      </c>
      <c r="AX112" s="18">
        <v>0</v>
      </c>
      <c r="AY112" s="18">
        <v>0</v>
      </c>
      <c r="AZ112" s="18">
        <v>5.4199193800000014</v>
      </c>
      <c r="BA112" s="18">
        <v>5.3985800000000017</v>
      </c>
      <c r="BB112" s="18">
        <v>0</v>
      </c>
      <c r="BC112" s="18">
        <v>0</v>
      </c>
      <c r="BD112" s="18">
        <v>0</v>
      </c>
      <c r="BE112" s="18">
        <v>0</v>
      </c>
      <c r="BF112" s="18">
        <v>6.6745300000000014E-3</v>
      </c>
      <c r="BG112" s="18">
        <v>1.466485E-2</v>
      </c>
      <c r="BH112" s="18">
        <v>-7.9826400000000006E-2</v>
      </c>
      <c r="BI112" s="18">
        <v>0</v>
      </c>
      <c r="BJ112" s="18">
        <v>0</v>
      </c>
      <c r="BK112" s="18">
        <v>0</v>
      </c>
      <c r="BL112" s="18">
        <v>3.53897988E-4</v>
      </c>
      <c r="BM112" s="18">
        <v>3.4234000000000001E-4</v>
      </c>
      <c r="BN112" s="18">
        <v>0</v>
      </c>
      <c r="BO112" s="18">
        <v>0</v>
      </c>
      <c r="BP112" s="18">
        <v>0</v>
      </c>
      <c r="BQ112" s="18">
        <v>0</v>
      </c>
      <c r="BR112" s="18">
        <v>2.7405900000000003E-7</v>
      </c>
      <c r="BS112" s="18">
        <v>1.1283929E-5</v>
      </c>
      <c r="BT112" s="18">
        <v>-4.9058280000000003E-5</v>
      </c>
      <c r="BU112" s="18">
        <v>0</v>
      </c>
      <c r="BV112" s="18">
        <v>0</v>
      </c>
      <c r="BW112" s="18">
        <v>0</v>
      </c>
      <c r="BX112" s="18">
        <v>31385.851500000001</v>
      </c>
      <c r="BY112" s="18">
        <v>31159</v>
      </c>
      <c r="BZ112" s="18">
        <v>0</v>
      </c>
      <c r="CA112" s="18">
        <v>0</v>
      </c>
      <c r="CB112" s="18">
        <v>0</v>
      </c>
      <c r="CC112" s="18">
        <v>0</v>
      </c>
      <c r="CD112" s="18">
        <v>52.260500000000008</v>
      </c>
      <c r="CE112" s="18">
        <v>174.59100000000001</v>
      </c>
      <c r="CF112" s="18">
        <v>-5987.6610000000001</v>
      </c>
      <c r="CG112" s="18">
        <v>0</v>
      </c>
      <c r="CH112" s="18">
        <v>0</v>
      </c>
      <c r="CI112" s="18">
        <v>0</v>
      </c>
      <c r="CJ112" s="18">
        <v>32093.959100000004</v>
      </c>
      <c r="CK112" s="18">
        <v>31851.600000000002</v>
      </c>
      <c r="CL112" s="18">
        <v>0</v>
      </c>
      <c r="CM112" s="18">
        <v>0</v>
      </c>
      <c r="CN112" s="18">
        <v>0</v>
      </c>
      <c r="CO112" s="18">
        <v>0</v>
      </c>
      <c r="CP112" s="18">
        <v>52.425100000000015</v>
      </c>
      <c r="CQ112" s="18">
        <v>189.93400000000003</v>
      </c>
      <c r="CR112" s="18">
        <v>-6917.3580000000002</v>
      </c>
      <c r="CS112" s="18">
        <v>0</v>
      </c>
      <c r="CT112" s="18">
        <v>0</v>
      </c>
      <c r="CU112" s="18">
        <v>0</v>
      </c>
      <c r="CV112" s="18">
        <v>987.23828000000015</v>
      </c>
      <c r="CW112" s="18">
        <v>966.2700000000001</v>
      </c>
      <c r="CX112" s="18">
        <v>0</v>
      </c>
      <c r="CY112" s="18">
        <v>0</v>
      </c>
      <c r="CZ112" s="18">
        <v>0</v>
      </c>
      <c r="DA112" s="18">
        <v>0</v>
      </c>
      <c r="DB112" s="18">
        <v>3.0451000000000001</v>
      </c>
      <c r="DC112" s="18">
        <v>17.923179999999999</v>
      </c>
      <c r="DD112" s="18">
        <v>-858.07599999999991</v>
      </c>
      <c r="DE112" s="18">
        <v>0</v>
      </c>
      <c r="DF112" s="18">
        <v>0</v>
      </c>
      <c r="DG112" s="18">
        <v>0</v>
      </c>
      <c r="DH112" s="18">
        <v>1448.4800000000002</v>
      </c>
      <c r="DI112" s="18">
        <v>1448.4800000000002</v>
      </c>
      <c r="DJ112" s="18">
        <v>0</v>
      </c>
      <c r="DK112" s="18">
        <v>0</v>
      </c>
      <c r="DL112" s="18">
        <v>0</v>
      </c>
      <c r="DM112" s="18">
        <v>0</v>
      </c>
      <c r="DN112" s="18">
        <v>0</v>
      </c>
      <c r="DO112" s="18">
        <v>0</v>
      </c>
      <c r="DP112" s="18">
        <v>0</v>
      </c>
      <c r="DQ112" s="18">
        <v>0</v>
      </c>
      <c r="DR112" s="18">
        <v>0</v>
      </c>
      <c r="DS112" s="18">
        <v>0</v>
      </c>
      <c r="DT112" s="18">
        <v>342.36800000000011</v>
      </c>
      <c r="DU112" s="18">
        <v>342.36800000000011</v>
      </c>
      <c r="DV112" s="18">
        <v>0</v>
      </c>
      <c r="DW112" s="18">
        <v>0</v>
      </c>
      <c r="DX112" s="18">
        <v>0</v>
      </c>
      <c r="DY112" s="18">
        <v>0</v>
      </c>
      <c r="DZ112" s="18">
        <v>0</v>
      </c>
      <c r="EA112" s="18">
        <v>0</v>
      </c>
      <c r="EB112" s="18">
        <v>0</v>
      </c>
      <c r="EC112" s="18">
        <v>0</v>
      </c>
      <c r="ED112" s="18">
        <v>0</v>
      </c>
      <c r="EE112" s="18">
        <v>0</v>
      </c>
    </row>
    <row r="113" spans="1:135" ht="20.149999999999999" customHeight="1" outlineLevel="5" x14ac:dyDescent="0.35">
      <c r="A113" s="17" t="s">
        <v>54</v>
      </c>
      <c r="B113" s="17" t="s">
        <v>335</v>
      </c>
      <c r="D113" s="18">
        <v>917.54019000000017</v>
      </c>
      <c r="E113" s="18">
        <v>869.70000000000016</v>
      </c>
      <c r="F113" s="18">
        <v>0</v>
      </c>
      <c r="G113" s="18">
        <v>0</v>
      </c>
      <c r="H113" s="18">
        <v>0</v>
      </c>
      <c r="I113" s="18">
        <v>0</v>
      </c>
      <c r="J113" s="18">
        <v>6.4290900000000013</v>
      </c>
      <c r="K113" s="18">
        <v>41.411100000000012</v>
      </c>
      <c r="L113" s="18">
        <v>-29.369100000000003</v>
      </c>
      <c r="M113" s="18">
        <v>0</v>
      </c>
      <c r="N113" s="18">
        <v>0</v>
      </c>
      <c r="O113" s="18">
        <v>0</v>
      </c>
      <c r="P113" s="18">
        <v>5.338620010686607E-6</v>
      </c>
      <c r="Q113" s="18">
        <v>5.3386200000000014E-6</v>
      </c>
      <c r="R113" s="18">
        <v>0</v>
      </c>
      <c r="S113" s="18">
        <v>0</v>
      </c>
      <c r="T113" s="18">
        <v>0</v>
      </c>
      <c r="U113" s="18">
        <v>0</v>
      </c>
      <c r="V113" s="18">
        <v>5.1780600000000006E-16</v>
      </c>
      <c r="W113" s="18">
        <v>1.0168800000000002E-14</v>
      </c>
      <c r="X113" s="18">
        <v>-2.3682600000000003E-13</v>
      </c>
      <c r="Y113" s="18">
        <v>0</v>
      </c>
      <c r="Z113" s="18">
        <v>0</v>
      </c>
      <c r="AA113" s="18">
        <v>0</v>
      </c>
      <c r="AB113" s="18">
        <v>0.44748741000000009</v>
      </c>
      <c r="AC113" s="18">
        <v>0.4475610000000001</v>
      </c>
      <c r="AD113" s="18">
        <v>0</v>
      </c>
      <c r="AE113" s="18">
        <v>0</v>
      </c>
      <c r="AF113" s="18">
        <v>0</v>
      </c>
      <c r="AG113" s="18">
        <v>0</v>
      </c>
      <c r="AH113" s="18">
        <v>2.0939700000000006E-3</v>
      </c>
      <c r="AI113" s="18">
        <v>-2.1675600000000007E-3</v>
      </c>
      <c r="AJ113" s="18">
        <v>-6.6231000000000016E-3</v>
      </c>
      <c r="AK113" s="18">
        <v>0</v>
      </c>
      <c r="AL113" s="18">
        <v>0</v>
      </c>
      <c r="AM113" s="18">
        <v>0</v>
      </c>
      <c r="AN113" s="18">
        <v>1.0189539000000003</v>
      </c>
      <c r="AO113" s="18">
        <v>0.97674000000000016</v>
      </c>
      <c r="AP113" s="18">
        <v>0</v>
      </c>
      <c r="AQ113" s="18">
        <v>0</v>
      </c>
      <c r="AR113" s="18">
        <v>0</v>
      </c>
      <c r="AS113" s="18">
        <v>0</v>
      </c>
      <c r="AT113" s="18">
        <v>2.2344600000000006E-2</v>
      </c>
      <c r="AU113" s="18">
        <v>1.9869300000000003E-2</v>
      </c>
      <c r="AV113" s="18">
        <v>-7.2252000000000025E-2</v>
      </c>
      <c r="AW113" s="18">
        <v>0</v>
      </c>
      <c r="AX113" s="18">
        <v>0</v>
      </c>
      <c r="AY113" s="18">
        <v>0</v>
      </c>
      <c r="AZ113" s="18">
        <v>4.2776261400000006</v>
      </c>
      <c r="BA113" s="18">
        <v>4.2682200000000012</v>
      </c>
      <c r="BB113" s="18">
        <v>0</v>
      </c>
      <c r="BC113" s="18">
        <v>0</v>
      </c>
      <c r="BD113" s="18">
        <v>0</v>
      </c>
      <c r="BE113" s="18">
        <v>0</v>
      </c>
      <c r="BF113" s="18">
        <v>5.425590000000001E-3</v>
      </c>
      <c r="BG113" s="18">
        <v>3.9805500000000011E-3</v>
      </c>
      <c r="BH113" s="18">
        <v>-1.1239200000000003E-2</v>
      </c>
      <c r="BI113" s="18">
        <v>0</v>
      </c>
      <c r="BJ113" s="18">
        <v>0</v>
      </c>
      <c r="BK113" s="18">
        <v>0</v>
      </c>
      <c r="BL113" s="18">
        <v>6.7539564000000015E-5</v>
      </c>
      <c r="BM113" s="18">
        <v>6.6900000000000013E-5</v>
      </c>
      <c r="BN113" s="18">
        <v>0</v>
      </c>
      <c r="BO113" s="18">
        <v>0</v>
      </c>
      <c r="BP113" s="18">
        <v>0</v>
      </c>
      <c r="BQ113" s="18">
        <v>0</v>
      </c>
      <c r="BR113" s="18">
        <v>2.2277700000000004E-7</v>
      </c>
      <c r="BS113" s="18">
        <v>4.1678700000000004E-7</v>
      </c>
      <c r="BT113" s="18">
        <v>-4.2548400000000014E-6</v>
      </c>
      <c r="BU113" s="18">
        <v>0</v>
      </c>
      <c r="BV113" s="18">
        <v>0</v>
      </c>
      <c r="BW113" s="18">
        <v>0</v>
      </c>
      <c r="BX113" s="18">
        <v>8809.7265000000025</v>
      </c>
      <c r="BY113" s="18">
        <v>8697.0000000000018</v>
      </c>
      <c r="BZ113" s="18">
        <v>0</v>
      </c>
      <c r="CA113" s="18">
        <v>0</v>
      </c>
      <c r="CB113" s="18">
        <v>0</v>
      </c>
      <c r="CC113" s="18">
        <v>0</v>
      </c>
      <c r="CD113" s="18">
        <v>42.481500000000004</v>
      </c>
      <c r="CE113" s="18">
        <v>70.245000000000019</v>
      </c>
      <c r="CF113" s="18">
        <v>-339.18300000000011</v>
      </c>
      <c r="CG113" s="18">
        <v>0</v>
      </c>
      <c r="CH113" s="18">
        <v>0</v>
      </c>
      <c r="CI113" s="18">
        <v>0</v>
      </c>
      <c r="CJ113" s="18">
        <v>8944.3293000000012</v>
      </c>
      <c r="CK113" s="18">
        <v>8830.8000000000011</v>
      </c>
      <c r="CL113" s="18">
        <v>0</v>
      </c>
      <c r="CM113" s="18">
        <v>0</v>
      </c>
      <c r="CN113" s="18">
        <v>0</v>
      </c>
      <c r="CO113" s="18">
        <v>0</v>
      </c>
      <c r="CP113" s="18">
        <v>42.615300000000012</v>
      </c>
      <c r="CQ113" s="18">
        <v>70.914000000000016</v>
      </c>
      <c r="CR113" s="18">
        <v>-365.27400000000006</v>
      </c>
      <c r="CS113" s="18">
        <v>0</v>
      </c>
      <c r="CT113" s="18">
        <v>0</v>
      </c>
      <c r="CU113" s="18">
        <v>0</v>
      </c>
      <c r="CV113" s="18">
        <v>550.69404000000009</v>
      </c>
      <c r="CW113" s="18">
        <v>541.8900000000001</v>
      </c>
      <c r="CX113" s="18">
        <v>0</v>
      </c>
      <c r="CY113" s="18">
        <v>0</v>
      </c>
      <c r="CZ113" s="18">
        <v>0</v>
      </c>
      <c r="DA113" s="18">
        <v>0</v>
      </c>
      <c r="DB113" s="18">
        <v>2.4753000000000003</v>
      </c>
      <c r="DC113" s="18">
        <v>6.3287400000000007</v>
      </c>
      <c r="DD113" s="18">
        <v>-195.34800000000004</v>
      </c>
      <c r="DE113" s="18">
        <v>0</v>
      </c>
      <c r="DF113" s="18">
        <v>0</v>
      </c>
      <c r="DG113" s="18">
        <v>0</v>
      </c>
      <c r="DH113" s="18">
        <v>1177.4400000000003</v>
      </c>
      <c r="DI113" s="18">
        <v>1177.4400000000003</v>
      </c>
      <c r="DJ113" s="18">
        <v>0</v>
      </c>
      <c r="DK113" s="18">
        <v>0</v>
      </c>
      <c r="DL113" s="18">
        <v>0</v>
      </c>
      <c r="DM113" s="18">
        <v>0</v>
      </c>
      <c r="DN113" s="18">
        <v>0</v>
      </c>
      <c r="DO113" s="18">
        <v>0</v>
      </c>
      <c r="DP113" s="18">
        <v>0</v>
      </c>
      <c r="DQ113" s="18">
        <v>0</v>
      </c>
      <c r="DR113" s="18">
        <v>0</v>
      </c>
      <c r="DS113" s="18">
        <v>0</v>
      </c>
      <c r="DT113" s="18">
        <v>278.30400000000009</v>
      </c>
      <c r="DU113" s="18">
        <v>278.30400000000009</v>
      </c>
      <c r="DV113" s="18">
        <v>0</v>
      </c>
      <c r="DW113" s="18">
        <v>0</v>
      </c>
      <c r="DX113" s="18">
        <v>0</v>
      </c>
      <c r="DY113" s="18">
        <v>0</v>
      </c>
      <c r="DZ113" s="18">
        <v>0</v>
      </c>
      <c r="EA113" s="18">
        <v>0</v>
      </c>
      <c r="EB113" s="18">
        <v>0</v>
      </c>
      <c r="EC113" s="18">
        <v>0</v>
      </c>
      <c r="ED113" s="18">
        <v>0</v>
      </c>
      <c r="EE113" s="18">
        <v>0</v>
      </c>
    </row>
    <row r="114" spans="1:135" ht="20.149999999999999" customHeight="1" outlineLevel="6" x14ac:dyDescent="0.35">
      <c r="A114" s="17" t="s">
        <v>55</v>
      </c>
      <c r="B114" s="17" t="s">
        <v>336</v>
      </c>
      <c r="C114">
        <v>0</v>
      </c>
      <c r="D114" s="18">
        <v>917.54019000000017</v>
      </c>
      <c r="E114" s="18">
        <v>869.70000000000016</v>
      </c>
      <c r="F114" s="18">
        <v>0</v>
      </c>
      <c r="G114" s="18">
        <v>0</v>
      </c>
      <c r="H114" s="18">
        <v>0</v>
      </c>
      <c r="I114" s="18">
        <v>0</v>
      </c>
      <c r="J114" s="18">
        <v>6.4290900000000013</v>
      </c>
      <c r="K114" s="18">
        <v>41.411100000000012</v>
      </c>
      <c r="L114" s="18">
        <v>-29.369100000000003</v>
      </c>
      <c r="M114" s="18">
        <v>0</v>
      </c>
      <c r="N114" s="18">
        <v>0</v>
      </c>
      <c r="O114" s="18">
        <v>0</v>
      </c>
      <c r="P114" s="18">
        <v>5.338620010686607E-6</v>
      </c>
      <c r="Q114" s="18">
        <v>5.3386200000000014E-6</v>
      </c>
      <c r="R114" s="18">
        <v>0</v>
      </c>
      <c r="S114" s="18">
        <v>0</v>
      </c>
      <c r="T114" s="18">
        <v>0</v>
      </c>
      <c r="U114" s="18">
        <v>0</v>
      </c>
      <c r="V114" s="18">
        <v>5.1780600000000006E-16</v>
      </c>
      <c r="W114" s="18">
        <v>1.0168800000000002E-14</v>
      </c>
      <c r="X114" s="18">
        <v>-2.3682600000000003E-13</v>
      </c>
      <c r="Y114" s="18">
        <v>0</v>
      </c>
      <c r="Z114" s="18">
        <v>0</v>
      </c>
      <c r="AA114" s="18">
        <v>0</v>
      </c>
      <c r="AB114" s="18">
        <v>0.44748741000000009</v>
      </c>
      <c r="AC114" s="18">
        <v>0.4475610000000001</v>
      </c>
      <c r="AD114" s="18">
        <v>0</v>
      </c>
      <c r="AE114" s="18">
        <v>0</v>
      </c>
      <c r="AF114" s="18">
        <v>0</v>
      </c>
      <c r="AG114" s="18">
        <v>0</v>
      </c>
      <c r="AH114" s="18">
        <v>2.0939700000000006E-3</v>
      </c>
      <c r="AI114" s="18">
        <v>-2.1675600000000007E-3</v>
      </c>
      <c r="AJ114" s="18">
        <v>-6.6231000000000016E-3</v>
      </c>
      <c r="AK114" s="18">
        <v>0</v>
      </c>
      <c r="AL114" s="18">
        <v>0</v>
      </c>
      <c r="AM114" s="18">
        <v>0</v>
      </c>
      <c r="AN114" s="18">
        <v>1.0189539000000003</v>
      </c>
      <c r="AO114" s="18">
        <v>0.97674000000000016</v>
      </c>
      <c r="AP114" s="18">
        <v>0</v>
      </c>
      <c r="AQ114" s="18">
        <v>0</v>
      </c>
      <c r="AR114" s="18">
        <v>0</v>
      </c>
      <c r="AS114" s="18">
        <v>0</v>
      </c>
      <c r="AT114" s="18">
        <v>2.2344600000000006E-2</v>
      </c>
      <c r="AU114" s="18">
        <v>1.9869300000000003E-2</v>
      </c>
      <c r="AV114" s="18">
        <v>-7.2252000000000025E-2</v>
      </c>
      <c r="AW114" s="18">
        <v>0</v>
      </c>
      <c r="AX114" s="18">
        <v>0</v>
      </c>
      <c r="AY114" s="18">
        <v>0</v>
      </c>
      <c r="AZ114" s="18">
        <v>4.2776261400000006</v>
      </c>
      <c r="BA114" s="18">
        <v>4.2682200000000012</v>
      </c>
      <c r="BB114" s="18">
        <v>0</v>
      </c>
      <c r="BC114" s="18">
        <v>0</v>
      </c>
      <c r="BD114" s="18">
        <v>0</v>
      </c>
      <c r="BE114" s="18">
        <v>0</v>
      </c>
      <c r="BF114" s="18">
        <v>5.425590000000001E-3</v>
      </c>
      <c r="BG114" s="18">
        <v>3.9805500000000011E-3</v>
      </c>
      <c r="BH114" s="18">
        <v>-1.1239200000000003E-2</v>
      </c>
      <c r="BI114" s="18">
        <v>0</v>
      </c>
      <c r="BJ114" s="18">
        <v>0</v>
      </c>
      <c r="BK114" s="18">
        <v>0</v>
      </c>
      <c r="BL114" s="18">
        <v>6.7539564000000015E-5</v>
      </c>
      <c r="BM114" s="18">
        <v>6.6900000000000013E-5</v>
      </c>
      <c r="BN114" s="18">
        <v>0</v>
      </c>
      <c r="BO114" s="18">
        <v>0</v>
      </c>
      <c r="BP114" s="18">
        <v>0</v>
      </c>
      <c r="BQ114" s="18">
        <v>0</v>
      </c>
      <c r="BR114" s="18">
        <v>2.2277700000000004E-7</v>
      </c>
      <c r="BS114" s="18">
        <v>4.1678700000000004E-7</v>
      </c>
      <c r="BT114" s="18">
        <v>-4.2548400000000014E-6</v>
      </c>
      <c r="BU114" s="18">
        <v>0</v>
      </c>
      <c r="BV114" s="18">
        <v>0</v>
      </c>
      <c r="BW114" s="18">
        <v>0</v>
      </c>
      <c r="BX114" s="18">
        <v>8809.7265000000025</v>
      </c>
      <c r="BY114" s="18">
        <v>8697.0000000000018</v>
      </c>
      <c r="BZ114" s="18">
        <v>0</v>
      </c>
      <c r="CA114" s="18">
        <v>0</v>
      </c>
      <c r="CB114" s="18">
        <v>0</v>
      </c>
      <c r="CC114" s="18">
        <v>0</v>
      </c>
      <c r="CD114" s="18">
        <v>42.481500000000004</v>
      </c>
      <c r="CE114" s="18">
        <v>70.245000000000019</v>
      </c>
      <c r="CF114" s="18">
        <v>-339.18300000000011</v>
      </c>
      <c r="CG114" s="18">
        <v>0</v>
      </c>
      <c r="CH114" s="18">
        <v>0</v>
      </c>
      <c r="CI114" s="18">
        <v>0</v>
      </c>
      <c r="CJ114" s="18">
        <v>8944.3293000000012</v>
      </c>
      <c r="CK114" s="18">
        <v>8830.8000000000011</v>
      </c>
      <c r="CL114" s="18">
        <v>0</v>
      </c>
      <c r="CM114" s="18">
        <v>0</v>
      </c>
      <c r="CN114" s="18">
        <v>0</v>
      </c>
      <c r="CO114" s="18">
        <v>0</v>
      </c>
      <c r="CP114" s="18">
        <v>42.615300000000012</v>
      </c>
      <c r="CQ114" s="18">
        <v>70.914000000000016</v>
      </c>
      <c r="CR114" s="18">
        <v>-365.27400000000006</v>
      </c>
      <c r="CS114" s="18">
        <v>0</v>
      </c>
      <c r="CT114" s="18">
        <v>0</v>
      </c>
      <c r="CU114" s="18">
        <v>0</v>
      </c>
      <c r="CV114" s="18">
        <v>550.69404000000009</v>
      </c>
      <c r="CW114" s="18">
        <v>541.8900000000001</v>
      </c>
      <c r="CX114" s="18">
        <v>0</v>
      </c>
      <c r="CY114" s="18">
        <v>0</v>
      </c>
      <c r="CZ114" s="18">
        <v>0</v>
      </c>
      <c r="DA114" s="18">
        <v>0</v>
      </c>
      <c r="DB114" s="18">
        <v>2.4753000000000003</v>
      </c>
      <c r="DC114" s="18">
        <v>6.3287400000000007</v>
      </c>
      <c r="DD114" s="18">
        <v>-195.34800000000004</v>
      </c>
      <c r="DE114" s="18">
        <v>0</v>
      </c>
      <c r="DF114" s="18">
        <v>0</v>
      </c>
      <c r="DG114" s="18">
        <v>0</v>
      </c>
      <c r="DH114" s="18">
        <v>1177.4400000000003</v>
      </c>
      <c r="DI114" s="18">
        <v>1177.4400000000003</v>
      </c>
      <c r="DJ114" s="18">
        <v>0</v>
      </c>
      <c r="DK114" s="18">
        <v>0</v>
      </c>
      <c r="DL114" s="18">
        <v>0</v>
      </c>
      <c r="DM114" s="18">
        <v>0</v>
      </c>
      <c r="DN114" s="18">
        <v>0</v>
      </c>
      <c r="DO114" s="18">
        <v>0</v>
      </c>
      <c r="DP114" s="18">
        <v>0</v>
      </c>
      <c r="DQ114" s="18">
        <v>0</v>
      </c>
      <c r="DR114" s="18">
        <v>0</v>
      </c>
      <c r="DS114" s="18">
        <v>0</v>
      </c>
      <c r="DT114" s="18">
        <v>278.30400000000009</v>
      </c>
      <c r="DU114" s="18">
        <v>278.30400000000009</v>
      </c>
      <c r="DV114" s="18">
        <v>0</v>
      </c>
      <c r="DW114" s="18">
        <v>0</v>
      </c>
      <c r="DX114" s="18">
        <v>0</v>
      </c>
      <c r="DY114" s="18">
        <v>0</v>
      </c>
      <c r="DZ114" s="18">
        <v>0</v>
      </c>
      <c r="EA114" s="18">
        <v>0</v>
      </c>
      <c r="EB114" s="18">
        <v>0</v>
      </c>
      <c r="EC114" s="18">
        <v>0</v>
      </c>
      <c r="ED114" s="18">
        <v>0</v>
      </c>
      <c r="EE114" s="18">
        <v>0</v>
      </c>
    </row>
    <row r="115" spans="1:135" ht="20.149999999999999" customHeight="1" outlineLevel="5" x14ac:dyDescent="0.35">
      <c r="A115" s="17" t="s">
        <v>54</v>
      </c>
      <c r="B115" s="17" t="s">
        <v>337</v>
      </c>
      <c r="D115" s="18">
        <v>211.21254000000002</v>
      </c>
      <c r="E115" s="18">
        <v>200.20000000000002</v>
      </c>
      <c r="F115" s="18">
        <v>0</v>
      </c>
      <c r="G115" s="18">
        <v>0</v>
      </c>
      <c r="H115" s="18">
        <v>0</v>
      </c>
      <c r="I115" s="18">
        <v>0</v>
      </c>
      <c r="J115" s="18">
        <v>1.47994</v>
      </c>
      <c r="K115" s="18">
        <v>9.5326000000000004</v>
      </c>
      <c r="L115" s="18">
        <v>-6.7605999999999993</v>
      </c>
      <c r="M115" s="18">
        <v>0</v>
      </c>
      <c r="N115" s="18">
        <v>0</v>
      </c>
      <c r="O115" s="18">
        <v>0</v>
      </c>
      <c r="P115" s="18">
        <v>1.228920002459996E-6</v>
      </c>
      <c r="Q115" s="18">
        <v>1.2289200000000001E-6</v>
      </c>
      <c r="R115" s="18">
        <v>0</v>
      </c>
      <c r="S115" s="18">
        <v>0</v>
      </c>
      <c r="T115" s="18">
        <v>0</v>
      </c>
      <c r="U115" s="18">
        <v>0</v>
      </c>
      <c r="V115" s="18">
        <v>1.19196E-16</v>
      </c>
      <c r="W115" s="18">
        <v>2.3408000000000001E-15</v>
      </c>
      <c r="X115" s="18">
        <v>-5.4515999999999998E-14</v>
      </c>
      <c r="Y115" s="18">
        <v>0</v>
      </c>
      <c r="Z115" s="18">
        <v>0</v>
      </c>
      <c r="AA115" s="18">
        <v>0</v>
      </c>
      <c r="AB115" s="18">
        <v>0.10300906</v>
      </c>
      <c r="AC115" s="18">
        <v>0.10302600000000001</v>
      </c>
      <c r="AD115" s="18">
        <v>0</v>
      </c>
      <c r="AE115" s="18">
        <v>0</v>
      </c>
      <c r="AF115" s="18">
        <v>0</v>
      </c>
      <c r="AG115" s="18">
        <v>0</v>
      </c>
      <c r="AH115" s="18">
        <v>4.8202000000000005E-4</v>
      </c>
      <c r="AI115" s="18">
        <v>-4.9896000000000001E-4</v>
      </c>
      <c r="AJ115" s="18">
        <v>-1.5246000000000001E-3</v>
      </c>
      <c r="AK115" s="18">
        <v>0</v>
      </c>
      <c r="AL115" s="18">
        <v>0</v>
      </c>
      <c r="AM115" s="18">
        <v>0</v>
      </c>
      <c r="AN115" s="18">
        <v>0.23455739999999997</v>
      </c>
      <c r="AO115" s="18">
        <v>0.22483999999999998</v>
      </c>
      <c r="AP115" s="18">
        <v>0</v>
      </c>
      <c r="AQ115" s="18">
        <v>0</v>
      </c>
      <c r="AR115" s="18">
        <v>0</v>
      </c>
      <c r="AS115" s="18">
        <v>0</v>
      </c>
      <c r="AT115" s="18">
        <v>5.1435999999999999E-3</v>
      </c>
      <c r="AU115" s="18">
        <v>4.5738000000000003E-3</v>
      </c>
      <c r="AV115" s="18">
        <v>-1.6632000000000001E-2</v>
      </c>
      <c r="AW115" s="18">
        <v>0</v>
      </c>
      <c r="AX115" s="18">
        <v>0</v>
      </c>
      <c r="AY115" s="18">
        <v>0</v>
      </c>
      <c r="AZ115" s="18">
        <v>0.98468524000000002</v>
      </c>
      <c r="BA115" s="18">
        <v>0.98252000000000006</v>
      </c>
      <c r="BB115" s="18">
        <v>0</v>
      </c>
      <c r="BC115" s="18">
        <v>0</v>
      </c>
      <c r="BD115" s="18">
        <v>0</v>
      </c>
      <c r="BE115" s="18">
        <v>0</v>
      </c>
      <c r="BF115" s="18">
        <v>1.24894E-3</v>
      </c>
      <c r="BG115" s="18">
        <v>9.163000000000001E-4</v>
      </c>
      <c r="BH115" s="18">
        <v>-2.5872E-3</v>
      </c>
      <c r="BI115" s="18">
        <v>0</v>
      </c>
      <c r="BJ115" s="18">
        <v>0</v>
      </c>
      <c r="BK115" s="18">
        <v>0</v>
      </c>
      <c r="BL115" s="18">
        <v>1.5547224000000001E-5</v>
      </c>
      <c r="BM115" s="18">
        <v>1.5400000000000002E-5</v>
      </c>
      <c r="BN115" s="18">
        <v>0</v>
      </c>
      <c r="BO115" s="18">
        <v>0</v>
      </c>
      <c r="BP115" s="18">
        <v>0</v>
      </c>
      <c r="BQ115" s="18">
        <v>0</v>
      </c>
      <c r="BR115" s="18">
        <v>5.1282000000000002E-8</v>
      </c>
      <c r="BS115" s="18">
        <v>9.5942E-8</v>
      </c>
      <c r="BT115" s="18">
        <v>-9.7944000000000015E-7</v>
      </c>
      <c r="BU115" s="18">
        <v>0</v>
      </c>
      <c r="BV115" s="18">
        <v>0</v>
      </c>
      <c r="BW115" s="18">
        <v>0</v>
      </c>
      <c r="BX115" s="18">
        <v>2027.9490000000001</v>
      </c>
      <c r="BY115" s="18">
        <v>2002</v>
      </c>
      <c r="BZ115" s="18">
        <v>0</v>
      </c>
      <c r="CA115" s="18">
        <v>0</v>
      </c>
      <c r="CB115" s="18">
        <v>0</v>
      </c>
      <c r="CC115" s="18">
        <v>0</v>
      </c>
      <c r="CD115" s="18">
        <v>9.7789999999999999</v>
      </c>
      <c r="CE115" s="18">
        <v>16.170000000000002</v>
      </c>
      <c r="CF115" s="18">
        <v>-78.078000000000003</v>
      </c>
      <c r="CG115" s="18">
        <v>0</v>
      </c>
      <c r="CH115" s="18">
        <v>0</v>
      </c>
      <c r="CI115" s="18">
        <v>0</v>
      </c>
      <c r="CJ115" s="18">
        <v>2058.9337999999998</v>
      </c>
      <c r="CK115" s="18">
        <v>2032.8</v>
      </c>
      <c r="CL115" s="18">
        <v>0</v>
      </c>
      <c r="CM115" s="18">
        <v>0</v>
      </c>
      <c r="CN115" s="18">
        <v>0</v>
      </c>
      <c r="CO115" s="18">
        <v>0</v>
      </c>
      <c r="CP115" s="18">
        <v>9.809800000000001</v>
      </c>
      <c r="CQ115" s="18">
        <v>16.323999999999998</v>
      </c>
      <c r="CR115" s="18">
        <v>-84.084000000000003</v>
      </c>
      <c r="CS115" s="18">
        <v>0</v>
      </c>
      <c r="CT115" s="18">
        <v>0</v>
      </c>
      <c r="CU115" s="18">
        <v>0</v>
      </c>
      <c r="CV115" s="18">
        <v>126.76664000000001</v>
      </c>
      <c r="CW115" s="18">
        <v>124.74000000000001</v>
      </c>
      <c r="CX115" s="18">
        <v>0</v>
      </c>
      <c r="CY115" s="18">
        <v>0</v>
      </c>
      <c r="CZ115" s="18">
        <v>0</v>
      </c>
      <c r="DA115" s="18">
        <v>0</v>
      </c>
      <c r="DB115" s="18">
        <v>0.56979999999999997</v>
      </c>
      <c r="DC115" s="18">
        <v>1.4568399999999999</v>
      </c>
      <c r="DD115" s="18">
        <v>-44.967999999999996</v>
      </c>
      <c r="DE115" s="18">
        <v>0</v>
      </c>
      <c r="DF115" s="18">
        <v>0</v>
      </c>
      <c r="DG115" s="18">
        <v>0</v>
      </c>
      <c r="DH115" s="18">
        <v>271.04000000000002</v>
      </c>
      <c r="DI115" s="18">
        <v>271.04000000000002</v>
      </c>
      <c r="DJ115" s="18">
        <v>0</v>
      </c>
      <c r="DK115" s="18">
        <v>0</v>
      </c>
      <c r="DL115" s="18">
        <v>0</v>
      </c>
      <c r="DM115" s="18">
        <v>0</v>
      </c>
      <c r="DN115" s="18">
        <v>0</v>
      </c>
      <c r="DO115" s="18">
        <v>0</v>
      </c>
      <c r="DP115" s="18">
        <v>0</v>
      </c>
      <c r="DQ115" s="18">
        <v>0</v>
      </c>
      <c r="DR115" s="18">
        <v>0</v>
      </c>
      <c r="DS115" s="18">
        <v>0</v>
      </c>
      <c r="DT115" s="18">
        <v>64.064000000000007</v>
      </c>
      <c r="DU115" s="18">
        <v>64.064000000000007</v>
      </c>
      <c r="DV115" s="18">
        <v>0</v>
      </c>
      <c r="DW115" s="18">
        <v>0</v>
      </c>
      <c r="DX115" s="18">
        <v>0</v>
      </c>
      <c r="DY115" s="18">
        <v>0</v>
      </c>
      <c r="DZ115" s="18">
        <v>0</v>
      </c>
      <c r="EA115" s="18">
        <v>0</v>
      </c>
      <c r="EB115" s="18">
        <v>0</v>
      </c>
      <c r="EC115" s="18">
        <v>0</v>
      </c>
      <c r="ED115" s="18">
        <v>0</v>
      </c>
      <c r="EE115" s="18">
        <v>0</v>
      </c>
    </row>
    <row r="116" spans="1:135" ht="20.149999999999999" customHeight="1" outlineLevel="6" x14ac:dyDescent="0.35">
      <c r="A116" s="17" t="s">
        <v>55</v>
      </c>
      <c r="B116" s="17" t="s">
        <v>336</v>
      </c>
      <c r="C116">
        <v>0</v>
      </c>
      <c r="D116" s="18">
        <v>211.21254000000002</v>
      </c>
      <c r="E116" s="18">
        <v>200.20000000000002</v>
      </c>
      <c r="F116" s="18">
        <v>0</v>
      </c>
      <c r="G116" s="18">
        <v>0</v>
      </c>
      <c r="H116" s="18">
        <v>0</v>
      </c>
      <c r="I116" s="18">
        <v>0</v>
      </c>
      <c r="J116" s="18">
        <v>1.47994</v>
      </c>
      <c r="K116" s="18">
        <v>9.5326000000000004</v>
      </c>
      <c r="L116" s="18">
        <v>-6.7605999999999993</v>
      </c>
      <c r="M116" s="18">
        <v>0</v>
      </c>
      <c r="N116" s="18">
        <v>0</v>
      </c>
      <c r="O116" s="18">
        <v>0</v>
      </c>
      <c r="P116" s="18">
        <v>1.228920002459996E-6</v>
      </c>
      <c r="Q116" s="18">
        <v>1.2289200000000001E-6</v>
      </c>
      <c r="R116" s="18">
        <v>0</v>
      </c>
      <c r="S116" s="18">
        <v>0</v>
      </c>
      <c r="T116" s="18">
        <v>0</v>
      </c>
      <c r="U116" s="18">
        <v>0</v>
      </c>
      <c r="V116" s="18">
        <v>1.19196E-16</v>
      </c>
      <c r="W116" s="18">
        <v>2.3408000000000001E-15</v>
      </c>
      <c r="X116" s="18">
        <v>-5.4515999999999998E-14</v>
      </c>
      <c r="Y116" s="18">
        <v>0</v>
      </c>
      <c r="Z116" s="18">
        <v>0</v>
      </c>
      <c r="AA116" s="18">
        <v>0</v>
      </c>
      <c r="AB116" s="18">
        <v>0.10300906</v>
      </c>
      <c r="AC116" s="18">
        <v>0.10302600000000001</v>
      </c>
      <c r="AD116" s="18">
        <v>0</v>
      </c>
      <c r="AE116" s="18">
        <v>0</v>
      </c>
      <c r="AF116" s="18">
        <v>0</v>
      </c>
      <c r="AG116" s="18">
        <v>0</v>
      </c>
      <c r="AH116" s="18">
        <v>4.8202000000000005E-4</v>
      </c>
      <c r="AI116" s="18">
        <v>-4.9896000000000001E-4</v>
      </c>
      <c r="AJ116" s="18">
        <v>-1.5246000000000001E-3</v>
      </c>
      <c r="AK116" s="18">
        <v>0</v>
      </c>
      <c r="AL116" s="18">
        <v>0</v>
      </c>
      <c r="AM116" s="18">
        <v>0</v>
      </c>
      <c r="AN116" s="18">
        <v>0.23455739999999997</v>
      </c>
      <c r="AO116" s="18">
        <v>0.22483999999999998</v>
      </c>
      <c r="AP116" s="18">
        <v>0</v>
      </c>
      <c r="AQ116" s="18">
        <v>0</v>
      </c>
      <c r="AR116" s="18">
        <v>0</v>
      </c>
      <c r="AS116" s="18">
        <v>0</v>
      </c>
      <c r="AT116" s="18">
        <v>5.1435999999999999E-3</v>
      </c>
      <c r="AU116" s="18">
        <v>4.5738000000000003E-3</v>
      </c>
      <c r="AV116" s="18">
        <v>-1.6632000000000001E-2</v>
      </c>
      <c r="AW116" s="18">
        <v>0</v>
      </c>
      <c r="AX116" s="18">
        <v>0</v>
      </c>
      <c r="AY116" s="18">
        <v>0</v>
      </c>
      <c r="AZ116" s="18">
        <v>0.98468524000000002</v>
      </c>
      <c r="BA116" s="18">
        <v>0.98252000000000006</v>
      </c>
      <c r="BB116" s="18">
        <v>0</v>
      </c>
      <c r="BC116" s="18">
        <v>0</v>
      </c>
      <c r="BD116" s="18">
        <v>0</v>
      </c>
      <c r="BE116" s="18">
        <v>0</v>
      </c>
      <c r="BF116" s="18">
        <v>1.24894E-3</v>
      </c>
      <c r="BG116" s="18">
        <v>9.163000000000001E-4</v>
      </c>
      <c r="BH116" s="18">
        <v>-2.5872E-3</v>
      </c>
      <c r="BI116" s="18">
        <v>0</v>
      </c>
      <c r="BJ116" s="18">
        <v>0</v>
      </c>
      <c r="BK116" s="18">
        <v>0</v>
      </c>
      <c r="BL116" s="18">
        <v>1.5547224000000001E-5</v>
      </c>
      <c r="BM116" s="18">
        <v>1.5400000000000002E-5</v>
      </c>
      <c r="BN116" s="18">
        <v>0</v>
      </c>
      <c r="BO116" s="18">
        <v>0</v>
      </c>
      <c r="BP116" s="18">
        <v>0</v>
      </c>
      <c r="BQ116" s="18">
        <v>0</v>
      </c>
      <c r="BR116" s="18">
        <v>5.1282000000000002E-8</v>
      </c>
      <c r="BS116" s="18">
        <v>9.5942E-8</v>
      </c>
      <c r="BT116" s="18">
        <v>-9.7944000000000015E-7</v>
      </c>
      <c r="BU116" s="18">
        <v>0</v>
      </c>
      <c r="BV116" s="18">
        <v>0</v>
      </c>
      <c r="BW116" s="18">
        <v>0</v>
      </c>
      <c r="BX116" s="18">
        <v>2027.9490000000001</v>
      </c>
      <c r="BY116" s="18">
        <v>2002</v>
      </c>
      <c r="BZ116" s="18">
        <v>0</v>
      </c>
      <c r="CA116" s="18">
        <v>0</v>
      </c>
      <c r="CB116" s="18">
        <v>0</v>
      </c>
      <c r="CC116" s="18">
        <v>0</v>
      </c>
      <c r="CD116" s="18">
        <v>9.7789999999999999</v>
      </c>
      <c r="CE116" s="18">
        <v>16.170000000000002</v>
      </c>
      <c r="CF116" s="18">
        <v>-78.078000000000003</v>
      </c>
      <c r="CG116" s="18">
        <v>0</v>
      </c>
      <c r="CH116" s="18">
        <v>0</v>
      </c>
      <c r="CI116" s="18">
        <v>0</v>
      </c>
      <c r="CJ116" s="18">
        <v>2058.9337999999998</v>
      </c>
      <c r="CK116" s="18">
        <v>2032.8</v>
      </c>
      <c r="CL116" s="18">
        <v>0</v>
      </c>
      <c r="CM116" s="18">
        <v>0</v>
      </c>
      <c r="CN116" s="18">
        <v>0</v>
      </c>
      <c r="CO116" s="18">
        <v>0</v>
      </c>
      <c r="CP116" s="18">
        <v>9.809800000000001</v>
      </c>
      <c r="CQ116" s="18">
        <v>16.323999999999998</v>
      </c>
      <c r="CR116" s="18">
        <v>-84.084000000000003</v>
      </c>
      <c r="CS116" s="18">
        <v>0</v>
      </c>
      <c r="CT116" s="18">
        <v>0</v>
      </c>
      <c r="CU116" s="18">
        <v>0</v>
      </c>
      <c r="CV116" s="18">
        <v>126.76664000000001</v>
      </c>
      <c r="CW116" s="18">
        <v>124.74000000000001</v>
      </c>
      <c r="CX116" s="18">
        <v>0</v>
      </c>
      <c r="CY116" s="18">
        <v>0</v>
      </c>
      <c r="CZ116" s="18">
        <v>0</v>
      </c>
      <c r="DA116" s="18">
        <v>0</v>
      </c>
      <c r="DB116" s="18">
        <v>0.56979999999999997</v>
      </c>
      <c r="DC116" s="18">
        <v>1.4568399999999999</v>
      </c>
      <c r="DD116" s="18">
        <v>-44.967999999999996</v>
      </c>
      <c r="DE116" s="18">
        <v>0</v>
      </c>
      <c r="DF116" s="18">
        <v>0</v>
      </c>
      <c r="DG116" s="18">
        <v>0</v>
      </c>
      <c r="DH116" s="18">
        <v>271.04000000000002</v>
      </c>
      <c r="DI116" s="18">
        <v>271.04000000000002</v>
      </c>
      <c r="DJ116" s="18">
        <v>0</v>
      </c>
      <c r="DK116" s="18">
        <v>0</v>
      </c>
      <c r="DL116" s="18">
        <v>0</v>
      </c>
      <c r="DM116" s="18">
        <v>0</v>
      </c>
      <c r="DN116" s="18">
        <v>0</v>
      </c>
      <c r="DO116" s="18">
        <v>0</v>
      </c>
      <c r="DP116" s="18">
        <v>0</v>
      </c>
      <c r="DQ116" s="18">
        <v>0</v>
      </c>
      <c r="DR116" s="18">
        <v>0</v>
      </c>
      <c r="DS116" s="18">
        <v>0</v>
      </c>
      <c r="DT116" s="18">
        <v>64.064000000000007</v>
      </c>
      <c r="DU116" s="18">
        <v>64.064000000000007</v>
      </c>
      <c r="DV116" s="18">
        <v>0</v>
      </c>
      <c r="DW116" s="18">
        <v>0</v>
      </c>
      <c r="DX116" s="18">
        <v>0</v>
      </c>
      <c r="DY116" s="18">
        <v>0</v>
      </c>
      <c r="DZ116" s="18">
        <v>0</v>
      </c>
      <c r="EA116" s="18">
        <v>0</v>
      </c>
      <c r="EB116" s="18">
        <v>0</v>
      </c>
      <c r="EC116" s="18">
        <v>0</v>
      </c>
      <c r="ED116" s="18">
        <v>0</v>
      </c>
      <c r="EE116" s="18">
        <v>0</v>
      </c>
    </row>
    <row r="117" spans="1:135" ht="20.149999999999999" customHeight="1" outlineLevel="5" x14ac:dyDescent="0.35">
      <c r="A117" s="17" t="s">
        <v>54</v>
      </c>
      <c r="B117" s="17" t="s">
        <v>338</v>
      </c>
      <c r="D117" s="18">
        <v>1515.36</v>
      </c>
      <c r="E117" s="18">
        <v>710.16</v>
      </c>
      <c r="F117" s="18">
        <v>0</v>
      </c>
      <c r="G117" s="18">
        <v>0</v>
      </c>
      <c r="H117" s="18">
        <v>0</v>
      </c>
      <c r="I117" s="18">
        <v>0</v>
      </c>
      <c r="J117" s="18">
        <v>0</v>
      </c>
      <c r="K117" s="18">
        <v>805.19999999999993</v>
      </c>
      <c r="L117" s="18">
        <v>-423.71999999999997</v>
      </c>
      <c r="M117" s="18">
        <v>0</v>
      </c>
      <c r="N117" s="18">
        <v>0</v>
      </c>
      <c r="O117" s="18">
        <v>0</v>
      </c>
      <c r="P117" s="18">
        <v>3.8168988000000006E-6</v>
      </c>
      <c r="Q117" s="18">
        <v>3.8148000000000003E-6</v>
      </c>
      <c r="R117" s="18">
        <v>0</v>
      </c>
      <c r="S117" s="18">
        <v>0</v>
      </c>
      <c r="T117" s="18">
        <v>0</v>
      </c>
      <c r="U117" s="18">
        <v>0</v>
      </c>
      <c r="V117" s="18">
        <v>0</v>
      </c>
      <c r="W117" s="18">
        <v>2.0987999999999998E-9</v>
      </c>
      <c r="X117" s="18">
        <v>-1.2856799999999999E-7</v>
      </c>
      <c r="Y117" s="18">
        <v>0</v>
      </c>
      <c r="Z117" s="18">
        <v>0</v>
      </c>
      <c r="AA117" s="18">
        <v>0</v>
      </c>
      <c r="AB117" s="18">
        <v>6.2758211999999993</v>
      </c>
      <c r="AC117" s="18">
        <v>6.27</v>
      </c>
      <c r="AD117" s="18">
        <v>0</v>
      </c>
      <c r="AE117" s="18">
        <v>0</v>
      </c>
      <c r="AF117" s="18">
        <v>0</v>
      </c>
      <c r="AG117" s="18">
        <v>0</v>
      </c>
      <c r="AH117" s="18">
        <v>0</v>
      </c>
      <c r="AI117" s="18">
        <v>5.8211999999999995E-3</v>
      </c>
      <c r="AJ117" s="18">
        <v>-5.3723999999999994E-2</v>
      </c>
      <c r="AK117" s="18">
        <v>0</v>
      </c>
      <c r="AL117" s="18">
        <v>0</v>
      </c>
      <c r="AM117" s="18">
        <v>0</v>
      </c>
      <c r="AN117" s="18">
        <v>1.6597679999999999</v>
      </c>
      <c r="AO117" s="18">
        <v>1.6103999999999998</v>
      </c>
      <c r="AP117" s="18">
        <v>0</v>
      </c>
      <c r="AQ117" s="18">
        <v>0</v>
      </c>
      <c r="AR117" s="18">
        <v>0</v>
      </c>
      <c r="AS117" s="18">
        <v>0</v>
      </c>
      <c r="AT117" s="18">
        <v>0</v>
      </c>
      <c r="AU117" s="18">
        <v>4.9367999999999995E-2</v>
      </c>
      <c r="AV117" s="18">
        <v>-0.58739999999999992</v>
      </c>
      <c r="AW117" s="18">
        <v>0</v>
      </c>
      <c r="AX117" s="18">
        <v>0</v>
      </c>
      <c r="AY117" s="18">
        <v>0</v>
      </c>
      <c r="AZ117" s="18">
        <v>0.157608</v>
      </c>
      <c r="BA117" s="18">
        <v>0.14784</v>
      </c>
      <c r="BB117" s="18">
        <v>0</v>
      </c>
      <c r="BC117" s="18">
        <v>0</v>
      </c>
      <c r="BD117" s="18">
        <v>0</v>
      </c>
      <c r="BE117" s="18">
        <v>0</v>
      </c>
      <c r="BF117" s="18">
        <v>0</v>
      </c>
      <c r="BG117" s="18">
        <v>9.7679999999999989E-3</v>
      </c>
      <c r="BH117" s="18">
        <v>-6.6000000000000003E-2</v>
      </c>
      <c r="BI117" s="18">
        <v>0</v>
      </c>
      <c r="BJ117" s="18">
        <v>0</v>
      </c>
      <c r="BK117" s="18">
        <v>0</v>
      </c>
      <c r="BL117" s="18">
        <v>2.7081119999999999E-4</v>
      </c>
      <c r="BM117" s="18">
        <v>2.6004000000000001E-4</v>
      </c>
      <c r="BN117" s="18">
        <v>0</v>
      </c>
      <c r="BO117" s="18">
        <v>0</v>
      </c>
      <c r="BP117" s="18">
        <v>0</v>
      </c>
      <c r="BQ117" s="18">
        <v>0</v>
      </c>
      <c r="BR117" s="18">
        <v>0</v>
      </c>
      <c r="BS117" s="18">
        <v>1.0771199999999999E-5</v>
      </c>
      <c r="BT117" s="18">
        <v>-4.3823999999999999E-5</v>
      </c>
      <c r="BU117" s="18">
        <v>0</v>
      </c>
      <c r="BV117" s="18">
        <v>0</v>
      </c>
      <c r="BW117" s="18">
        <v>0</v>
      </c>
      <c r="BX117" s="18">
        <v>20548.175999999999</v>
      </c>
      <c r="BY117" s="18">
        <v>20460</v>
      </c>
      <c r="BZ117" s="18">
        <v>0</v>
      </c>
      <c r="CA117" s="18">
        <v>0</v>
      </c>
      <c r="CB117" s="18">
        <v>0</v>
      </c>
      <c r="CC117" s="18">
        <v>0</v>
      </c>
      <c r="CD117" s="18">
        <v>0</v>
      </c>
      <c r="CE117" s="18">
        <v>88.175999999999988</v>
      </c>
      <c r="CF117" s="18">
        <v>-5570.4</v>
      </c>
      <c r="CG117" s="18">
        <v>0</v>
      </c>
      <c r="CH117" s="18">
        <v>0</v>
      </c>
      <c r="CI117" s="18">
        <v>0</v>
      </c>
      <c r="CJ117" s="18">
        <v>21090.696</v>
      </c>
      <c r="CK117" s="18">
        <v>20988</v>
      </c>
      <c r="CL117" s="18">
        <v>0</v>
      </c>
      <c r="CM117" s="18">
        <v>0</v>
      </c>
      <c r="CN117" s="18">
        <v>0</v>
      </c>
      <c r="CO117" s="18">
        <v>0</v>
      </c>
      <c r="CP117" s="18">
        <v>0</v>
      </c>
      <c r="CQ117" s="18">
        <v>102.696</v>
      </c>
      <c r="CR117" s="18">
        <v>-6468</v>
      </c>
      <c r="CS117" s="18">
        <v>0</v>
      </c>
      <c r="CT117" s="18">
        <v>0</v>
      </c>
      <c r="CU117" s="18">
        <v>0</v>
      </c>
      <c r="CV117" s="18">
        <v>309.77760000000001</v>
      </c>
      <c r="CW117" s="18">
        <v>299.64</v>
      </c>
      <c r="CX117" s="18">
        <v>0</v>
      </c>
      <c r="CY117" s="18">
        <v>0</v>
      </c>
      <c r="CZ117" s="18">
        <v>0</v>
      </c>
      <c r="DA117" s="18">
        <v>0</v>
      </c>
      <c r="DB117" s="18">
        <v>0</v>
      </c>
      <c r="DC117" s="18">
        <v>10.137599999999999</v>
      </c>
      <c r="DD117" s="18">
        <v>-617.75999999999988</v>
      </c>
      <c r="DE117" s="18">
        <v>0</v>
      </c>
      <c r="DF117" s="18">
        <v>0</v>
      </c>
      <c r="DG117" s="18">
        <v>0</v>
      </c>
      <c r="DH117" s="18">
        <v>0</v>
      </c>
      <c r="DI117" s="18">
        <v>0</v>
      </c>
      <c r="DJ117" s="18">
        <v>0</v>
      </c>
      <c r="DK117" s="18">
        <v>0</v>
      </c>
      <c r="DL117" s="18">
        <v>0</v>
      </c>
      <c r="DM117" s="18">
        <v>0</v>
      </c>
      <c r="DN117" s="18">
        <v>0</v>
      </c>
      <c r="DO117" s="18">
        <v>0</v>
      </c>
      <c r="DP117" s="18">
        <v>0</v>
      </c>
      <c r="DQ117" s="18">
        <v>0</v>
      </c>
      <c r="DR117" s="18">
        <v>0</v>
      </c>
      <c r="DS117" s="18">
        <v>0</v>
      </c>
      <c r="DT117" s="18">
        <v>0</v>
      </c>
      <c r="DU117" s="18">
        <v>0</v>
      </c>
      <c r="DV117" s="18">
        <v>0</v>
      </c>
      <c r="DW117" s="18">
        <v>0</v>
      </c>
      <c r="DX117" s="18">
        <v>0</v>
      </c>
      <c r="DY117" s="18">
        <v>0</v>
      </c>
      <c r="DZ117" s="18">
        <v>0</v>
      </c>
      <c r="EA117" s="18">
        <v>0</v>
      </c>
      <c r="EB117" s="18">
        <v>0</v>
      </c>
      <c r="EC117" s="18">
        <v>0</v>
      </c>
      <c r="ED117" s="18">
        <v>0</v>
      </c>
      <c r="EE117" s="18">
        <v>0</v>
      </c>
    </row>
    <row r="118" spans="1:135" ht="20.149999999999999" customHeight="1" outlineLevel="6" x14ac:dyDescent="0.35">
      <c r="A118" s="17" t="s">
        <v>55</v>
      </c>
      <c r="B118" s="17" t="s">
        <v>64</v>
      </c>
      <c r="C118">
        <v>0</v>
      </c>
      <c r="D118" s="18">
        <v>1515.36</v>
      </c>
      <c r="E118" s="18">
        <v>710.16</v>
      </c>
      <c r="F118" s="18">
        <v>0</v>
      </c>
      <c r="G118" s="18">
        <v>0</v>
      </c>
      <c r="H118" s="18">
        <v>0</v>
      </c>
      <c r="I118" s="18">
        <v>0</v>
      </c>
      <c r="J118" s="18">
        <v>0</v>
      </c>
      <c r="K118" s="18">
        <v>805.19999999999993</v>
      </c>
      <c r="L118" s="18">
        <v>-423.71999999999997</v>
      </c>
      <c r="M118" s="18">
        <v>0</v>
      </c>
      <c r="N118" s="18">
        <v>0</v>
      </c>
      <c r="O118" s="18">
        <v>0</v>
      </c>
      <c r="P118" s="18">
        <v>3.8168988000000006E-6</v>
      </c>
      <c r="Q118" s="18">
        <v>3.8148000000000003E-6</v>
      </c>
      <c r="R118" s="18">
        <v>0</v>
      </c>
      <c r="S118" s="18">
        <v>0</v>
      </c>
      <c r="T118" s="18">
        <v>0</v>
      </c>
      <c r="U118" s="18">
        <v>0</v>
      </c>
      <c r="V118" s="18">
        <v>0</v>
      </c>
      <c r="W118" s="18">
        <v>2.0987999999999998E-9</v>
      </c>
      <c r="X118" s="18">
        <v>-1.2856799999999999E-7</v>
      </c>
      <c r="Y118" s="18">
        <v>0</v>
      </c>
      <c r="Z118" s="18">
        <v>0</v>
      </c>
      <c r="AA118" s="18">
        <v>0</v>
      </c>
      <c r="AB118" s="18">
        <v>6.2758211999999993</v>
      </c>
      <c r="AC118" s="18">
        <v>6.27</v>
      </c>
      <c r="AD118" s="18">
        <v>0</v>
      </c>
      <c r="AE118" s="18">
        <v>0</v>
      </c>
      <c r="AF118" s="18">
        <v>0</v>
      </c>
      <c r="AG118" s="18">
        <v>0</v>
      </c>
      <c r="AH118" s="18">
        <v>0</v>
      </c>
      <c r="AI118" s="18">
        <v>5.8211999999999995E-3</v>
      </c>
      <c r="AJ118" s="18">
        <v>-5.3723999999999994E-2</v>
      </c>
      <c r="AK118" s="18">
        <v>0</v>
      </c>
      <c r="AL118" s="18">
        <v>0</v>
      </c>
      <c r="AM118" s="18">
        <v>0</v>
      </c>
      <c r="AN118" s="18">
        <v>1.6597679999999999</v>
      </c>
      <c r="AO118" s="18">
        <v>1.6103999999999998</v>
      </c>
      <c r="AP118" s="18">
        <v>0</v>
      </c>
      <c r="AQ118" s="18">
        <v>0</v>
      </c>
      <c r="AR118" s="18">
        <v>0</v>
      </c>
      <c r="AS118" s="18">
        <v>0</v>
      </c>
      <c r="AT118" s="18">
        <v>0</v>
      </c>
      <c r="AU118" s="18">
        <v>4.9367999999999995E-2</v>
      </c>
      <c r="AV118" s="18">
        <v>-0.58739999999999992</v>
      </c>
      <c r="AW118" s="18">
        <v>0</v>
      </c>
      <c r="AX118" s="18">
        <v>0</v>
      </c>
      <c r="AY118" s="18">
        <v>0</v>
      </c>
      <c r="AZ118" s="18">
        <v>0.157608</v>
      </c>
      <c r="BA118" s="18">
        <v>0.14784</v>
      </c>
      <c r="BB118" s="18">
        <v>0</v>
      </c>
      <c r="BC118" s="18">
        <v>0</v>
      </c>
      <c r="BD118" s="18">
        <v>0</v>
      </c>
      <c r="BE118" s="18">
        <v>0</v>
      </c>
      <c r="BF118" s="18">
        <v>0</v>
      </c>
      <c r="BG118" s="18">
        <v>9.7679999999999989E-3</v>
      </c>
      <c r="BH118" s="18">
        <v>-6.6000000000000003E-2</v>
      </c>
      <c r="BI118" s="18">
        <v>0</v>
      </c>
      <c r="BJ118" s="18">
        <v>0</v>
      </c>
      <c r="BK118" s="18">
        <v>0</v>
      </c>
      <c r="BL118" s="18">
        <v>2.7081119999999999E-4</v>
      </c>
      <c r="BM118" s="18">
        <v>2.6004000000000001E-4</v>
      </c>
      <c r="BN118" s="18">
        <v>0</v>
      </c>
      <c r="BO118" s="18">
        <v>0</v>
      </c>
      <c r="BP118" s="18">
        <v>0</v>
      </c>
      <c r="BQ118" s="18">
        <v>0</v>
      </c>
      <c r="BR118" s="18">
        <v>0</v>
      </c>
      <c r="BS118" s="18">
        <v>1.0771199999999999E-5</v>
      </c>
      <c r="BT118" s="18">
        <v>-4.3823999999999999E-5</v>
      </c>
      <c r="BU118" s="18">
        <v>0</v>
      </c>
      <c r="BV118" s="18">
        <v>0</v>
      </c>
      <c r="BW118" s="18">
        <v>0</v>
      </c>
      <c r="BX118" s="18">
        <v>20548.175999999999</v>
      </c>
      <c r="BY118" s="18">
        <v>20460</v>
      </c>
      <c r="BZ118" s="18">
        <v>0</v>
      </c>
      <c r="CA118" s="18">
        <v>0</v>
      </c>
      <c r="CB118" s="18">
        <v>0</v>
      </c>
      <c r="CC118" s="18">
        <v>0</v>
      </c>
      <c r="CD118" s="18">
        <v>0</v>
      </c>
      <c r="CE118" s="18">
        <v>88.175999999999988</v>
      </c>
      <c r="CF118" s="18">
        <v>-5570.4</v>
      </c>
      <c r="CG118" s="18">
        <v>0</v>
      </c>
      <c r="CH118" s="18">
        <v>0</v>
      </c>
      <c r="CI118" s="18">
        <v>0</v>
      </c>
      <c r="CJ118" s="18">
        <v>21090.696</v>
      </c>
      <c r="CK118" s="18">
        <v>20988</v>
      </c>
      <c r="CL118" s="18">
        <v>0</v>
      </c>
      <c r="CM118" s="18">
        <v>0</v>
      </c>
      <c r="CN118" s="18">
        <v>0</v>
      </c>
      <c r="CO118" s="18">
        <v>0</v>
      </c>
      <c r="CP118" s="18">
        <v>0</v>
      </c>
      <c r="CQ118" s="18">
        <v>102.696</v>
      </c>
      <c r="CR118" s="18">
        <v>-6468</v>
      </c>
      <c r="CS118" s="18">
        <v>0</v>
      </c>
      <c r="CT118" s="18">
        <v>0</v>
      </c>
      <c r="CU118" s="18">
        <v>0</v>
      </c>
      <c r="CV118" s="18">
        <v>309.77760000000001</v>
      </c>
      <c r="CW118" s="18">
        <v>299.64</v>
      </c>
      <c r="CX118" s="18">
        <v>0</v>
      </c>
      <c r="CY118" s="18">
        <v>0</v>
      </c>
      <c r="CZ118" s="18">
        <v>0</v>
      </c>
      <c r="DA118" s="18">
        <v>0</v>
      </c>
      <c r="DB118" s="18">
        <v>0</v>
      </c>
      <c r="DC118" s="18">
        <v>10.137599999999999</v>
      </c>
      <c r="DD118" s="18">
        <v>-617.75999999999988</v>
      </c>
      <c r="DE118" s="18">
        <v>0</v>
      </c>
      <c r="DF118" s="18">
        <v>0</v>
      </c>
      <c r="DG118" s="18">
        <v>0</v>
      </c>
      <c r="DH118" s="18">
        <v>0</v>
      </c>
      <c r="DI118" s="18">
        <v>0</v>
      </c>
      <c r="DJ118" s="18">
        <v>0</v>
      </c>
      <c r="DK118" s="18">
        <v>0</v>
      </c>
      <c r="DL118" s="18">
        <v>0</v>
      </c>
      <c r="DM118" s="18">
        <v>0</v>
      </c>
      <c r="DN118" s="18">
        <v>0</v>
      </c>
      <c r="DO118" s="18">
        <v>0</v>
      </c>
      <c r="DP118" s="18">
        <v>0</v>
      </c>
      <c r="DQ118" s="18">
        <v>0</v>
      </c>
      <c r="DR118" s="18">
        <v>0</v>
      </c>
      <c r="DS118" s="18">
        <v>0</v>
      </c>
      <c r="DT118" s="18">
        <v>0</v>
      </c>
      <c r="DU118" s="18">
        <v>0</v>
      </c>
      <c r="DV118" s="18">
        <v>0</v>
      </c>
      <c r="DW118" s="18">
        <v>0</v>
      </c>
      <c r="DX118" s="18">
        <v>0</v>
      </c>
      <c r="DY118" s="18">
        <v>0</v>
      </c>
      <c r="DZ118" s="18">
        <v>0</v>
      </c>
      <c r="EA118" s="18">
        <v>0</v>
      </c>
      <c r="EB118" s="18">
        <v>0</v>
      </c>
      <c r="EC118" s="18">
        <v>0</v>
      </c>
      <c r="ED118" s="18">
        <v>0</v>
      </c>
      <c r="EE118" s="18">
        <v>0</v>
      </c>
    </row>
    <row r="119" spans="1:135" ht="20.149999999999999" customHeight="1" outlineLevel="2" x14ac:dyDescent="0.35">
      <c r="A119" s="17" t="s">
        <v>50</v>
      </c>
      <c r="B119" s="17" t="s">
        <v>84</v>
      </c>
      <c r="D119" s="18">
        <v>31311.811530478797</v>
      </c>
      <c r="E119" s="18">
        <v>29551.422065999999</v>
      </c>
      <c r="F119" s="18">
        <v>0</v>
      </c>
      <c r="G119" s="18">
        <v>0</v>
      </c>
      <c r="H119" s="18">
        <v>923.60850372000004</v>
      </c>
      <c r="I119" s="18">
        <v>0</v>
      </c>
      <c r="J119" s="18">
        <v>503.64318690880003</v>
      </c>
      <c r="K119" s="18">
        <v>333.13777385000003</v>
      </c>
      <c r="L119" s="18">
        <v>-357.96469298</v>
      </c>
      <c r="M119" s="18">
        <v>0</v>
      </c>
      <c r="N119" s="18">
        <v>0</v>
      </c>
      <c r="O119" s="18">
        <v>0</v>
      </c>
      <c r="P119" s="18">
        <v>2.1769802361803602E-4</v>
      </c>
      <c r="Q119" s="18">
        <v>2.1747234311875682E-4</v>
      </c>
      <c r="R119" s="18">
        <v>0</v>
      </c>
      <c r="S119" s="18">
        <v>0</v>
      </c>
      <c r="T119" s="18">
        <v>2.2567897589397126E-7</v>
      </c>
      <c r="U119" s="18">
        <v>0</v>
      </c>
      <c r="V119" s="18">
        <v>8.7541654620000017E-13</v>
      </c>
      <c r="W119" s="18">
        <v>6.4796871800000001E-13</v>
      </c>
      <c r="X119" s="18">
        <v>5.0245087199677498E-8</v>
      </c>
      <c r="Y119" s="18">
        <v>0</v>
      </c>
      <c r="Z119" s="18">
        <v>0</v>
      </c>
      <c r="AA119" s="18">
        <v>0</v>
      </c>
      <c r="AB119" s="18">
        <v>4.7991593314731604</v>
      </c>
      <c r="AC119" s="18">
        <v>2.2799504935099999</v>
      </c>
      <c r="AD119" s="18">
        <v>0</v>
      </c>
      <c r="AE119" s="18">
        <v>0</v>
      </c>
      <c r="AF119" s="18">
        <v>2.4515603315460002</v>
      </c>
      <c r="AG119" s="18">
        <v>0</v>
      </c>
      <c r="AH119" s="18">
        <v>0.19299333952216002</v>
      </c>
      <c r="AI119" s="18">
        <v>-0.12534483310500003</v>
      </c>
      <c r="AJ119" s="18">
        <v>-0.143170701259</v>
      </c>
      <c r="AK119" s="18">
        <v>0</v>
      </c>
      <c r="AL119" s="18">
        <v>0</v>
      </c>
      <c r="AM119" s="18">
        <v>0</v>
      </c>
      <c r="AN119" s="18">
        <v>41.325469391258395</v>
      </c>
      <c r="AO119" s="18">
        <v>37.751395871300005</v>
      </c>
      <c r="AP119" s="18">
        <v>0</v>
      </c>
      <c r="AQ119" s="18">
        <v>0</v>
      </c>
      <c r="AR119" s="18">
        <v>0.31027944391200002</v>
      </c>
      <c r="AS119" s="18">
        <v>0</v>
      </c>
      <c r="AT119" s="18">
        <v>2.0809794065464002</v>
      </c>
      <c r="AU119" s="18">
        <v>1.1828146694999999</v>
      </c>
      <c r="AV119" s="18">
        <v>-1.650455248995</v>
      </c>
      <c r="AW119" s="18">
        <v>0</v>
      </c>
      <c r="AX119" s="18">
        <v>0</v>
      </c>
      <c r="AY119" s="18">
        <v>0</v>
      </c>
      <c r="AZ119" s="18">
        <v>11.76528329180144</v>
      </c>
      <c r="BA119" s="18">
        <v>10.539161617700001</v>
      </c>
      <c r="BB119" s="18">
        <v>0</v>
      </c>
      <c r="BC119" s="18">
        <v>0</v>
      </c>
      <c r="BD119" s="18">
        <v>0.57127858852320001</v>
      </c>
      <c r="BE119" s="18">
        <v>0</v>
      </c>
      <c r="BF119" s="18">
        <v>0.45401141267824002</v>
      </c>
      <c r="BG119" s="18">
        <v>0.20083167289999998</v>
      </c>
      <c r="BH119" s="18">
        <v>-0.29455348199300002</v>
      </c>
      <c r="BI119" s="18">
        <v>0</v>
      </c>
      <c r="BJ119" s="18">
        <v>0</v>
      </c>
      <c r="BK119" s="18">
        <v>0</v>
      </c>
      <c r="BL119" s="18">
        <v>1.2949453573945601E-2</v>
      </c>
      <c r="BM119" s="18">
        <v>1.2445502331990002E-2</v>
      </c>
      <c r="BN119" s="18">
        <v>0</v>
      </c>
      <c r="BO119" s="18">
        <v>0</v>
      </c>
      <c r="BP119" s="18">
        <v>4.0316479533360005E-4</v>
      </c>
      <c r="BQ119" s="18">
        <v>0</v>
      </c>
      <c r="BR119" s="18">
        <v>7.3989871192000009E-5</v>
      </c>
      <c r="BS119" s="18">
        <v>2.6796575429999998E-5</v>
      </c>
      <c r="BT119" s="18">
        <v>-8.5448681681499997E-5</v>
      </c>
      <c r="BU119" s="18">
        <v>0</v>
      </c>
      <c r="BV119" s="18">
        <v>0</v>
      </c>
      <c r="BW119" s="18">
        <v>0</v>
      </c>
      <c r="BX119" s="18">
        <v>220535.77324684805</v>
      </c>
      <c r="BY119" s="18">
        <v>187311.98947</v>
      </c>
      <c r="BZ119" s="18">
        <v>0</v>
      </c>
      <c r="CA119" s="18">
        <v>0</v>
      </c>
      <c r="CB119" s="18">
        <v>24256.222192548004</v>
      </c>
      <c r="CC119" s="18">
        <v>0</v>
      </c>
      <c r="CD119" s="18">
        <v>4394.0711277999999</v>
      </c>
      <c r="CE119" s="18">
        <v>4573.4904564999997</v>
      </c>
      <c r="CF119" s="18">
        <v>-4256.3594826500002</v>
      </c>
      <c r="CG119" s="18">
        <v>0</v>
      </c>
      <c r="CH119" s="18">
        <v>0</v>
      </c>
      <c r="CI119" s="18">
        <v>0</v>
      </c>
      <c r="CJ119" s="18">
        <v>207942.50565081203</v>
      </c>
      <c r="CK119" s="18">
        <v>191665.84093900002</v>
      </c>
      <c r="CL119" s="18">
        <v>0</v>
      </c>
      <c r="CM119" s="18">
        <v>0</v>
      </c>
      <c r="CN119" s="18">
        <v>7202.6562370679949</v>
      </c>
      <c r="CO119" s="18">
        <v>0</v>
      </c>
      <c r="CP119" s="18">
        <v>4448.4125457440005</v>
      </c>
      <c r="CQ119" s="18">
        <v>4625.5959290000001</v>
      </c>
      <c r="CR119" s="18">
        <v>-5031.9321161000007</v>
      </c>
      <c r="CS119" s="18">
        <v>0</v>
      </c>
      <c r="CT119" s="18">
        <v>0</v>
      </c>
      <c r="CU119" s="18">
        <v>0</v>
      </c>
      <c r="CV119" s="18">
        <v>41444.129888678799</v>
      </c>
      <c r="CW119" s="18">
        <v>40314.373490200007</v>
      </c>
      <c r="CX119" s="18">
        <v>0</v>
      </c>
      <c r="CY119" s="18">
        <v>0</v>
      </c>
      <c r="CZ119" s="18">
        <v>400.91317620359905</v>
      </c>
      <c r="DA119" s="18">
        <v>0</v>
      </c>
      <c r="DB119" s="18">
        <v>350.24298187520003</v>
      </c>
      <c r="DC119" s="18">
        <v>378.60024040000002</v>
      </c>
      <c r="DD119" s="18">
        <v>-1045.5682269500001</v>
      </c>
      <c r="DE119" s="18">
        <v>0</v>
      </c>
      <c r="DF119" s="18">
        <v>0</v>
      </c>
      <c r="DG119" s="18">
        <v>0</v>
      </c>
      <c r="DH119" s="18">
        <v>15640.828775999998</v>
      </c>
      <c r="DI119" s="18">
        <v>15640.828775999998</v>
      </c>
      <c r="DJ119" s="18">
        <v>0</v>
      </c>
      <c r="DK119" s="18">
        <v>0</v>
      </c>
      <c r="DL119" s="18">
        <v>0</v>
      </c>
      <c r="DM119" s="18">
        <v>0</v>
      </c>
      <c r="DN119" s="18">
        <v>0</v>
      </c>
      <c r="DO119" s="18">
        <v>0</v>
      </c>
      <c r="DP119" s="18">
        <v>0</v>
      </c>
      <c r="DQ119" s="18">
        <v>0</v>
      </c>
      <c r="DR119" s="18">
        <v>0</v>
      </c>
      <c r="DS119" s="18">
        <v>0</v>
      </c>
      <c r="DT119" s="18">
        <v>11984.703207600001</v>
      </c>
      <c r="DU119" s="18">
        <v>11984.703207600001</v>
      </c>
      <c r="DV119" s="18">
        <v>0</v>
      </c>
      <c r="DW119" s="18">
        <v>0</v>
      </c>
      <c r="DX119" s="18">
        <v>0</v>
      </c>
      <c r="DY119" s="18">
        <v>0</v>
      </c>
      <c r="DZ119" s="18">
        <v>0</v>
      </c>
      <c r="EA119" s="18">
        <v>0</v>
      </c>
      <c r="EB119" s="18">
        <v>0</v>
      </c>
      <c r="EC119" s="18">
        <v>0</v>
      </c>
      <c r="ED119" s="18">
        <v>0</v>
      </c>
      <c r="EE119" s="18">
        <v>0</v>
      </c>
    </row>
    <row r="120" spans="1:135" ht="20.149999999999999" customHeight="1" outlineLevel="3" x14ac:dyDescent="0.35">
      <c r="A120" s="17" t="s">
        <v>52</v>
      </c>
      <c r="B120" s="17" t="s">
        <v>85</v>
      </c>
      <c r="D120" s="18">
        <v>21349.685000000001</v>
      </c>
      <c r="E120" s="18">
        <v>20672.400000000001</v>
      </c>
      <c r="F120" s="18">
        <v>0</v>
      </c>
      <c r="G120" s="18">
        <v>0</v>
      </c>
      <c r="H120" s="18">
        <v>0</v>
      </c>
      <c r="I120" s="18">
        <v>0</v>
      </c>
      <c r="J120" s="18">
        <v>392.315</v>
      </c>
      <c r="K120" s="18">
        <v>284.97000000000003</v>
      </c>
      <c r="L120" s="18">
        <v>-311.17099999999999</v>
      </c>
      <c r="M120" s="18">
        <v>0</v>
      </c>
      <c r="N120" s="18">
        <v>0</v>
      </c>
      <c r="O120" s="18">
        <v>0</v>
      </c>
      <c r="P120" s="18">
        <v>2.1551600041195209E-4</v>
      </c>
      <c r="Q120" s="18">
        <v>2.1551599999999999E-4</v>
      </c>
      <c r="R120" s="18">
        <v>0</v>
      </c>
      <c r="S120" s="18">
        <v>0</v>
      </c>
      <c r="T120" s="18">
        <v>0</v>
      </c>
      <c r="U120" s="18">
        <v>0</v>
      </c>
      <c r="V120" s="18">
        <v>3.1572099999999999E-14</v>
      </c>
      <c r="W120" s="18">
        <v>3.8038000000000004E-13</v>
      </c>
      <c r="X120" s="18">
        <v>-2.8545300000000004E-12</v>
      </c>
      <c r="Y120" s="18">
        <v>0</v>
      </c>
      <c r="Z120" s="18">
        <v>0</v>
      </c>
      <c r="AA120" s="18">
        <v>0</v>
      </c>
      <c r="AB120" s="18">
        <v>1.0419989999999999</v>
      </c>
      <c r="AC120" s="18">
        <v>1.0630199999999999</v>
      </c>
      <c r="AD120" s="18">
        <v>0</v>
      </c>
      <c r="AE120" s="18">
        <v>0</v>
      </c>
      <c r="AF120" s="18">
        <v>0</v>
      </c>
      <c r="AG120" s="18">
        <v>0</v>
      </c>
      <c r="AH120" s="18">
        <v>0.127526</v>
      </c>
      <c r="AI120" s="18">
        <v>-0.14854700000000001</v>
      </c>
      <c r="AJ120" s="18">
        <v>-0.14485799999999999</v>
      </c>
      <c r="AK120" s="18">
        <v>0</v>
      </c>
      <c r="AL120" s="18">
        <v>0</v>
      </c>
      <c r="AM120" s="18">
        <v>0</v>
      </c>
      <c r="AN120" s="18">
        <v>32.49183</v>
      </c>
      <c r="AO120" s="18">
        <v>30.254000000000001</v>
      </c>
      <c r="AP120" s="18">
        <v>0</v>
      </c>
      <c r="AQ120" s="18">
        <v>0</v>
      </c>
      <c r="AR120" s="18">
        <v>0</v>
      </c>
      <c r="AS120" s="18">
        <v>0</v>
      </c>
      <c r="AT120" s="18">
        <v>1.3610100000000001</v>
      </c>
      <c r="AU120" s="18">
        <v>0.87682000000000004</v>
      </c>
      <c r="AV120" s="18">
        <v>-1.5459499999999999</v>
      </c>
      <c r="AW120" s="18">
        <v>0</v>
      </c>
      <c r="AX120" s="18">
        <v>0</v>
      </c>
      <c r="AY120" s="18">
        <v>0</v>
      </c>
      <c r="AZ120" s="18">
        <v>9.5666060000000002</v>
      </c>
      <c r="BA120" s="18">
        <v>9.0692000000000004</v>
      </c>
      <c r="BB120" s="18">
        <v>0</v>
      </c>
      <c r="BC120" s="18">
        <v>0</v>
      </c>
      <c r="BD120" s="18">
        <v>0</v>
      </c>
      <c r="BE120" s="18">
        <v>0</v>
      </c>
      <c r="BF120" s="18">
        <v>0.33100200000000002</v>
      </c>
      <c r="BG120" s="18">
        <v>0.166404</v>
      </c>
      <c r="BH120" s="18">
        <v>-0.277032</v>
      </c>
      <c r="BI120" s="18">
        <v>0</v>
      </c>
      <c r="BJ120" s="18">
        <v>0</v>
      </c>
      <c r="BK120" s="18">
        <v>0</v>
      </c>
      <c r="BL120" s="18">
        <v>6.6756662000000003E-3</v>
      </c>
      <c r="BM120" s="18">
        <v>6.6402000000000006E-3</v>
      </c>
      <c r="BN120" s="18">
        <v>0</v>
      </c>
      <c r="BO120" s="18">
        <v>0</v>
      </c>
      <c r="BP120" s="18">
        <v>0</v>
      </c>
      <c r="BQ120" s="18">
        <v>0</v>
      </c>
      <c r="BR120" s="18">
        <v>1.3551999999999998E-5</v>
      </c>
      <c r="BS120" s="18">
        <v>2.1914199999999998E-5</v>
      </c>
      <c r="BT120" s="18">
        <v>-5.0169E-5</v>
      </c>
      <c r="BU120" s="18">
        <v>0</v>
      </c>
      <c r="BV120" s="18">
        <v>0</v>
      </c>
      <c r="BW120" s="18">
        <v>0</v>
      </c>
      <c r="BX120" s="18">
        <v>126563.22</v>
      </c>
      <c r="BY120" s="18">
        <v>120085</v>
      </c>
      <c r="BZ120" s="18">
        <v>0</v>
      </c>
      <c r="CA120" s="18">
        <v>0</v>
      </c>
      <c r="CB120" s="18">
        <v>0</v>
      </c>
      <c r="CC120" s="18">
        <v>0</v>
      </c>
      <c r="CD120" s="18">
        <v>2587.9</v>
      </c>
      <c r="CE120" s="18">
        <v>3890.3199999999997</v>
      </c>
      <c r="CF120" s="18">
        <v>-3722.95</v>
      </c>
      <c r="CG120" s="18">
        <v>0</v>
      </c>
      <c r="CH120" s="18">
        <v>0</v>
      </c>
      <c r="CI120" s="18">
        <v>0</v>
      </c>
      <c r="CJ120" s="18">
        <v>133177.44999999998</v>
      </c>
      <c r="CK120" s="18">
        <v>126658</v>
      </c>
      <c r="CL120" s="18">
        <v>0</v>
      </c>
      <c r="CM120" s="18">
        <v>0</v>
      </c>
      <c r="CN120" s="18">
        <v>0</v>
      </c>
      <c r="CO120" s="18">
        <v>0</v>
      </c>
      <c r="CP120" s="18">
        <v>2596.9299999999998</v>
      </c>
      <c r="CQ120" s="18">
        <v>3922.5200000000004</v>
      </c>
      <c r="CR120" s="18">
        <v>-4454.8</v>
      </c>
      <c r="CS120" s="18">
        <v>0</v>
      </c>
      <c r="CT120" s="18">
        <v>0</v>
      </c>
      <c r="CU120" s="18">
        <v>0</v>
      </c>
      <c r="CV120" s="18">
        <v>25793.663000000004</v>
      </c>
      <c r="CW120" s="18">
        <v>25356.800000000003</v>
      </c>
      <c r="CX120" s="18">
        <v>0</v>
      </c>
      <c r="CY120" s="18">
        <v>0</v>
      </c>
      <c r="CZ120" s="18">
        <v>0</v>
      </c>
      <c r="DA120" s="18">
        <v>0</v>
      </c>
      <c r="DB120" s="18">
        <v>150.542</v>
      </c>
      <c r="DC120" s="18">
        <v>286.32100000000003</v>
      </c>
      <c r="DD120" s="18">
        <v>-916.86</v>
      </c>
      <c r="DE120" s="18">
        <v>0</v>
      </c>
      <c r="DF120" s="18">
        <v>0</v>
      </c>
      <c r="DG120" s="18">
        <v>0</v>
      </c>
      <c r="DH120" s="18">
        <v>15640.8</v>
      </c>
      <c r="DI120" s="18">
        <v>15640.8</v>
      </c>
      <c r="DJ120" s="18">
        <v>0</v>
      </c>
      <c r="DK120" s="18">
        <v>0</v>
      </c>
      <c r="DL120" s="18">
        <v>0</v>
      </c>
      <c r="DM120" s="18">
        <v>0</v>
      </c>
      <c r="DN120" s="18">
        <v>0</v>
      </c>
      <c r="DO120" s="18">
        <v>0</v>
      </c>
      <c r="DP120" s="18">
        <v>0</v>
      </c>
      <c r="DQ120" s="18">
        <v>0</v>
      </c>
      <c r="DR120" s="18">
        <v>0</v>
      </c>
      <c r="DS120" s="18">
        <v>0</v>
      </c>
      <c r="DT120" s="18">
        <v>11984.7</v>
      </c>
      <c r="DU120" s="18">
        <v>11984.7</v>
      </c>
      <c r="DV120" s="18">
        <v>0</v>
      </c>
      <c r="DW120" s="18">
        <v>0</v>
      </c>
      <c r="DX120" s="18">
        <v>0</v>
      </c>
      <c r="DY120" s="18">
        <v>0</v>
      </c>
      <c r="DZ120" s="18">
        <v>0</v>
      </c>
      <c r="EA120" s="18">
        <v>0</v>
      </c>
      <c r="EB120" s="18">
        <v>0</v>
      </c>
      <c r="EC120" s="18">
        <v>0</v>
      </c>
      <c r="ED120" s="18">
        <v>0</v>
      </c>
      <c r="EE120" s="18">
        <v>0</v>
      </c>
    </row>
    <row r="121" spans="1:135" ht="20.149999999999999" customHeight="1" outlineLevel="4" x14ac:dyDescent="0.35">
      <c r="A121" s="17" t="s">
        <v>49</v>
      </c>
      <c r="B121" s="17" t="s">
        <v>339</v>
      </c>
      <c r="D121" s="18">
        <v>21349.685000000001</v>
      </c>
      <c r="E121" s="18">
        <v>20672.400000000001</v>
      </c>
      <c r="F121" s="18">
        <v>0</v>
      </c>
      <c r="G121" s="18">
        <v>0</v>
      </c>
      <c r="H121" s="18">
        <v>0</v>
      </c>
      <c r="I121" s="18">
        <v>0</v>
      </c>
      <c r="J121" s="18">
        <v>392.315</v>
      </c>
      <c r="K121" s="18">
        <v>284.97000000000003</v>
      </c>
      <c r="L121" s="18">
        <v>-311.17099999999999</v>
      </c>
      <c r="M121" s="18">
        <v>0</v>
      </c>
      <c r="N121" s="18">
        <v>0</v>
      </c>
      <c r="O121" s="18">
        <v>0</v>
      </c>
      <c r="P121" s="18">
        <v>2.1551600041195209E-4</v>
      </c>
      <c r="Q121" s="18">
        <v>2.1551599999999999E-4</v>
      </c>
      <c r="R121" s="18">
        <v>0</v>
      </c>
      <c r="S121" s="18">
        <v>0</v>
      </c>
      <c r="T121" s="18">
        <v>0</v>
      </c>
      <c r="U121" s="18">
        <v>0</v>
      </c>
      <c r="V121" s="18">
        <v>3.1572099999999999E-14</v>
      </c>
      <c r="W121" s="18">
        <v>3.8038000000000004E-13</v>
      </c>
      <c r="X121" s="18">
        <v>-2.8545300000000004E-12</v>
      </c>
      <c r="Y121" s="18">
        <v>0</v>
      </c>
      <c r="Z121" s="18">
        <v>0</v>
      </c>
      <c r="AA121" s="18">
        <v>0</v>
      </c>
      <c r="AB121" s="18">
        <v>1.0419989999999999</v>
      </c>
      <c r="AC121" s="18">
        <v>1.0630199999999999</v>
      </c>
      <c r="AD121" s="18">
        <v>0</v>
      </c>
      <c r="AE121" s="18">
        <v>0</v>
      </c>
      <c r="AF121" s="18">
        <v>0</v>
      </c>
      <c r="AG121" s="18">
        <v>0</v>
      </c>
      <c r="AH121" s="18">
        <v>0.127526</v>
      </c>
      <c r="AI121" s="18">
        <v>-0.14854700000000001</v>
      </c>
      <c r="AJ121" s="18">
        <v>-0.14485799999999999</v>
      </c>
      <c r="AK121" s="18">
        <v>0</v>
      </c>
      <c r="AL121" s="18">
        <v>0</v>
      </c>
      <c r="AM121" s="18">
        <v>0</v>
      </c>
      <c r="AN121" s="18">
        <v>32.49183</v>
      </c>
      <c r="AO121" s="18">
        <v>30.254000000000001</v>
      </c>
      <c r="AP121" s="18">
        <v>0</v>
      </c>
      <c r="AQ121" s="18">
        <v>0</v>
      </c>
      <c r="AR121" s="18">
        <v>0</v>
      </c>
      <c r="AS121" s="18">
        <v>0</v>
      </c>
      <c r="AT121" s="18">
        <v>1.3610100000000001</v>
      </c>
      <c r="AU121" s="18">
        <v>0.87682000000000004</v>
      </c>
      <c r="AV121" s="18">
        <v>-1.5459499999999999</v>
      </c>
      <c r="AW121" s="18">
        <v>0</v>
      </c>
      <c r="AX121" s="18">
        <v>0</v>
      </c>
      <c r="AY121" s="18">
        <v>0</v>
      </c>
      <c r="AZ121" s="18">
        <v>9.5666060000000002</v>
      </c>
      <c r="BA121" s="18">
        <v>9.0692000000000004</v>
      </c>
      <c r="BB121" s="18">
        <v>0</v>
      </c>
      <c r="BC121" s="18">
        <v>0</v>
      </c>
      <c r="BD121" s="18">
        <v>0</v>
      </c>
      <c r="BE121" s="18">
        <v>0</v>
      </c>
      <c r="BF121" s="18">
        <v>0.33100200000000002</v>
      </c>
      <c r="BG121" s="18">
        <v>0.166404</v>
      </c>
      <c r="BH121" s="18">
        <v>-0.277032</v>
      </c>
      <c r="BI121" s="18">
        <v>0</v>
      </c>
      <c r="BJ121" s="18">
        <v>0</v>
      </c>
      <c r="BK121" s="18">
        <v>0</v>
      </c>
      <c r="BL121" s="18">
        <v>6.6756662000000003E-3</v>
      </c>
      <c r="BM121" s="18">
        <v>6.6402000000000006E-3</v>
      </c>
      <c r="BN121" s="18">
        <v>0</v>
      </c>
      <c r="BO121" s="18">
        <v>0</v>
      </c>
      <c r="BP121" s="18">
        <v>0</v>
      </c>
      <c r="BQ121" s="18">
        <v>0</v>
      </c>
      <c r="BR121" s="18">
        <v>1.3551999999999998E-5</v>
      </c>
      <c r="BS121" s="18">
        <v>2.1914199999999998E-5</v>
      </c>
      <c r="BT121" s="18">
        <v>-5.0169E-5</v>
      </c>
      <c r="BU121" s="18">
        <v>0</v>
      </c>
      <c r="BV121" s="18">
        <v>0</v>
      </c>
      <c r="BW121" s="18">
        <v>0</v>
      </c>
      <c r="BX121" s="18">
        <v>126563.22</v>
      </c>
      <c r="BY121" s="18">
        <v>120085</v>
      </c>
      <c r="BZ121" s="18">
        <v>0</v>
      </c>
      <c r="CA121" s="18">
        <v>0</v>
      </c>
      <c r="CB121" s="18">
        <v>0</v>
      </c>
      <c r="CC121" s="18">
        <v>0</v>
      </c>
      <c r="CD121" s="18">
        <v>2587.9</v>
      </c>
      <c r="CE121" s="18">
        <v>3890.3199999999997</v>
      </c>
      <c r="CF121" s="18">
        <v>-3722.95</v>
      </c>
      <c r="CG121" s="18">
        <v>0</v>
      </c>
      <c r="CH121" s="18">
        <v>0</v>
      </c>
      <c r="CI121" s="18">
        <v>0</v>
      </c>
      <c r="CJ121" s="18">
        <v>133177.44999999998</v>
      </c>
      <c r="CK121" s="18">
        <v>126658</v>
      </c>
      <c r="CL121" s="18">
        <v>0</v>
      </c>
      <c r="CM121" s="18">
        <v>0</v>
      </c>
      <c r="CN121" s="18">
        <v>0</v>
      </c>
      <c r="CO121" s="18">
        <v>0</v>
      </c>
      <c r="CP121" s="18">
        <v>2596.9299999999998</v>
      </c>
      <c r="CQ121" s="18">
        <v>3922.5200000000004</v>
      </c>
      <c r="CR121" s="18">
        <v>-4454.8</v>
      </c>
      <c r="CS121" s="18">
        <v>0</v>
      </c>
      <c r="CT121" s="18">
        <v>0</v>
      </c>
      <c r="CU121" s="18">
        <v>0</v>
      </c>
      <c r="CV121" s="18">
        <v>25793.663000000004</v>
      </c>
      <c r="CW121" s="18">
        <v>25356.800000000003</v>
      </c>
      <c r="CX121" s="18">
        <v>0</v>
      </c>
      <c r="CY121" s="18">
        <v>0</v>
      </c>
      <c r="CZ121" s="18">
        <v>0</v>
      </c>
      <c r="DA121" s="18">
        <v>0</v>
      </c>
      <c r="DB121" s="18">
        <v>150.542</v>
      </c>
      <c r="DC121" s="18">
        <v>286.32100000000003</v>
      </c>
      <c r="DD121" s="18">
        <v>-916.86</v>
      </c>
      <c r="DE121" s="18">
        <v>0</v>
      </c>
      <c r="DF121" s="18">
        <v>0</v>
      </c>
      <c r="DG121" s="18">
        <v>0</v>
      </c>
      <c r="DH121" s="18">
        <v>15640.8</v>
      </c>
      <c r="DI121" s="18">
        <v>15640.8</v>
      </c>
      <c r="DJ121" s="18">
        <v>0</v>
      </c>
      <c r="DK121" s="18">
        <v>0</v>
      </c>
      <c r="DL121" s="18">
        <v>0</v>
      </c>
      <c r="DM121" s="18">
        <v>0</v>
      </c>
      <c r="DN121" s="18">
        <v>0</v>
      </c>
      <c r="DO121" s="18">
        <v>0</v>
      </c>
      <c r="DP121" s="18">
        <v>0</v>
      </c>
      <c r="DQ121" s="18">
        <v>0</v>
      </c>
      <c r="DR121" s="18">
        <v>0</v>
      </c>
      <c r="DS121" s="18">
        <v>0</v>
      </c>
      <c r="DT121" s="18">
        <v>11984.7</v>
      </c>
      <c r="DU121" s="18">
        <v>11984.7</v>
      </c>
      <c r="DV121" s="18">
        <v>0</v>
      </c>
      <c r="DW121" s="18">
        <v>0</v>
      </c>
      <c r="DX121" s="18">
        <v>0</v>
      </c>
      <c r="DY121" s="18">
        <v>0</v>
      </c>
      <c r="DZ121" s="18">
        <v>0</v>
      </c>
      <c r="EA121" s="18">
        <v>0</v>
      </c>
      <c r="EB121" s="18">
        <v>0</v>
      </c>
      <c r="EC121" s="18">
        <v>0</v>
      </c>
      <c r="ED121" s="18">
        <v>0</v>
      </c>
      <c r="EE121" s="18">
        <v>0</v>
      </c>
    </row>
    <row r="122" spans="1:135" ht="20.149999999999999" customHeight="1" outlineLevel="5" x14ac:dyDescent="0.35">
      <c r="A122" s="17" t="s">
        <v>54</v>
      </c>
      <c r="B122" s="17" t="s">
        <v>340</v>
      </c>
      <c r="D122" s="18">
        <v>3450.1950000000002</v>
      </c>
      <c r="E122" s="18">
        <v>3345.3</v>
      </c>
      <c r="F122" s="18">
        <v>0</v>
      </c>
      <c r="G122" s="18">
        <v>0</v>
      </c>
      <c r="H122" s="18">
        <v>0</v>
      </c>
      <c r="I122" s="18">
        <v>0</v>
      </c>
      <c r="J122" s="18">
        <v>60.794999999999995</v>
      </c>
      <c r="K122" s="18">
        <v>44.099999999999994</v>
      </c>
      <c r="L122" s="18">
        <v>-49.580999999999996</v>
      </c>
      <c r="M122" s="18">
        <v>0</v>
      </c>
      <c r="N122" s="18">
        <v>0</v>
      </c>
      <c r="O122" s="18">
        <v>0</v>
      </c>
      <c r="P122" s="18">
        <v>3.6288000064115091E-5</v>
      </c>
      <c r="Q122" s="18">
        <v>3.6287999999999995E-5</v>
      </c>
      <c r="R122" s="18">
        <v>0</v>
      </c>
      <c r="S122" s="18">
        <v>0</v>
      </c>
      <c r="T122" s="18">
        <v>0</v>
      </c>
      <c r="U122" s="18">
        <v>0</v>
      </c>
      <c r="V122" s="18">
        <v>4.8950999999999994E-15</v>
      </c>
      <c r="W122" s="18">
        <v>5.9219999999999999E-14</v>
      </c>
      <c r="X122" s="18">
        <v>-4.3028999999999998E-13</v>
      </c>
      <c r="Y122" s="18">
        <v>0</v>
      </c>
      <c r="Z122" s="18">
        <v>0</v>
      </c>
      <c r="AA122" s="18">
        <v>0</v>
      </c>
      <c r="AB122" s="18">
        <v>0.16632</v>
      </c>
      <c r="AC122" s="18">
        <v>0.16947000000000001</v>
      </c>
      <c r="AD122" s="18">
        <v>0</v>
      </c>
      <c r="AE122" s="18">
        <v>0</v>
      </c>
      <c r="AF122" s="18">
        <v>0</v>
      </c>
      <c r="AG122" s="18">
        <v>0</v>
      </c>
      <c r="AH122" s="18">
        <v>1.9781999999999998E-2</v>
      </c>
      <c r="AI122" s="18">
        <v>-2.2931999999999998E-2</v>
      </c>
      <c r="AJ122" s="18">
        <v>-2.2868999999999997E-2</v>
      </c>
      <c r="AK122" s="18">
        <v>0</v>
      </c>
      <c r="AL122" s="18">
        <v>0</v>
      </c>
      <c r="AM122" s="18">
        <v>0</v>
      </c>
      <c r="AN122" s="18">
        <v>5.37453</v>
      </c>
      <c r="AO122" s="18">
        <v>5.0274000000000001</v>
      </c>
      <c r="AP122" s="18">
        <v>0</v>
      </c>
      <c r="AQ122" s="18">
        <v>0</v>
      </c>
      <c r="AR122" s="18">
        <v>0</v>
      </c>
      <c r="AS122" s="18">
        <v>0</v>
      </c>
      <c r="AT122" s="18">
        <v>0.21104999999999999</v>
      </c>
      <c r="AU122" s="18">
        <v>0.13607999999999998</v>
      </c>
      <c r="AV122" s="18">
        <v>-0.24317999999999998</v>
      </c>
      <c r="AW122" s="18">
        <v>0</v>
      </c>
      <c r="AX122" s="18">
        <v>0</v>
      </c>
      <c r="AY122" s="18">
        <v>0</v>
      </c>
      <c r="AZ122" s="18">
        <v>1.5575490000000001</v>
      </c>
      <c r="BA122" s="18">
        <v>1.4804999999999999</v>
      </c>
      <c r="BB122" s="18">
        <v>0</v>
      </c>
      <c r="BC122" s="18">
        <v>0</v>
      </c>
      <c r="BD122" s="18">
        <v>0</v>
      </c>
      <c r="BE122" s="18">
        <v>0</v>
      </c>
      <c r="BF122" s="18">
        <v>5.1281999999999994E-2</v>
      </c>
      <c r="BG122" s="18">
        <v>2.5766999999999998E-2</v>
      </c>
      <c r="BH122" s="18">
        <v>-4.3154999999999992E-2</v>
      </c>
      <c r="BI122" s="18">
        <v>0</v>
      </c>
      <c r="BJ122" s="18">
        <v>0</v>
      </c>
      <c r="BK122" s="18">
        <v>0</v>
      </c>
      <c r="BL122" s="18">
        <v>1.0512999E-3</v>
      </c>
      <c r="BM122" s="18">
        <v>1.0457999999999999E-3</v>
      </c>
      <c r="BN122" s="18">
        <v>0</v>
      </c>
      <c r="BO122" s="18">
        <v>0</v>
      </c>
      <c r="BP122" s="18">
        <v>0</v>
      </c>
      <c r="BQ122" s="18">
        <v>0</v>
      </c>
      <c r="BR122" s="18">
        <v>2.1041999999999997E-6</v>
      </c>
      <c r="BS122" s="18">
        <v>3.3956999999999995E-6</v>
      </c>
      <c r="BT122" s="18">
        <v>-7.4339999999999986E-6</v>
      </c>
      <c r="BU122" s="18">
        <v>0</v>
      </c>
      <c r="BV122" s="18">
        <v>0</v>
      </c>
      <c r="BW122" s="18">
        <v>0</v>
      </c>
      <c r="BX122" s="18">
        <v>20595.96</v>
      </c>
      <c r="BY122" s="18">
        <v>19593</v>
      </c>
      <c r="BZ122" s="18">
        <v>0</v>
      </c>
      <c r="CA122" s="18">
        <v>0</v>
      </c>
      <c r="CB122" s="18">
        <v>0</v>
      </c>
      <c r="CC122" s="18">
        <v>0</v>
      </c>
      <c r="CD122" s="18">
        <v>401.93999999999994</v>
      </c>
      <c r="CE122" s="18">
        <v>601.01999999999987</v>
      </c>
      <c r="CF122" s="18">
        <v>-589.04999999999995</v>
      </c>
      <c r="CG122" s="18">
        <v>0</v>
      </c>
      <c r="CH122" s="18">
        <v>0</v>
      </c>
      <c r="CI122" s="18">
        <v>0</v>
      </c>
      <c r="CJ122" s="18">
        <v>21737.52</v>
      </c>
      <c r="CK122" s="18">
        <v>20727</v>
      </c>
      <c r="CL122" s="18">
        <v>0</v>
      </c>
      <c r="CM122" s="18">
        <v>0</v>
      </c>
      <c r="CN122" s="18">
        <v>0</v>
      </c>
      <c r="CO122" s="18">
        <v>0</v>
      </c>
      <c r="CP122" s="18">
        <v>403.2</v>
      </c>
      <c r="CQ122" s="18">
        <v>607.31999999999994</v>
      </c>
      <c r="CR122" s="18">
        <v>-699.3</v>
      </c>
      <c r="CS122" s="18">
        <v>0</v>
      </c>
      <c r="CT122" s="18">
        <v>0</v>
      </c>
      <c r="CU122" s="18">
        <v>0</v>
      </c>
      <c r="CV122" s="18">
        <v>4238.3879999999999</v>
      </c>
      <c r="CW122" s="18">
        <v>4170.6000000000004</v>
      </c>
      <c r="CX122" s="18">
        <v>0</v>
      </c>
      <c r="CY122" s="18">
        <v>0</v>
      </c>
      <c r="CZ122" s="18">
        <v>0</v>
      </c>
      <c r="DA122" s="18">
        <v>0</v>
      </c>
      <c r="DB122" s="18">
        <v>23.372999999999998</v>
      </c>
      <c r="DC122" s="18">
        <v>44.414999999999992</v>
      </c>
      <c r="DD122" s="18">
        <v>-139.85999999999999</v>
      </c>
      <c r="DE122" s="18">
        <v>0</v>
      </c>
      <c r="DF122" s="18">
        <v>0</v>
      </c>
      <c r="DG122" s="18">
        <v>0</v>
      </c>
      <c r="DH122" s="18">
        <v>2431.8000000000002</v>
      </c>
      <c r="DI122" s="18">
        <v>2431.8000000000002</v>
      </c>
      <c r="DJ122" s="18">
        <v>0</v>
      </c>
      <c r="DK122" s="18">
        <v>0</v>
      </c>
      <c r="DL122" s="18">
        <v>0</v>
      </c>
      <c r="DM122" s="18">
        <v>0</v>
      </c>
      <c r="DN122" s="18">
        <v>0</v>
      </c>
      <c r="DO122" s="18">
        <v>0</v>
      </c>
      <c r="DP122" s="18">
        <v>0</v>
      </c>
      <c r="DQ122" s="18">
        <v>0</v>
      </c>
      <c r="DR122" s="18">
        <v>0</v>
      </c>
      <c r="DS122" s="18">
        <v>0</v>
      </c>
      <c r="DT122" s="18">
        <v>1883.6999999999998</v>
      </c>
      <c r="DU122" s="18">
        <v>1883.6999999999998</v>
      </c>
      <c r="DV122" s="18">
        <v>0</v>
      </c>
      <c r="DW122" s="18">
        <v>0</v>
      </c>
      <c r="DX122" s="18">
        <v>0</v>
      </c>
      <c r="DY122" s="18">
        <v>0</v>
      </c>
      <c r="DZ122" s="18">
        <v>0</v>
      </c>
      <c r="EA122" s="18">
        <v>0</v>
      </c>
      <c r="EB122" s="18">
        <v>0</v>
      </c>
      <c r="EC122" s="18">
        <v>0</v>
      </c>
      <c r="ED122" s="18">
        <v>0</v>
      </c>
      <c r="EE122" s="18">
        <v>0</v>
      </c>
    </row>
    <row r="123" spans="1:135" ht="20.149999999999999" customHeight="1" outlineLevel="6" x14ac:dyDescent="0.35">
      <c r="A123" s="17" t="s">
        <v>55</v>
      </c>
      <c r="B123" s="17" t="s">
        <v>341</v>
      </c>
      <c r="C123">
        <v>0</v>
      </c>
      <c r="D123" s="18">
        <v>3450.1950000000002</v>
      </c>
      <c r="E123" s="18">
        <v>3345.3</v>
      </c>
      <c r="F123" s="18">
        <v>0</v>
      </c>
      <c r="G123" s="18">
        <v>0</v>
      </c>
      <c r="H123" s="18">
        <v>0</v>
      </c>
      <c r="I123" s="18">
        <v>0</v>
      </c>
      <c r="J123" s="18">
        <v>60.794999999999995</v>
      </c>
      <c r="K123" s="18">
        <v>44.099999999999994</v>
      </c>
      <c r="L123" s="18">
        <v>-49.580999999999996</v>
      </c>
      <c r="M123" s="18">
        <v>0</v>
      </c>
      <c r="N123" s="18">
        <v>0</v>
      </c>
      <c r="O123" s="18">
        <v>0</v>
      </c>
      <c r="P123" s="18">
        <v>3.6288000064115091E-5</v>
      </c>
      <c r="Q123" s="18">
        <v>3.6287999999999995E-5</v>
      </c>
      <c r="R123" s="18">
        <v>0</v>
      </c>
      <c r="S123" s="18">
        <v>0</v>
      </c>
      <c r="T123" s="18">
        <v>0</v>
      </c>
      <c r="U123" s="18">
        <v>0</v>
      </c>
      <c r="V123" s="18">
        <v>4.8950999999999994E-15</v>
      </c>
      <c r="W123" s="18">
        <v>5.9219999999999999E-14</v>
      </c>
      <c r="X123" s="18">
        <v>-4.3028999999999998E-13</v>
      </c>
      <c r="Y123" s="18">
        <v>0</v>
      </c>
      <c r="Z123" s="18">
        <v>0</v>
      </c>
      <c r="AA123" s="18">
        <v>0</v>
      </c>
      <c r="AB123" s="18">
        <v>0.16632</v>
      </c>
      <c r="AC123" s="18">
        <v>0.16947000000000001</v>
      </c>
      <c r="AD123" s="18">
        <v>0</v>
      </c>
      <c r="AE123" s="18">
        <v>0</v>
      </c>
      <c r="AF123" s="18">
        <v>0</v>
      </c>
      <c r="AG123" s="18">
        <v>0</v>
      </c>
      <c r="AH123" s="18">
        <v>1.9781999999999998E-2</v>
      </c>
      <c r="AI123" s="18">
        <v>-2.2931999999999998E-2</v>
      </c>
      <c r="AJ123" s="18">
        <v>-2.2868999999999997E-2</v>
      </c>
      <c r="AK123" s="18">
        <v>0</v>
      </c>
      <c r="AL123" s="18">
        <v>0</v>
      </c>
      <c r="AM123" s="18">
        <v>0</v>
      </c>
      <c r="AN123" s="18">
        <v>5.37453</v>
      </c>
      <c r="AO123" s="18">
        <v>5.0274000000000001</v>
      </c>
      <c r="AP123" s="18">
        <v>0</v>
      </c>
      <c r="AQ123" s="18">
        <v>0</v>
      </c>
      <c r="AR123" s="18">
        <v>0</v>
      </c>
      <c r="AS123" s="18">
        <v>0</v>
      </c>
      <c r="AT123" s="18">
        <v>0.21104999999999999</v>
      </c>
      <c r="AU123" s="18">
        <v>0.13607999999999998</v>
      </c>
      <c r="AV123" s="18">
        <v>-0.24317999999999998</v>
      </c>
      <c r="AW123" s="18">
        <v>0</v>
      </c>
      <c r="AX123" s="18">
        <v>0</v>
      </c>
      <c r="AY123" s="18">
        <v>0</v>
      </c>
      <c r="AZ123" s="18">
        <v>1.5575490000000001</v>
      </c>
      <c r="BA123" s="18">
        <v>1.4804999999999999</v>
      </c>
      <c r="BB123" s="18">
        <v>0</v>
      </c>
      <c r="BC123" s="18">
        <v>0</v>
      </c>
      <c r="BD123" s="18">
        <v>0</v>
      </c>
      <c r="BE123" s="18">
        <v>0</v>
      </c>
      <c r="BF123" s="18">
        <v>5.1281999999999994E-2</v>
      </c>
      <c r="BG123" s="18">
        <v>2.5766999999999998E-2</v>
      </c>
      <c r="BH123" s="18">
        <v>-4.3154999999999992E-2</v>
      </c>
      <c r="BI123" s="18">
        <v>0</v>
      </c>
      <c r="BJ123" s="18">
        <v>0</v>
      </c>
      <c r="BK123" s="18">
        <v>0</v>
      </c>
      <c r="BL123" s="18">
        <v>1.0512999E-3</v>
      </c>
      <c r="BM123" s="18">
        <v>1.0457999999999999E-3</v>
      </c>
      <c r="BN123" s="18">
        <v>0</v>
      </c>
      <c r="BO123" s="18">
        <v>0</v>
      </c>
      <c r="BP123" s="18">
        <v>0</v>
      </c>
      <c r="BQ123" s="18">
        <v>0</v>
      </c>
      <c r="BR123" s="18">
        <v>2.1041999999999997E-6</v>
      </c>
      <c r="BS123" s="18">
        <v>3.3956999999999995E-6</v>
      </c>
      <c r="BT123" s="18">
        <v>-7.4339999999999986E-6</v>
      </c>
      <c r="BU123" s="18">
        <v>0</v>
      </c>
      <c r="BV123" s="18">
        <v>0</v>
      </c>
      <c r="BW123" s="18">
        <v>0</v>
      </c>
      <c r="BX123" s="18">
        <v>20595.96</v>
      </c>
      <c r="BY123" s="18">
        <v>19593</v>
      </c>
      <c r="BZ123" s="18">
        <v>0</v>
      </c>
      <c r="CA123" s="18">
        <v>0</v>
      </c>
      <c r="CB123" s="18">
        <v>0</v>
      </c>
      <c r="CC123" s="18">
        <v>0</v>
      </c>
      <c r="CD123" s="18">
        <v>401.93999999999994</v>
      </c>
      <c r="CE123" s="18">
        <v>601.01999999999987</v>
      </c>
      <c r="CF123" s="18">
        <v>-589.04999999999995</v>
      </c>
      <c r="CG123" s="18">
        <v>0</v>
      </c>
      <c r="CH123" s="18">
        <v>0</v>
      </c>
      <c r="CI123" s="18">
        <v>0</v>
      </c>
      <c r="CJ123" s="18">
        <v>21737.52</v>
      </c>
      <c r="CK123" s="18">
        <v>20727</v>
      </c>
      <c r="CL123" s="18">
        <v>0</v>
      </c>
      <c r="CM123" s="18">
        <v>0</v>
      </c>
      <c r="CN123" s="18">
        <v>0</v>
      </c>
      <c r="CO123" s="18">
        <v>0</v>
      </c>
      <c r="CP123" s="18">
        <v>403.2</v>
      </c>
      <c r="CQ123" s="18">
        <v>607.31999999999994</v>
      </c>
      <c r="CR123" s="18">
        <v>-699.3</v>
      </c>
      <c r="CS123" s="18">
        <v>0</v>
      </c>
      <c r="CT123" s="18">
        <v>0</v>
      </c>
      <c r="CU123" s="18">
        <v>0</v>
      </c>
      <c r="CV123" s="18">
        <v>4238.3879999999999</v>
      </c>
      <c r="CW123" s="18">
        <v>4170.6000000000004</v>
      </c>
      <c r="CX123" s="18">
        <v>0</v>
      </c>
      <c r="CY123" s="18">
        <v>0</v>
      </c>
      <c r="CZ123" s="18">
        <v>0</v>
      </c>
      <c r="DA123" s="18">
        <v>0</v>
      </c>
      <c r="DB123" s="18">
        <v>23.372999999999998</v>
      </c>
      <c r="DC123" s="18">
        <v>44.414999999999992</v>
      </c>
      <c r="DD123" s="18">
        <v>-139.85999999999999</v>
      </c>
      <c r="DE123" s="18">
        <v>0</v>
      </c>
      <c r="DF123" s="18">
        <v>0</v>
      </c>
      <c r="DG123" s="18">
        <v>0</v>
      </c>
      <c r="DH123" s="18">
        <v>2431.8000000000002</v>
      </c>
      <c r="DI123" s="18">
        <v>2431.8000000000002</v>
      </c>
      <c r="DJ123" s="18">
        <v>0</v>
      </c>
      <c r="DK123" s="18">
        <v>0</v>
      </c>
      <c r="DL123" s="18">
        <v>0</v>
      </c>
      <c r="DM123" s="18">
        <v>0</v>
      </c>
      <c r="DN123" s="18">
        <v>0</v>
      </c>
      <c r="DO123" s="18">
        <v>0</v>
      </c>
      <c r="DP123" s="18">
        <v>0</v>
      </c>
      <c r="DQ123" s="18">
        <v>0</v>
      </c>
      <c r="DR123" s="18">
        <v>0</v>
      </c>
      <c r="DS123" s="18">
        <v>0</v>
      </c>
      <c r="DT123" s="18">
        <v>1883.6999999999998</v>
      </c>
      <c r="DU123" s="18">
        <v>1883.6999999999998</v>
      </c>
      <c r="DV123" s="18">
        <v>0</v>
      </c>
      <c r="DW123" s="18">
        <v>0</v>
      </c>
      <c r="DX123" s="18">
        <v>0</v>
      </c>
      <c r="DY123" s="18">
        <v>0</v>
      </c>
      <c r="DZ123" s="18">
        <v>0</v>
      </c>
      <c r="EA123" s="18">
        <v>0</v>
      </c>
      <c r="EB123" s="18">
        <v>0</v>
      </c>
      <c r="EC123" s="18">
        <v>0</v>
      </c>
      <c r="ED123" s="18">
        <v>0</v>
      </c>
      <c r="EE123" s="18">
        <v>0</v>
      </c>
    </row>
    <row r="124" spans="1:135" ht="20.149999999999999" customHeight="1" outlineLevel="5" x14ac:dyDescent="0.35">
      <c r="A124" s="17" t="s">
        <v>54</v>
      </c>
      <c r="B124" s="17" t="s">
        <v>342</v>
      </c>
      <c r="D124" s="18">
        <v>17899.490000000002</v>
      </c>
      <c r="E124" s="18">
        <v>17327.100000000002</v>
      </c>
      <c r="F124" s="18">
        <v>0</v>
      </c>
      <c r="G124" s="18">
        <v>0</v>
      </c>
      <c r="H124" s="18">
        <v>0</v>
      </c>
      <c r="I124" s="18">
        <v>0</v>
      </c>
      <c r="J124" s="18">
        <v>331.52</v>
      </c>
      <c r="K124" s="18">
        <v>240.87</v>
      </c>
      <c r="L124" s="18">
        <v>-261.58999999999997</v>
      </c>
      <c r="M124" s="18">
        <v>0</v>
      </c>
      <c r="N124" s="18">
        <v>0</v>
      </c>
      <c r="O124" s="18">
        <v>0</v>
      </c>
      <c r="P124" s="18">
        <v>1.7922800034783702E-4</v>
      </c>
      <c r="Q124" s="18">
        <v>1.79228E-4</v>
      </c>
      <c r="R124" s="18">
        <v>0</v>
      </c>
      <c r="S124" s="18">
        <v>0</v>
      </c>
      <c r="T124" s="18">
        <v>0</v>
      </c>
      <c r="U124" s="18">
        <v>0</v>
      </c>
      <c r="V124" s="18">
        <v>2.6677E-14</v>
      </c>
      <c r="W124" s="18">
        <v>3.2116000000000002E-13</v>
      </c>
      <c r="X124" s="18">
        <v>-2.4242400000000002E-12</v>
      </c>
      <c r="Y124" s="18">
        <v>0</v>
      </c>
      <c r="Z124" s="18">
        <v>0</v>
      </c>
      <c r="AA124" s="18">
        <v>0</v>
      </c>
      <c r="AB124" s="18">
        <v>0.87567899999999987</v>
      </c>
      <c r="AC124" s="18">
        <v>0.89354999999999996</v>
      </c>
      <c r="AD124" s="18">
        <v>0</v>
      </c>
      <c r="AE124" s="18">
        <v>0</v>
      </c>
      <c r="AF124" s="18">
        <v>0</v>
      </c>
      <c r="AG124" s="18">
        <v>0</v>
      </c>
      <c r="AH124" s="18">
        <v>0.10774399999999999</v>
      </c>
      <c r="AI124" s="18">
        <v>-0.125615</v>
      </c>
      <c r="AJ124" s="18">
        <v>-0.121989</v>
      </c>
      <c r="AK124" s="18">
        <v>0</v>
      </c>
      <c r="AL124" s="18">
        <v>0</v>
      </c>
      <c r="AM124" s="18">
        <v>0</v>
      </c>
      <c r="AN124" s="18">
        <v>27.1173</v>
      </c>
      <c r="AO124" s="18">
        <v>25.226600000000001</v>
      </c>
      <c r="AP124" s="18">
        <v>0</v>
      </c>
      <c r="AQ124" s="18">
        <v>0</v>
      </c>
      <c r="AR124" s="18">
        <v>0</v>
      </c>
      <c r="AS124" s="18">
        <v>0</v>
      </c>
      <c r="AT124" s="18">
        <v>1.1499600000000001</v>
      </c>
      <c r="AU124" s="18">
        <v>0.74074000000000007</v>
      </c>
      <c r="AV124" s="18">
        <v>-1.30277</v>
      </c>
      <c r="AW124" s="18">
        <v>0</v>
      </c>
      <c r="AX124" s="18">
        <v>0</v>
      </c>
      <c r="AY124" s="18">
        <v>0</v>
      </c>
      <c r="AZ124" s="18">
        <v>8.0090570000000003</v>
      </c>
      <c r="BA124" s="18">
        <v>7.5887000000000002</v>
      </c>
      <c r="BB124" s="18">
        <v>0</v>
      </c>
      <c r="BC124" s="18">
        <v>0</v>
      </c>
      <c r="BD124" s="18">
        <v>0</v>
      </c>
      <c r="BE124" s="18">
        <v>0</v>
      </c>
      <c r="BF124" s="18">
        <v>0.27972000000000002</v>
      </c>
      <c r="BG124" s="18">
        <v>0.14063699999999998</v>
      </c>
      <c r="BH124" s="18">
        <v>-0.233877</v>
      </c>
      <c r="BI124" s="18">
        <v>0</v>
      </c>
      <c r="BJ124" s="18">
        <v>0</v>
      </c>
      <c r="BK124" s="18">
        <v>0</v>
      </c>
      <c r="BL124" s="18">
        <v>5.6243663000000001E-3</v>
      </c>
      <c r="BM124" s="18">
        <v>5.5944000000000002E-3</v>
      </c>
      <c r="BN124" s="18">
        <v>0</v>
      </c>
      <c r="BO124" s="18">
        <v>0</v>
      </c>
      <c r="BP124" s="18">
        <v>0</v>
      </c>
      <c r="BQ124" s="18">
        <v>0</v>
      </c>
      <c r="BR124" s="18">
        <v>1.1447799999999999E-5</v>
      </c>
      <c r="BS124" s="18">
        <v>1.8518499999999999E-5</v>
      </c>
      <c r="BT124" s="18">
        <v>-4.2735000000000003E-5</v>
      </c>
      <c r="BU124" s="18">
        <v>0</v>
      </c>
      <c r="BV124" s="18">
        <v>0</v>
      </c>
      <c r="BW124" s="18">
        <v>0</v>
      </c>
      <c r="BX124" s="18">
        <v>105967.26000000001</v>
      </c>
      <c r="BY124" s="18">
        <v>100492</v>
      </c>
      <c r="BZ124" s="18">
        <v>0</v>
      </c>
      <c r="CA124" s="18">
        <v>0</v>
      </c>
      <c r="CB124" s="18">
        <v>0</v>
      </c>
      <c r="CC124" s="18">
        <v>0</v>
      </c>
      <c r="CD124" s="18">
        <v>2185.96</v>
      </c>
      <c r="CE124" s="18">
        <v>3289.2999999999997</v>
      </c>
      <c r="CF124" s="18">
        <v>-3133.9</v>
      </c>
      <c r="CG124" s="18">
        <v>0</v>
      </c>
      <c r="CH124" s="18">
        <v>0</v>
      </c>
      <c r="CI124" s="18">
        <v>0</v>
      </c>
      <c r="CJ124" s="18">
        <v>111439.93</v>
      </c>
      <c r="CK124" s="18">
        <v>105931</v>
      </c>
      <c r="CL124" s="18">
        <v>0</v>
      </c>
      <c r="CM124" s="18">
        <v>0</v>
      </c>
      <c r="CN124" s="18">
        <v>0</v>
      </c>
      <c r="CO124" s="18">
        <v>0</v>
      </c>
      <c r="CP124" s="18">
        <v>2193.73</v>
      </c>
      <c r="CQ124" s="18">
        <v>3315.2000000000003</v>
      </c>
      <c r="CR124" s="18">
        <v>-3755.5</v>
      </c>
      <c r="CS124" s="18">
        <v>0</v>
      </c>
      <c r="CT124" s="18">
        <v>0</v>
      </c>
      <c r="CU124" s="18">
        <v>0</v>
      </c>
      <c r="CV124" s="18">
        <v>21555.275000000001</v>
      </c>
      <c r="CW124" s="18">
        <v>21186.2</v>
      </c>
      <c r="CX124" s="18">
        <v>0</v>
      </c>
      <c r="CY124" s="18">
        <v>0</v>
      </c>
      <c r="CZ124" s="18">
        <v>0</v>
      </c>
      <c r="DA124" s="18">
        <v>0</v>
      </c>
      <c r="DB124" s="18">
        <v>127.169</v>
      </c>
      <c r="DC124" s="18">
        <v>241.90600000000001</v>
      </c>
      <c r="DD124" s="18">
        <v>-777</v>
      </c>
      <c r="DE124" s="18">
        <v>0</v>
      </c>
      <c r="DF124" s="18">
        <v>0</v>
      </c>
      <c r="DG124" s="18">
        <v>0</v>
      </c>
      <c r="DH124" s="18">
        <v>13209</v>
      </c>
      <c r="DI124" s="18">
        <v>13209</v>
      </c>
      <c r="DJ124" s="18">
        <v>0</v>
      </c>
      <c r="DK124" s="18">
        <v>0</v>
      </c>
      <c r="DL124" s="18">
        <v>0</v>
      </c>
      <c r="DM124" s="18">
        <v>0</v>
      </c>
      <c r="DN124" s="18">
        <v>0</v>
      </c>
      <c r="DO124" s="18">
        <v>0</v>
      </c>
      <c r="DP124" s="18">
        <v>0</v>
      </c>
      <c r="DQ124" s="18">
        <v>0</v>
      </c>
      <c r="DR124" s="18">
        <v>0</v>
      </c>
      <c r="DS124" s="18">
        <v>0</v>
      </c>
      <c r="DT124" s="18">
        <v>10101</v>
      </c>
      <c r="DU124" s="18">
        <v>10101</v>
      </c>
      <c r="DV124" s="18">
        <v>0</v>
      </c>
      <c r="DW124" s="18">
        <v>0</v>
      </c>
      <c r="DX124" s="18">
        <v>0</v>
      </c>
      <c r="DY124" s="18">
        <v>0</v>
      </c>
      <c r="DZ124" s="18">
        <v>0</v>
      </c>
      <c r="EA124" s="18">
        <v>0</v>
      </c>
      <c r="EB124" s="18">
        <v>0</v>
      </c>
      <c r="EC124" s="18">
        <v>0</v>
      </c>
      <c r="ED124" s="18">
        <v>0</v>
      </c>
      <c r="EE124" s="18">
        <v>0</v>
      </c>
    </row>
    <row r="125" spans="1:135" ht="20.149999999999999" customHeight="1" outlineLevel="6" x14ac:dyDescent="0.35">
      <c r="A125" s="17" t="s">
        <v>55</v>
      </c>
      <c r="B125" s="17" t="s">
        <v>86</v>
      </c>
      <c r="C125">
        <v>0</v>
      </c>
      <c r="D125" s="18">
        <v>17899.490000000002</v>
      </c>
      <c r="E125" s="18">
        <v>17327.100000000002</v>
      </c>
      <c r="F125" s="18">
        <v>0</v>
      </c>
      <c r="G125" s="18">
        <v>0</v>
      </c>
      <c r="H125" s="18">
        <v>0</v>
      </c>
      <c r="I125" s="18">
        <v>0</v>
      </c>
      <c r="J125" s="18">
        <v>331.52</v>
      </c>
      <c r="K125" s="18">
        <v>240.87</v>
      </c>
      <c r="L125" s="18">
        <v>-261.58999999999997</v>
      </c>
      <c r="M125" s="18">
        <v>0</v>
      </c>
      <c r="N125" s="18">
        <v>0</v>
      </c>
      <c r="O125" s="18">
        <v>0</v>
      </c>
      <c r="P125" s="18">
        <v>1.7922800034783702E-4</v>
      </c>
      <c r="Q125" s="18">
        <v>1.79228E-4</v>
      </c>
      <c r="R125" s="18">
        <v>0</v>
      </c>
      <c r="S125" s="18">
        <v>0</v>
      </c>
      <c r="T125" s="18">
        <v>0</v>
      </c>
      <c r="U125" s="18">
        <v>0</v>
      </c>
      <c r="V125" s="18">
        <v>2.6677E-14</v>
      </c>
      <c r="W125" s="18">
        <v>3.2116000000000002E-13</v>
      </c>
      <c r="X125" s="18">
        <v>-2.4242400000000002E-12</v>
      </c>
      <c r="Y125" s="18">
        <v>0</v>
      </c>
      <c r="Z125" s="18">
        <v>0</v>
      </c>
      <c r="AA125" s="18">
        <v>0</v>
      </c>
      <c r="AB125" s="18">
        <v>0.87567899999999987</v>
      </c>
      <c r="AC125" s="18">
        <v>0.89354999999999996</v>
      </c>
      <c r="AD125" s="18">
        <v>0</v>
      </c>
      <c r="AE125" s="18">
        <v>0</v>
      </c>
      <c r="AF125" s="18">
        <v>0</v>
      </c>
      <c r="AG125" s="18">
        <v>0</v>
      </c>
      <c r="AH125" s="18">
        <v>0.10774399999999999</v>
      </c>
      <c r="AI125" s="18">
        <v>-0.125615</v>
      </c>
      <c r="AJ125" s="18">
        <v>-0.121989</v>
      </c>
      <c r="AK125" s="18">
        <v>0</v>
      </c>
      <c r="AL125" s="18">
        <v>0</v>
      </c>
      <c r="AM125" s="18">
        <v>0</v>
      </c>
      <c r="AN125" s="18">
        <v>27.1173</v>
      </c>
      <c r="AO125" s="18">
        <v>25.226600000000001</v>
      </c>
      <c r="AP125" s="18">
        <v>0</v>
      </c>
      <c r="AQ125" s="18">
        <v>0</v>
      </c>
      <c r="AR125" s="18">
        <v>0</v>
      </c>
      <c r="AS125" s="18">
        <v>0</v>
      </c>
      <c r="AT125" s="18">
        <v>1.1499600000000001</v>
      </c>
      <c r="AU125" s="18">
        <v>0.74074000000000007</v>
      </c>
      <c r="AV125" s="18">
        <v>-1.30277</v>
      </c>
      <c r="AW125" s="18">
        <v>0</v>
      </c>
      <c r="AX125" s="18">
        <v>0</v>
      </c>
      <c r="AY125" s="18">
        <v>0</v>
      </c>
      <c r="AZ125" s="18">
        <v>8.0090570000000003</v>
      </c>
      <c r="BA125" s="18">
        <v>7.5887000000000002</v>
      </c>
      <c r="BB125" s="18">
        <v>0</v>
      </c>
      <c r="BC125" s="18">
        <v>0</v>
      </c>
      <c r="BD125" s="18">
        <v>0</v>
      </c>
      <c r="BE125" s="18">
        <v>0</v>
      </c>
      <c r="BF125" s="18">
        <v>0.27972000000000002</v>
      </c>
      <c r="BG125" s="18">
        <v>0.14063699999999998</v>
      </c>
      <c r="BH125" s="18">
        <v>-0.233877</v>
      </c>
      <c r="BI125" s="18">
        <v>0</v>
      </c>
      <c r="BJ125" s="18">
        <v>0</v>
      </c>
      <c r="BK125" s="18">
        <v>0</v>
      </c>
      <c r="BL125" s="18">
        <v>5.6243663000000001E-3</v>
      </c>
      <c r="BM125" s="18">
        <v>5.5944000000000002E-3</v>
      </c>
      <c r="BN125" s="18">
        <v>0</v>
      </c>
      <c r="BO125" s="18">
        <v>0</v>
      </c>
      <c r="BP125" s="18">
        <v>0</v>
      </c>
      <c r="BQ125" s="18">
        <v>0</v>
      </c>
      <c r="BR125" s="18">
        <v>1.1447799999999999E-5</v>
      </c>
      <c r="BS125" s="18">
        <v>1.8518499999999999E-5</v>
      </c>
      <c r="BT125" s="18">
        <v>-4.2735000000000003E-5</v>
      </c>
      <c r="BU125" s="18">
        <v>0</v>
      </c>
      <c r="BV125" s="18">
        <v>0</v>
      </c>
      <c r="BW125" s="18">
        <v>0</v>
      </c>
      <c r="BX125" s="18">
        <v>105967.26000000001</v>
      </c>
      <c r="BY125" s="18">
        <v>100492</v>
      </c>
      <c r="BZ125" s="18">
        <v>0</v>
      </c>
      <c r="CA125" s="18">
        <v>0</v>
      </c>
      <c r="CB125" s="18">
        <v>0</v>
      </c>
      <c r="CC125" s="18">
        <v>0</v>
      </c>
      <c r="CD125" s="18">
        <v>2185.96</v>
      </c>
      <c r="CE125" s="18">
        <v>3289.2999999999997</v>
      </c>
      <c r="CF125" s="18">
        <v>-3133.9</v>
      </c>
      <c r="CG125" s="18">
        <v>0</v>
      </c>
      <c r="CH125" s="18">
        <v>0</v>
      </c>
      <c r="CI125" s="18">
        <v>0</v>
      </c>
      <c r="CJ125" s="18">
        <v>111439.93</v>
      </c>
      <c r="CK125" s="18">
        <v>105931</v>
      </c>
      <c r="CL125" s="18">
        <v>0</v>
      </c>
      <c r="CM125" s="18">
        <v>0</v>
      </c>
      <c r="CN125" s="18">
        <v>0</v>
      </c>
      <c r="CO125" s="18">
        <v>0</v>
      </c>
      <c r="CP125" s="18">
        <v>2193.73</v>
      </c>
      <c r="CQ125" s="18">
        <v>3315.2000000000003</v>
      </c>
      <c r="CR125" s="18">
        <v>-3755.5</v>
      </c>
      <c r="CS125" s="18">
        <v>0</v>
      </c>
      <c r="CT125" s="18">
        <v>0</v>
      </c>
      <c r="CU125" s="18">
        <v>0</v>
      </c>
      <c r="CV125" s="18">
        <v>21555.275000000001</v>
      </c>
      <c r="CW125" s="18">
        <v>21186.2</v>
      </c>
      <c r="CX125" s="18">
        <v>0</v>
      </c>
      <c r="CY125" s="18">
        <v>0</v>
      </c>
      <c r="CZ125" s="18">
        <v>0</v>
      </c>
      <c r="DA125" s="18">
        <v>0</v>
      </c>
      <c r="DB125" s="18">
        <v>127.169</v>
      </c>
      <c r="DC125" s="18">
        <v>241.90600000000001</v>
      </c>
      <c r="DD125" s="18">
        <v>-777</v>
      </c>
      <c r="DE125" s="18">
        <v>0</v>
      </c>
      <c r="DF125" s="18">
        <v>0</v>
      </c>
      <c r="DG125" s="18">
        <v>0</v>
      </c>
      <c r="DH125" s="18">
        <v>13209</v>
      </c>
      <c r="DI125" s="18">
        <v>13209</v>
      </c>
      <c r="DJ125" s="18">
        <v>0</v>
      </c>
      <c r="DK125" s="18">
        <v>0</v>
      </c>
      <c r="DL125" s="18">
        <v>0</v>
      </c>
      <c r="DM125" s="18">
        <v>0</v>
      </c>
      <c r="DN125" s="18">
        <v>0</v>
      </c>
      <c r="DO125" s="18">
        <v>0</v>
      </c>
      <c r="DP125" s="18">
        <v>0</v>
      </c>
      <c r="DQ125" s="18">
        <v>0</v>
      </c>
      <c r="DR125" s="18">
        <v>0</v>
      </c>
      <c r="DS125" s="18">
        <v>0</v>
      </c>
      <c r="DT125" s="18">
        <v>10101</v>
      </c>
      <c r="DU125" s="18">
        <v>10101</v>
      </c>
      <c r="DV125" s="18">
        <v>0</v>
      </c>
      <c r="DW125" s="18">
        <v>0</v>
      </c>
      <c r="DX125" s="18">
        <v>0</v>
      </c>
      <c r="DY125" s="18">
        <v>0</v>
      </c>
      <c r="DZ125" s="18">
        <v>0</v>
      </c>
      <c r="EA125" s="18">
        <v>0</v>
      </c>
      <c r="EB125" s="18">
        <v>0</v>
      </c>
      <c r="EC125" s="18">
        <v>0</v>
      </c>
      <c r="ED125" s="18">
        <v>0</v>
      </c>
      <c r="EE125" s="18">
        <v>0</v>
      </c>
    </row>
    <row r="126" spans="1:135" ht="20.149999999999999" customHeight="1" outlineLevel="3" x14ac:dyDescent="0.35">
      <c r="A126" s="17" t="s">
        <v>52</v>
      </c>
      <c r="B126" s="17" t="s">
        <v>87</v>
      </c>
      <c r="D126" s="18">
        <v>9962.1265304788012</v>
      </c>
      <c r="E126" s="18">
        <v>8879.0220659999995</v>
      </c>
      <c r="F126" s="18">
        <v>0</v>
      </c>
      <c r="G126" s="18">
        <v>0</v>
      </c>
      <c r="H126" s="18">
        <v>923.60850372000004</v>
      </c>
      <c r="I126" s="18">
        <v>0</v>
      </c>
      <c r="J126" s="18">
        <v>111.32818690880002</v>
      </c>
      <c r="K126" s="18">
        <v>48.167773849999996</v>
      </c>
      <c r="L126" s="18">
        <v>-46.793692980000003</v>
      </c>
      <c r="M126" s="18">
        <v>0</v>
      </c>
      <c r="N126" s="18">
        <v>0</v>
      </c>
      <c r="O126" s="18">
        <v>0</v>
      </c>
      <c r="P126" s="18">
        <v>2.1820232060839602E-6</v>
      </c>
      <c r="Q126" s="18">
        <v>1.9563431187568249E-6</v>
      </c>
      <c r="R126" s="18">
        <v>0</v>
      </c>
      <c r="S126" s="18">
        <v>0</v>
      </c>
      <c r="T126" s="18">
        <v>2.2567897589397126E-7</v>
      </c>
      <c r="U126" s="18">
        <v>0</v>
      </c>
      <c r="V126" s="18">
        <v>8.4384444620000013E-13</v>
      </c>
      <c r="W126" s="18">
        <v>2.6758871799999996E-13</v>
      </c>
      <c r="X126" s="18">
        <v>5.0247941729677497E-8</v>
      </c>
      <c r="Y126" s="18">
        <v>0</v>
      </c>
      <c r="Z126" s="18">
        <v>0</v>
      </c>
      <c r="AA126" s="18">
        <v>0</v>
      </c>
      <c r="AB126" s="18">
        <v>3.7571603314731603</v>
      </c>
      <c r="AC126" s="18">
        <v>1.21693049351</v>
      </c>
      <c r="AD126" s="18">
        <v>0</v>
      </c>
      <c r="AE126" s="18">
        <v>0</v>
      </c>
      <c r="AF126" s="18">
        <v>2.4515603315460002</v>
      </c>
      <c r="AG126" s="18">
        <v>0</v>
      </c>
      <c r="AH126" s="18">
        <v>6.5467339522160009E-2</v>
      </c>
      <c r="AI126" s="18">
        <v>2.3202166894999997E-2</v>
      </c>
      <c r="AJ126" s="18">
        <v>1.6872987410000003E-3</v>
      </c>
      <c r="AK126" s="18">
        <v>0</v>
      </c>
      <c r="AL126" s="18">
        <v>0</v>
      </c>
      <c r="AM126" s="18">
        <v>0</v>
      </c>
      <c r="AN126" s="18">
        <v>8.8336393912584015</v>
      </c>
      <c r="AO126" s="18">
        <v>7.4973958713000011</v>
      </c>
      <c r="AP126" s="18">
        <v>0</v>
      </c>
      <c r="AQ126" s="18">
        <v>0</v>
      </c>
      <c r="AR126" s="18">
        <v>0.31027944391200002</v>
      </c>
      <c r="AS126" s="18">
        <v>0</v>
      </c>
      <c r="AT126" s="18">
        <v>0.71996940654640018</v>
      </c>
      <c r="AU126" s="18">
        <v>0.30599466949999998</v>
      </c>
      <c r="AV126" s="18">
        <v>-0.10450524899500001</v>
      </c>
      <c r="AW126" s="18">
        <v>0</v>
      </c>
      <c r="AX126" s="18">
        <v>0</v>
      </c>
      <c r="AY126" s="18">
        <v>0</v>
      </c>
      <c r="AZ126" s="18">
        <v>2.1986772918014408</v>
      </c>
      <c r="BA126" s="18">
        <v>1.4699616177000003</v>
      </c>
      <c r="BB126" s="18">
        <v>0</v>
      </c>
      <c r="BC126" s="18">
        <v>0</v>
      </c>
      <c r="BD126" s="18">
        <v>0.57127858852320001</v>
      </c>
      <c r="BE126" s="18">
        <v>0</v>
      </c>
      <c r="BF126" s="18">
        <v>0.12300941267824002</v>
      </c>
      <c r="BG126" s="18">
        <v>3.4427672899999998E-2</v>
      </c>
      <c r="BH126" s="18">
        <v>-1.7521481993000004E-2</v>
      </c>
      <c r="BI126" s="18">
        <v>0</v>
      </c>
      <c r="BJ126" s="18">
        <v>0</v>
      </c>
      <c r="BK126" s="18">
        <v>0</v>
      </c>
      <c r="BL126" s="18">
        <v>6.2737873739456022E-3</v>
      </c>
      <c r="BM126" s="18">
        <v>5.8053023319900015E-3</v>
      </c>
      <c r="BN126" s="18">
        <v>0</v>
      </c>
      <c r="BO126" s="18">
        <v>0</v>
      </c>
      <c r="BP126" s="18">
        <v>4.0316479533360005E-4</v>
      </c>
      <c r="BQ126" s="18">
        <v>0</v>
      </c>
      <c r="BR126" s="18">
        <v>6.0437871192000008E-5</v>
      </c>
      <c r="BS126" s="18">
        <v>4.8823754299999992E-6</v>
      </c>
      <c r="BT126" s="18">
        <v>-3.5279681681499997E-5</v>
      </c>
      <c r="BU126" s="18">
        <v>0</v>
      </c>
      <c r="BV126" s="18">
        <v>0</v>
      </c>
      <c r="BW126" s="18">
        <v>0</v>
      </c>
      <c r="BX126" s="18">
        <v>93972.553246847994</v>
      </c>
      <c r="BY126" s="18">
        <v>67226.98947</v>
      </c>
      <c r="BZ126" s="18">
        <v>0</v>
      </c>
      <c r="CA126" s="18">
        <v>0</v>
      </c>
      <c r="CB126" s="18">
        <v>24256.222192548004</v>
      </c>
      <c r="CC126" s="18">
        <v>0</v>
      </c>
      <c r="CD126" s="18">
        <v>1806.1711278000002</v>
      </c>
      <c r="CE126" s="18">
        <v>683.17045649999989</v>
      </c>
      <c r="CF126" s="18">
        <v>-533.40948265000009</v>
      </c>
      <c r="CG126" s="18">
        <v>0</v>
      </c>
      <c r="CH126" s="18">
        <v>0</v>
      </c>
      <c r="CI126" s="18">
        <v>0</v>
      </c>
      <c r="CJ126" s="18">
        <v>74765.055650812006</v>
      </c>
      <c r="CK126" s="18">
        <v>65007.840939000002</v>
      </c>
      <c r="CL126" s="18">
        <v>0</v>
      </c>
      <c r="CM126" s="18">
        <v>0</v>
      </c>
      <c r="CN126" s="18">
        <v>7202.6562370679949</v>
      </c>
      <c r="CO126" s="18">
        <v>0</v>
      </c>
      <c r="CP126" s="18">
        <v>1851.4825457440002</v>
      </c>
      <c r="CQ126" s="18">
        <v>703.07592899999997</v>
      </c>
      <c r="CR126" s="18">
        <v>-577.13211610000008</v>
      </c>
      <c r="CS126" s="18">
        <v>0</v>
      </c>
      <c r="CT126" s="18">
        <v>0</v>
      </c>
      <c r="CU126" s="18">
        <v>0</v>
      </c>
      <c r="CV126" s="18">
        <v>15650.466888678802</v>
      </c>
      <c r="CW126" s="18">
        <v>14957.573490200002</v>
      </c>
      <c r="CX126" s="18">
        <v>0</v>
      </c>
      <c r="CY126" s="18">
        <v>0</v>
      </c>
      <c r="CZ126" s="18">
        <v>400.91317620359905</v>
      </c>
      <c r="DA126" s="18">
        <v>0</v>
      </c>
      <c r="DB126" s="18">
        <v>199.70098187520006</v>
      </c>
      <c r="DC126" s="18">
        <v>92.279240399999992</v>
      </c>
      <c r="DD126" s="18">
        <v>-128.70822695000001</v>
      </c>
      <c r="DE126" s="18">
        <v>0</v>
      </c>
      <c r="DF126" s="18">
        <v>0</v>
      </c>
      <c r="DG126" s="18">
        <v>0</v>
      </c>
      <c r="DH126" s="18">
        <v>2.8776000000000003E-2</v>
      </c>
      <c r="DI126" s="18">
        <v>2.8776000000000003E-2</v>
      </c>
      <c r="DJ126" s="18">
        <v>0</v>
      </c>
      <c r="DK126" s="18">
        <v>0</v>
      </c>
      <c r="DL126" s="18">
        <v>0</v>
      </c>
      <c r="DM126" s="18">
        <v>0</v>
      </c>
      <c r="DN126" s="18">
        <v>0</v>
      </c>
      <c r="DO126" s="18">
        <v>0</v>
      </c>
      <c r="DP126" s="18">
        <v>0</v>
      </c>
      <c r="DQ126" s="18">
        <v>0</v>
      </c>
      <c r="DR126" s="18">
        <v>0</v>
      </c>
      <c r="DS126" s="18">
        <v>0</v>
      </c>
      <c r="DT126" s="18">
        <v>3.2076000000000001E-3</v>
      </c>
      <c r="DU126" s="18">
        <v>3.2076000000000001E-3</v>
      </c>
      <c r="DV126" s="18">
        <v>0</v>
      </c>
      <c r="DW126" s="18">
        <v>0</v>
      </c>
      <c r="DX126" s="18">
        <v>0</v>
      </c>
      <c r="DY126" s="18">
        <v>0</v>
      </c>
      <c r="DZ126" s="18">
        <v>0</v>
      </c>
      <c r="EA126" s="18">
        <v>0</v>
      </c>
      <c r="EB126" s="18">
        <v>0</v>
      </c>
      <c r="EC126" s="18">
        <v>0</v>
      </c>
      <c r="ED126" s="18">
        <v>0</v>
      </c>
      <c r="EE126" s="18">
        <v>0</v>
      </c>
    </row>
    <row r="127" spans="1:135" ht="20.149999999999999" customHeight="1" outlineLevel="4" x14ac:dyDescent="0.35">
      <c r="A127" s="17" t="s">
        <v>49</v>
      </c>
      <c r="B127" s="17" t="s">
        <v>343</v>
      </c>
      <c r="D127" s="18">
        <v>9962.1265304788012</v>
      </c>
      <c r="E127" s="18">
        <v>8879.0220659999995</v>
      </c>
      <c r="F127" s="18">
        <v>0</v>
      </c>
      <c r="G127" s="18">
        <v>0</v>
      </c>
      <c r="H127" s="18">
        <v>923.6085037199997</v>
      </c>
      <c r="I127" s="18">
        <v>0</v>
      </c>
      <c r="J127" s="18">
        <v>111.32818690880002</v>
      </c>
      <c r="K127" s="18">
        <v>48.167773849999996</v>
      </c>
      <c r="L127" s="18">
        <v>-46.793692980000003</v>
      </c>
      <c r="M127" s="18">
        <v>0</v>
      </c>
      <c r="N127" s="18">
        <v>0</v>
      </c>
      <c r="O127" s="18">
        <v>0</v>
      </c>
      <c r="P127" s="18">
        <v>2.1820232060839602E-6</v>
      </c>
      <c r="Q127" s="18">
        <v>1.9563431187568249E-6</v>
      </c>
      <c r="R127" s="18">
        <v>0</v>
      </c>
      <c r="S127" s="18">
        <v>0</v>
      </c>
      <c r="T127" s="18">
        <v>2.2567897589397129E-7</v>
      </c>
      <c r="U127" s="18">
        <v>0</v>
      </c>
      <c r="V127" s="18">
        <v>8.4384444620000013E-13</v>
      </c>
      <c r="W127" s="18">
        <v>2.6758871799999996E-13</v>
      </c>
      <c r="X127" s="18">
        <v>5.0247941729677497E-8</v>
      </c>
      <c r="Y127" s="18">
        <v>0</v>
      </c>
      <c r="Z127" s="18">
        <v>0</v>
      </c>
      <c r="AA127" s="18">
        <v>0</v>
      </c>
      <c r="AB127" s="18">
        <v>3.7571603314731603</v>
      </c>
      <c r="AC127" s="18">
        <v>1.21693049351</v>
      </c>
      <c r="AD127" s="18">
        <v>0</v>
      </c>
      <c r="AE127" s="18">
        <v>0</v>
      </c>
      <c r="AF127" s="18">
        <v>2.4515603315459997</v>
      </c>
      <c r="AG127" s="18">
        <v>0</v>
      </c>
      <c r="AH127" s="18">
        <v>6.5467339522160009E-2</v>
      </c>
      <c r="AI127" s="18">
        <v>2.3202166894999997E-2</v>
      </c>
      <c r="AJ127" s="18">
        <v>1.6872987410000003E-3</v>
      </c>
      <c r="AK127" s="18">
        <v>0</v>
      </c>
      <c r="AL127" s="18">
        <v>0</v>
      </c>
      <c r="AM127" s="18">
        <v>0</v>
      </c>
      <c r="AN127" s="18">
        <v>8.8336393912584015</v>
      </c>
      <c r="AO127" s="18">
        <v>7.4973958713000011</v>
      </c>
      <c r="AP127" s="18">
        <v>0</v>
      </c>
      <c r="AQ127" s="18">
        <v>0</v>
      </c>
      <c r="AR127" s="18">
        <v>0.31027944391200007</v>
      </c>
      <c r="AS127" s="18">
        <v>0</v>
      </c>
      <c r="AT127" s="18">
        <v>0.71996940654640018</v>
      </c>
      <c r="AU127" s="18">
        <v>0.30599466949999998</v>
      </c>
      <c r="AV127" s="18">
        <v>-0.10450524899500001</v>
      </c>
      <c r="AW127" s="18">
        <v>0</v>
      </c>
      <c r="AX127" s="18">
        <v>0</v>
      </c>
      <c r="AY127" s="18">
        <v>0</v>
      </c>
      <c r="AZ127" s="18">
        <v>2.1986772918014408</v>
      </c>
      <c r="BA127" s="18">
        <v>1.4699616177000003</v>
      </c>
      <c r="BB127" s="18">
        <v>0</v>
      </c>
      <c r="BC127" s="18">
        <v>0</v>
      </c>
      <c r="BD127" s="18">
        <v>0.57127858852320013</v>
      </c>
      <c r="BE127" s="18">
        <v>0</v>
      </c>
      <c r="BF127" s="18">
        <v>0.12300941267824002</v>
      </c>
      <c r="BG127" s="18">
        <v>3.4427672899999998E-2</v>
      </c>
      <c r="BH127" s="18">
        <v>-1.7521481993000004E-2</v>
      </c>
      <c r="BI127" s="18">
        <v>0</v>
      </c>
      <c r="BJ127" s="18">
        <v>0</v>
      </c>
      <c r="BK127" s="18">
        <v>0</v>
      </c>
      <c r="BL127" s="18">
        <v>6.2737873739456022E-3</v>
      </c>
      <c r="BM127" s="18">
        <v>5.8053023319900015E-3</v>
      </c>
      <c r="BN127" s="18">
        <v>0</v>
      </c>
      <c r="BO127" s="18">
        <v>0</v>
      </c>
      <c r="BP127" s="18">
        <v>4.031647953336E-4</v>
      </c>
      <c r="BQ127" s="18">
        <v>0</v>
      </c>
      <c r="BR127" s="18">
        <v>6.0437871192000008E-5</v>
      </c>
      <c r="BS127" s="18">
        <v>4.8823754299999992E-6</v>
      </c>
      <c r="BT127" s="18">
        <v>-3.5279681681499997E-5</v>
      </c>
      <c r="BU127" s="18">
        <v>0</v>
      </c>
      <c r="BV127" s="18">
        <v>0</v>
      </c>
      <c r="BW127" s="18">
        <v>0</v>
      </c>
      <c r="BX127" s="18">
        <v>93972.553246847994</v>
      </c>
      <c r="BY127" s="18">
        <v>67226.98947</v>
      </c>
      <c r="BZ127" s="18">
        <v>0</v>
      </c>
      <c r="CA127" s="18">
        <v>0</v>
      </c>
      <c r="CB127" s="18">
        <v>24256.222192548001</v>
      </c>
      <c r="CC127" s="18">
        <v>0</v>
      </c>
      <c r="CD127" s="18">
        <v>1806.1711278000002</v>
      </c>
      <c r="CE127" s="18">
        <v>683.17045649999989</v>
      </c>
      <c r="CF127" s="18">
        <v>-533.40948265000009</v>
      </c>
      <c r="CG127" s="18">
        <v>0</v>
      </c>
      <c r="CH127" s="18">
        <v>0</v>
      </c>
      <c r="CI127" s="18">
        <v>0</v>
      </c>
      <c r="CJ127" s="18">
        <v>74765.055650812006</v>
      </c>
      <c r="CK127" s="18">
        <v>65007.840939000002</v>
      </c>
      <c r="CL127" s="18">
        <v>0</v>
      </c>
      <c r="CM127" s="18">
        <v>0</v>
      </c>
      <c r="CN127" s="18">
        <v>7202.6562370679931</v>
      </c>
      <c r="CO127" s="18">
        <v>0</v>
      </c>
      <c r="CP127" s="18">
        <v>1851.4825457440002</v>
      </c>
      <c r="CQ127" s="18">
        <v>703.07592899999997</v>
      </c>
      <c r="CR127" s="18">
        <v>-577.13211610000008</v>
      </c>
      <c r="CS127" s="18">
        <v>0</v>
      </c>
      <c r="CT127" s="18">
        <v>0</v>
      </c>
      <c r="CU127" s="18">
        <v>0</v>
      </c>
      <c r="CV127" s="18">
        <v>15650.466888678802</v>
      </c>
      <c r="CW127" s="18">
        <v>14957.573490200002</v>
      </c>
      <c r="CX127" s="18">
        <v>0</v>
      </c>
      <c r="CY127" s="18">
        <v>0</v>
      </c>
      <c r="CZ127" s="18">
        <v>400.91317620359894</v>
      </c>
      <c r="DA127" s="18">
        <v>0</v>
      </c>
      <c r="DB127" s="18">
        <v>199.70098187520006</v>
      </c>
      <c r="DC127" s="18">
        <v>92.279240399999992</v>
      </c>
      <c r="DD127" s="18">
        <v>-128.70822695000001</v>
      </c>
      <c r="DE127" s="18">
        <v>0</v>
      </c>
      <c r="DF127" s="18">
        <v>0</v>
      </c>
      <c r="DG127" s="18">
        <v>0</v>
      </c>
      <c r="DH127" s="18">
        <v>2.8776000000000003E-2</v>
      </c>
      <c r="DI127" s="18">
        <v>2.8776000000000003E-2</v>
      </c>
      <c r="DJ127" s="18">
        <v>0</v>
      </c>
      <c r="DK127" s="18">
        <v>0</v>
      </c>
      <c r="DL127" s="18">
        <v>0</v>
      </c>
      <c r="DM127" s="18">
        <v>0</v>
      </c>
      <c r="DN127" s="18">
        <v>0</v>
      </c>
      <c r="DO127" s="18">
        <v>0</v>
      </c>
      <c r="DP127" s="18">
        <v>0</v>
      </c>
      <c r="DQ127" s="18">
        <v>0</v>
      </c>
      <c r="DR127" s="18">
        <v>0</v>
      </c>
      <c r="DS127" s="18">
        <v>0</v>
      </c>
      <c r="DT127" s="18">
        <v>3.2076000000000001E-3</v>
      </c>
      <c r="DU127" s="18">
        <v>3.2076000000000001E-3</v>
      </c>
      <c r="DV127" s="18">
        <v>0</v>
      </c>
      <c r="DW127" s="18">
        <v>0</v>
      </c>
      <c r="DX127" s="18">
        <v>0</v>
      </c>
      <c r="DY127" s="18">
        <v>0</v>
      </c>
      <c r="DZ127" s="18">
        <v>0</v>
      </c>
      <c r="EA127" s="18">
        <v>0</v>
      </c>
      <c r="EB127" s="18">
        <v>0</v>
      </c>
      <c r="EC127" s="18">
        <v>0</v>
      </c>
      <c r="ED127" s="18">
        <v>0</v>
      </c>
      <c r="EE127" s="18">
        <v>0</v>
      </c>
    </row>
    <row r="128" spans="1:135" ht="20.149999999999999" customHeight="1" outlineLevel="5" x14ac:dyDescent="0.35">
      <c r="A128" s="17" t="s">
        <v>54</v>
      </c>
      <c r="B128" s="17" t="s">
        <v>344</v>
      </c>
      <c r="D128" s="18">
        <v>447.72712202880001</v>
      </c>
      <c r="E128" s="18">
        <v>392.12495999999999</v>
      </c>
      <c r="F128" s="18">
        <v>0</v>
      </c>
      <c r="G128" s="18">
        <v>0</v>
      </c>
      <c r="H128" s="18">
        <v>39.302489519999995</v>
      </c>
      <c r="I128" s="18">
        <v>0</v>
      </c>
      <c r="J128" s="18">
        <v>9.3732508800000003E-2</v>
      </c>
      <c r="K128" s="18">
        <v>16.205939999999998</v>
      </c>
      <c r="L128" s="18">
        <v>-12.846487679999999</v>
      </c>
      <c r="M128" s="18">
        <v>0</v>
      </c>
      <c r="N128" s="18">
        <v>0</v>
      </c>
      <c r="O128" s="18">
        <v>0</v>
      </c>
      <c r="P128" s="18">
        <v>1.28686948722864E-8</v>
      </c>
      <c r="Q128" s="18">
        <v>3.2650309512000002E-9</v>
      </c>
      <c r="R128" s="18">
        <v>0</v>
      </c>
      <c r="S128" s="18">
        <v>0</v>
      </c>
      <c r="T128" s="18">
        <v>9.6033606763392009E-9</v>
      </c>
      <c r="U128" s="18">
        <v>0</v>
      </c>
      <c r="V128" s="18">
        <v>2.1321486719999999E-13</v>
      </c>
      <c r="W128" s="18">
        <v>9.0029879999999992E-14</v>
      </c>
      <c r="X128" s="18">
        <v>5.0248598399999993E-8</v>
      </c>
      <c r="Y128" s="18">
        <v>0</v>
      </c>
      <c r="Z128" s="18">
        <v>0</v>
      </c>
      <c r="AA128" s="18">
        <v>0</v>
      </c>
      <c r="AB128" s="18">
        <v>0.18676665714815999</v>
      </c>
      <c r="AC128" s="18">
        <v>7.459944335999999E-2</v>
      </c>
      <c r="AD128" s="18">
        <v>0</v>
      </c>
      <c r="AE128" s="18">
        <v>0</v>
      </c>
      <c r="AF128" s="18">
        <v>0.10432171623599999</v>
      </c>
      <c r="AG128" s="18">
        <v>0</v>
      </c>
      <c r="AH128" s="18">
        <v>3.9160352159999998E-5</v>
      </c>
      <c r="AI128" s="18">
        <v>7.8063372000000001E-3</v>
      </c>
      <c r="AJ128" s="18">
        <v>-5.5344931200000001E-3</v>
      </c>
      <c r="AK128" s="18">
        <v>0</v>
      </c>
      <c r="AL128" s="18">
        <v>0</v>
      </c>
      <c r="AM128" s="18">
        <v>0</v>
      </c>
      <c r="AN128" s="18">
        <v>0.48295160619840005</v>
      </c>
      <c r="AO128" s="18">
        <v>0.36637289280000002</v>
      </c>
      <c r="AP128" s="18">
        <v>0</v>
      </c>
      <c r="AQ128" s="18">
        <v>0</v>
      </c>
      <c r="AR128" s="18">
        <v>1.3203380592E-2</v>
      </c>
      <c r="AS128" s="18">
        <v>0</v>
      </c>
      <c r="AT128" s="18">
        <v>4.2379280639999998E-4</v>
      </c>
      <c r="AU128" s="18">
        <v>0.10295153999999999</v>
      </c>
      <c r="AV128" s="18">
        <v>-2.508390144E-2</v>
      </c>
      <c r="AW128" s="18">
        <v>0</v>
      </c>
      <c r="AX128" s="18">
        <v>0</v>
      </c>
      <c r="AY128" s="18">
        <v>0</v>
      </c>
      <c r="AZ128" s="18">
        <v>0.12623344988544</v>
      </c>
      <c r="BA128" s="18">
        <v>9.0260416800000007E-2</v>
      </c>
      <c r="BB128" s="18">
        <v>0</v>
      </c>
      <c r="BC128" s="18">
        <v>0</v>
      </c>
      <c r="BD128" s="18">
        <v>2.4309727171200002E-2</v>
      </c>
      <c r="BE128" s="18">
        <v>0</v>
      </c>
      <c r="BF128" s="18">
        <v>8.0197914240000008E-5</v>
      </c>
      <c r="BG128" s="18">
        <v>1.1583108E-2</v>
      </c>
      <c r="BH128" s="18">
        <v>-2.0696083200000001E-3</v>
      </c>
      <c r="BI128" s="18">
        <v>0</v>
      </c>
      <c r="BJ128" s="18">
        <v>0</v>
      </c>
      <c r="BK128" s="18">
        <v>0</v>
      </c>
      <c r="BL128" s="18">
        <v>8.4055276497600011E-5</v>
      </c>
      <c r="BM128" s="18">
        <v>6.5187505440000005E-5</v>
      </c>
      <c r="BN128" s="18">
        <v>0</v>
      </c>
      <c r="BO128" s="18">
        <v>0</v>
      </c>
      <c r="BP128" s="18">
        <v>1.7155948737599998E-5</v>
      </c>
      <c r="BQ128" s="18">
        <v>0</v>
      </c>
      <c r="BR128" s="18">
        <v>6.9153119999999996E-8</v>
      </c>
      <c r="BS128" s="18">
        <v>1.6426692E-6</v>
      </c>
      <c r="BT128" s="18">
        <v>-2.772529344E-5</v>
      </c>
      <c r="BU128" s="18">
        <v>0</v>
      </c>
      <c r="BV128" s="18">
        <v>0</v>
      </c>
      <c r="BW128" s="18">
        <v>0</v>
      </c>
      <c r="BX128" s="18">
        <v>7045.9604326079998</v>
      </c>
      <c r="BY128" s="18">
        <v>5782.6022400000002</v>
      </c>
      <c r="BZ128" s="18">
        <v>0</v>
      </c>
      <c r="CA128" s="18">
        <v>0</v>
      </c>
      <c r="CB128" s="18">
        <v>1032.1796677679999</v>
      </c>
      <c r="CC128" s="18">
        <v>0</v>
      </c>
      <c r="CD128" s="18">
        <v>1.3264448400000002</v>
      </c>
      <c r="CE128" s="18">
        <v>229.85208</v>
      </c>
      <c r="CF128" s="18">
        <v>-122.31198719999999</v>
      </c>
      <c r="CG128" s="18">
        <v>0</v>
      </c>
      <c r="CH128" s="18">
        <v>0</v>
      </c>
      <c r="CI128" s="18">
        <v>0</v>
      </c>
      <c r="CJ128" s="18">
        <v>6295.6585614719997</v>
      </c>
      <c r="CK128" s="18">
        <v>5750.9077440000001</v>
      </c>
      <c r="CL128" s="18">
        <v>0</v>
      </c>
      <c r="CM128" s="18">
        <v>0</v>
      </c>
      <c r="CN128" s="18">
        <v>306.49601008799971</v>
      </c>
      <c r="CO128" s="18">
        <v>0</v>
      </c>
      <c r="CP128" s="18">
        <v>1.7056473839999997</v>
      </c>
      <c r="CQ128" s="18">
        <v>236.54916</v>
      </c>
      <c r="CR128" s="18">
        <v>-123.4617696</v>
      </c>
      <c r="CS128" s="18">
        <v>0</v>
      </c>
      <c r="CT128" s="18">
        <v>0</v>
      </c>
      <c r="CU128" s="18">
        <v>0</v>
      </c>
      <c r="CV128" s="18">
        <v>2176.5281832608002</v>
      </c>
      <c r="CW128" s="18">
        <v>2128.0188032000001</v>
      </c>
      <c r="CX128" s="18">
        <v>0</v>
      </c>
      <c r="CY128" s="18">
        <v>0</v>
      </c>
      <c r="CZ128" s="18">
        <v>17.060135157599955</v>
      </c>
      <c r="DA128" s="18">
        <v>0</v>
      </c>
      <c r="DB128" s="18">
        <v>0.40205290319999998</v>
      </c>
      <c r="DC128" s="18">
        <v>31.047192000000003</v>
      </c>
      <c r="DD128" s="18">
        <v>0.61373520000000004</v>
      </c>
      <c r="DE128" s="18">
        <v>0</v>
      </c>
      <c r="DF128" s="18">
        <v>0</v>
      </c>
      <c r="DG128" s="18">
        <v>0</v>
      </c>
      <c r="DH128" s="18">
        <v>0</v>
      </c>
      <c r="DI128" s="18">
        <v>0</v>
      </c>
      <c r="DJ128" s="18">
        <v>0</v>
      </c>
      <c r="DK128" s="18">
        <v>0</v>
      </c>
      <c r="DL128" s="18">
        <v>0</v>
      </c>
      <c r="DM128" s="18">
        <v>0</v>
      </c>
      <c r="DN128" s="18">
        <v>0</v>
      </c>
      <c r="DO128" s="18">
        <v>0</v>
      </c>
      <c r="DP128" s="18">
        <v>0</v>
      </c>
      <c r="DQ128" s="18">
        <v>0</v>
      </c>
      <c r="DR128" s="18">
        <v>0</v>
      </c>
      <c r="DS128" s="18">
        <v>0</v>
      </c>
      <c r="DT128" s="18">
        <v>0</v>
      </c>
      <c r="DU128" s="18">
        <v>0</v>
      </c>
      <c r="DV128" s="18">
        <v>0</v>
      </c>
      <c r="DW128" s="18">
        <v>0</v>
      </c>
      <c r="DX128" s="18">
        <v>0</v>
      </c>
      <c r="DY128" s="18">
        <v>0</v>
      </c>
      <c r="DZ128" s="18">
        <v>0</v>
      </c>
      <c r="EA128" s="18">
        <v>0</v>
      </c>
      <c r="EB128" s="18">
        <v>0</v>
      </c>
      <c r="EC128" s="18">
        <v>0</v>
      </c>
      <c r="ED128" s="18">
        <v>0</v>
      </c>
      <c r="EE128" s="18">
        <v>0</v>
      </c>
    </row>
    <row r="129" spans="1:135" ht="20.149999999999999" customHeight="1" outlineLevel="6" x14ac:dyDescent="0.35">
      <c r="A129" s="17" t="s">
        <v>55</v>
      </c>
      <c r="B129" s="17" t="s">
        <v>74</v>
      </c>
      <c r="C129">
        <v>0</v>
      </c>
      <c r="D129" s="18">
        <v>360.30689999999998</v>
      </c>
      <c r="E129" s="18">
        <v>344.10095999999999</v>
      </c>
      <c r="F129" s="18">
        <v>0</v>
      </c>
      <c r="G129" s="18">
        <v>0</v>
      </c>
      <c r="H129" s="18">
        <v>0</v>
      </c>
      <c r="I129" s="18">
        <v>0</v>
      </c>
      <c r="J129" s="18">
        <v>0</v>
      </c>
      <c r="K129" s="18">
        <v>16.205939999999998</v>
      </c>
      <c r="L129" s="18">
        <v>0</v>
      </c>
      <c r="M129" s="18">
        <v>0</v>
      </c>
      <c r="N129" s="18">
        <v>0</v>
      </c>
      <c r="O129" s="18">
        <v>0</v>
      </c>
      <c r="P129" s="18">
        <v>3.15573948E-12</v>
      </c>
      <c r="Q129" s="18">
        <v>3.0657096E-12</v>
      </c>
      <c r="R129" s="18">
        <v>0</v>
      </c>
      <c r="S129" s="18">
        <v>0</v>
      </c>
      <c r="T129" s="18">
        <v>0</v>
      </c>
      <c r="U129" s="18">
        <v>0</v>
      </c>
      <c r="V129" s="18">
        <v>0</v>
      </c>
      <c r="W129" s="18">
        <v>9.0029879999999992E-14</v>
      </c>
      <c r="X129" s="18">
        <v>0</v>
      </c>
      <c r="Y129" s="18">
        <v>0</v>
      </c>
      <c r="Z129" s="18">
        <v>0</v>
      </c>
      <c r="AA129" s="18">
        <v>0</v>
      </c>
      <c r="AB129" s="18">
        <v>3.5172565199999999E-2</v>
      </c>
      <c r="AC129" s="18">
        <v>2.7366227999999999E-2</v>
      </c>
      <c r="AD129" s="18">
        <v>0</v>
      </c>
      <c r="AE129" s="18">
        <v>0</v>
      </c>
      <c r="AF129" s="18">
        <v>0</v>
      </c>
      <c r="AG129" s="18">
        <v>0</v>
      </c>
      <c r="AH129" s="18">
        <v>0</v>
      </c>
      <c r="AI129" s="18">
        <v>7.8063372000000001E-3</v>
      </c>
      <c r="AJ129" s="18">
        <v>0</v>
      </c>
      <c r="AK129" s="18">
        <v>0</v>
      </c>
      <c r="AL129" s="18">
        <v>0</v>
      </c>
      <c r="AM129" s="18">
        <v>0</v>
      </c>
      <c r="AN129" s="18">
        <v>0.39791898000000003</v>
      </c>
      <c r="AO129" s="18">
        <v>0.29496744000000003</v>
      </c>
      <c r="AP129" s="18">
        <v>0</v>
      </c>
      <c r="AQ129" s="18">
        <v>0</v>
      </c>
      <c r="AR129" s="18">
        <v>0</v>
      </c>
      <c r="AS129" s="18">
        <v>0</v>
      </c>
      <c r="AT129" s="18">
        <v>0</v>
      </c>
      <c r="AU129" s="18">
        <v>0.10295153999999999</v>
      </c>
      <c r="AV129" s="18">
        <v>0</v>
      </c>
      <c r="AW129" s="18">
        <v>0</v>
      </c>
      <c r="AX129" s="18">
        <v>0</v>
      </c>
      <c r="AY129" s="18">
        <v>0</v>
      </c>
      <c r="AZ129" s="18">
        <v>8.6994215999999999E-2</v>
      </c>
      <c r="BA129" s="18">
        <v>7.5411108000000004E-2</v>
      </c>
      <c r="BB129" s="18">
        <v>0</v>
      </c>
      <c r="BC129" s="18">
        <v>0</v>
      </c>
      <c r="BD129" s="18">
        <v>0</v>
      </c>
      <c r="BE129" s="18">
        <v>0</v>
      </c>
      <c r="BF129" s="18">
        <v>0</v>
      </c>
      <c r="BG129" s="18">
        <v>1.1583108E-2</v>
      </c>
      <c r="BH129" s="18">
        <v>0</v>
      </c>
      <c r="BI129" s="18">
        <v>0</v>
      </c>
      <c r="BJ129" s="18">
        <v>0</v>
      </c>
      <c r="BK129" s="18">
        <v>0</v>
      </c>
      <c r="BL129" s="18">
        <v>4.5857761200000003E-5</v>
      </c>
      <c r="BM129" s="18">
        <v>4.4215092000000001E-5</v>
      </c>
      <c r="BN129" s="18">
        <v>0</v>
      </c>
      <c r="BO129" s="18">
        <v>0</v>
      </c>
      <c r="BP129" s="18">
        <v>0</v>
      </c>
      <c r="BQ129" s="18">
        <v>0</v>
      </c>
      <c r="BR129" s="18">
        <v>0</v>
      </c>
      <c r="BS129" s="18">
        <v>1.6426692E-6</v>
      </c>
      <c r="BT129" s="18">
        <v>0</v>
      </c>
      <c r="BU129" s="18">
        <v>0</v>
      </c>
      <c r="BV129" s="18">
        <v>0</v>
      </c>
      <c r="BW129" s="18">
        <v>0</v>
      </c>
      <c r="BX129" s="18">
        <v>5352.1192799999999</v>
      </c>
      <c r="BY129" s="18">
        <v>5122.2672000000002</v>
      </c>
      <c r="BZ129" s="18">
        <v>0</v>
      </c>
      <c r="CA129" s="18">
        <v>0</v>
      </c>
      <c r="CB129" s="18">
        <v>0</v>
      </c>
      <c r="CC129" s="18">
        <v>0</v>
      </c>
      <c r="CD129" s="18">
        <v>0</v>
      </c>
      <c r="CE129" s="18">
        <v>229.85208</v>
      </c>
      <c r="CF129" s="18">
        <v>0</v>
      </c>
      <c r="CG129" s="18">
        <v>0</v>
      </c>
      <c r="CH129" s="18">
        <v>0</v>
      </c>
      <c r="CI129" s="18">
        <v>0</v>
      </c>
      <c r="CJ129" s="18">
        <v>5529.5643599999994</v>
      </c>
      <c r="CK129" s="18">
        <v>5293.0151999999998</v>
      </c>
      <c r="CL129" s="18">
        <v>0</v>
      </c>
      <c r="CM129" s="18">
        <v>0</v>
      </c>
      <c r="CN129" s="18">
        <v>0</v>
      </c>
      <c r="CO129" s="18">
        <v>0</v>
      </c>
      <c r="CP129" s="18">
        <v>0</v>
      </c>
      <c r="CQ129" s="18">
        <v>236.54916</v>
      </c>
      <c r="CR129" s="18">
        <v>0</v>
      </c>
      <c r="CS129" s="18">
        <v>0</v>
      </c>
      <c r="CT129" s="18">
        <v>0</v>
      </c>
      <c r="CU129" s="18">
        <v>0</v>
      </c>
      <c r="CV129" s="18">
        <v>2106.3319919999999</v>
      </c>
      <c r="CW129" s="18">
        <v>2075.2847999999999</v>
      </c>
      <c r="CX129" s="18">
        <v>0</v>
      </c>
      <c r="CY129" s="18">
        <v>0</v>
      </c>
      <c r="CZ129" s="18">
        <v>0</v>
      </c>
      <c r="DA129" s="18">
        <v>0</v>
      </c>
      <c r="DB129" s="18">
        <v>0</v>
      </c>
      <c r="DC129" s="18">
        <v>31.047192000000003</v>
      </c>
      <c r="DD129" s="18">
        <v>0</v>
      </c>
      <c r="DE129" s="18">
        <v>0</v>
      </c>
      <c r="DF129" s="18">
        <v>0</v>
      </c>
      <c r="DG129" s="18">
        <v>0</v>
      </c>
      <c r="DH129" s="18">
        <v>0</v>
      </c>
      <c r="DI129" s="18">
        <v>0</v>
      </c>
      <c r="DJ129" s="18">
        <v>0</v>
      </c>
      <c r="DK129" s="18">
        <v>0</v>
      </c>
      <c r="DL129" s="18">
        <v>0</v>
      </c>
      <c r="DM129" s="18">
        <v>0</v>
      </c>
      <c r="DN129" s="18">
        <v>0</v>
      </c>
      <c r="DO129" s="18">
        <v>0</v>
      </c>
      <c r="DP129" s="18">
        <v>0</v>
      </c>
      <c r="DQ129" s="18">
        <v>0</v>
      </c>
      <c r="DR129" s="18">
        <v>0</v>
      </c>
      <c r="DS129" s="18">
        <v>0</v>
      </c>
      <c r="DT129" s="18">
        <v>0</v>
      </c>
      <c r="DU129" s="18">
        <v>0</v>
      </c>
      <c r="DV129" s="18">
        <v>0</v>
      </c>
      <c r="DW129" s="18">
        <v>0</v>
      </c>
      <c r="DX129" s="18">
        <v>0</v>
      </c>
      <c r="DY129" s="18">
        <v>0</v>
      </c>
      <c r="DZ129" s="18">
        <v>0</v>
      </c>
      <c r="EA129" s="18">
        <v>0</v>
      </c>
      <c r="EB129" s="18">
        <v>0</v>
      </c>
      <c r="EC129" s="18">
        <v>0</v>
      </c>
      <c r="ED129" s="18">
        <v>0</v>
      </c>
      <c r="EE129" s="18">
        <v>0</v>
      </c>
    </row>
    <row r="130" spans="1:135" ht="20.149999999999999" customHeight="1" outlineLevel="6" x14ac:dyDescent="0.35">
      <c r="A130" s="17" t="s">
        <v>55</v>
      </c>
      <c r="B130" s="17" t="s">
        <v>320</v>
      </c>
      <c r="C130">
        <v>3</v>
      </c>
      <c r="D130" s="18">
        <v>52.403319359999998</v>
      </c>
      <c r="E130" s="18">
        <v>13.064399999999999</v>
      </c>
      <c r="F130" s="18">
        <v>0</v>
      </c>
      <c r="G130" s="18">
        <v>0</v>
      </c>
      <c r="H130" s="18">
        <v>39.302489519999988</v>
      </c>
      <c r="I130" s="18">
        <v>0</v>
      </c>
      <c r="J130" s="18">
        <v>3.6429839999999998E-2</v>
      </c>
      <c r="K130" s="18">
        <v>0</v>
      </c>
      <c r="L130" s="18">
        <v>0</v>
      </c>
      <c r="M130" s="18">
        <v>0</v>
      </c>
      <c r="N130" s="18">
        <v>0</v>
      </c>
      <c r="O130" s="18">
        <v>0</v>
      </c>
      <c r="P130" s="18">
        <v>1.2804480901785601E-8</v>
      </c>
      <c r="Q130" s="18">
        <v>3.2011200000000002E-9</v>
      </c>
      <c r="R130" s="18">
        <v>0</v>
      </c>
      <c r="S130" s="18">
        <v>0</v>
      </c>
      <c r="T130" s="18">
        <v>9.6033606763392009E-9</v>
      </c>
      <c r="U130" s="18">
        <v>0</v>
      </c>
      <c r="V130" s="18">
        <v>2.2544639999999995E-16</v>
      </c>
      <c r="W130" s="18">
        <v>0</v>
      </c>
      <c r="X130" s="18">
        <v>0</v>
      </c>
      <c r="Y130" s="18">
        <v>0</v>
      </c>
      <c r="Z130" s="18">
        <v>0</v>
      </c>
      <c r="AA130" s="18">
        <v>0</v>
      </c>
      <c r="AB130" s="18">
        <v>0.13909562164799999</v>
      </c>
      <c r="AC130" s="18">
        <v>3.4747199999999999E-2</v>
      </c>
      <c r="AD130" s="18">
        <v>0</v>
      </c>
      <c r="AE130" s="18">
        <v>0</v>
      </c>
      <c r="AF130" s="18">
        <v>0.10432171623600001</v>
      </c>
      <c r="AG130" s="18">
        <v>0</v>
      </c>
      <c r="AH130" s="18">
        <v>2.6705412E-5</v>
      </c>
      <c r="AI130" s="18">
        <v>0</v>
      </c>
      <c r="AJ130" s="18">
        <v>0</v>
      </c>
      <c r="AK130" s="18">
        <v>0</v>
      </c>
      <c r="AL130" s="18">
        <v>0</v>
      </c>
      <c r="AM130" s="18">
        <v>0</v>
      </c>
      <c r="AN130" s="18">
        <v>1.7604507456E-2</v>
      </c>
      <c r="AO130" s="18">
        <v>4.1587200000000003E-3</v>
      </c>
      <c r="AP130" s="18">
        <v>0</v>
      </c>
      <c r="AQ130" s="18">
        <v>0</v>
      </c>
      <c r="AR130" s="18">
        <v>1.3203380592000002E-2</v>
      </c>
      <c r="AS130" s="18">
        <v>0</v>
      </c>
      <c r="AT130" s="18">
        <v>2.4240686399999999E-4</v>
      </c>
      <c r="AU130" s="18">
        <v>0</v>
      </c>
      <c r="AV130" s="18">
        <v>0</v>
      </c>
      <c r="AW130" s="18">
        <v>0</v>
      </c>
      <c r="AX130" s="18">
        <v>0</v>
      </c>
      <c r="AY130" s="18">
        <v>0</v>
      </c>
      <c r="AZ130" s="18">
        <v>3.2412969561599995E-2</v>
      </c>
      <c r="BA130" s="18">
        <v>8.04384E-3</v>
      </c>
      <c r="BB130" s="18">
        <v>0</v>
      </c>
      <c r="BC130" s="18">
        <v>0</v>
      </c>
      <c r="BD130" s="18">
        <v>2.4309727171200002E-2</v>
      </c>
      <c r="BE130" s="18">
        <v>0</v>
      </c>
      <c r="BF130" s="18">
        <v>5.9402390400000005E-5</v>
      </c>
      <c r="BG130" s="18">
        <v>0</v>
      </c>
      <c r="BH130" s="18">
        <v>0</v>
      </c>
      <c r="BI130" s="18">
        <v>0</v>
      </c>
      <c r="BJ130" s="18">
        <v>0</v>
      </c>
      <c r="BK130" s="18">
        <v>0</v>
      </c>
      <c r="BL130" s="18">
        <v>2.2874598316799999E-5</v>
      </c>
      <c r="BM130" s="18">
        <v>5.6771999999999996E-6</v>
      </c>
      <c r="BN130" s="18">
        <v>0</v>
      </c>
      <c r="BO130" s="18">
        <v>0</v>
      </c>
      <c r="BP130" s="18">
        <v>1.7155948737600001E-5</v>
      </c>
      <c r="BQ130" s="18">
        <v>0</v>
      </c>
      <c r="BR130" s="18">
        <v>4.1449579200000002E-8</v>
      </c>
      <c r="BS130" s="18">
        <v>0</v>
      </c>
      <c r="BT130" s="18">
        <v>0</v>
      </c>
      <c r="BU130" s="18">
        <v>0</v>
      </c>
      <c r="BV130" s="18">
        <v>0</v>
      </c>
      <c r="BW130" s="18">
        <v>0</v>
      </c>
      <c r="BX130" s="18">
        <v>1376.2395570240003</v>
      </c>
      <c r="BY130" s="18">
        <v>343.36799999999999</v>
      </c>
      <c r="BZ130" s="18">
        <v>0</v>
      </c>
      <c r="CA130" s="18">
        <v>0</v>
      </c>
      <c r="CB130" s="18">
        <v>1032.1796677679999</v>
      </c>
      <c r="CC130" s="18">
        <v>0</v>
      </c>
      <c r="CD130" s="18">
        <v>0.69188925600000006</v>
      </c>
      <c r="CE130" s="18">
        <v>0</v>
      </c>
      <c r="CF130" s="18">
        <v>0</v>
      </c>
      <c r="CG130" s="18">
        <v>0</v>
      </c>
      <c r="CH130" s="18">
        <v>0</v>
      </c>
      <c r="CI130" s="18">
        <v>0</v>
      </c>
      <c r="CJ130" s="18">
        <v>408.66134678399965</v>
      </c>
      <c r="CK130" s="18">
        <v>101.45999999999991</v>
      </c>
      <c r="CL130" s="18">
        <v>0</v>
      </c>
      <c r="CM130" s="18">
        <v>0</v>
      </c>
      <c r="CN130" s="18">
        <v>306.49601008799976</v>
      </c>
      <c r="CO130" s="18">
        <v>0</v>
      </c>
      <c r="CP130" s="18">
        <v>0.70533669599999993</v>
      </c>
      <c r="CQ130" s="18">
        <v>0</v>
      </c>
      <c r="CR130" s="18">
        <v>0</v>
      </c>
      <c r="CS130" s="18">
        <v>0</v>
      </c>
      <c r="CT130" s="18">
        <v>0</v>
      </c>
      <c r="CU130" s="18">
        <v>0</v>
      </c>
      <c r="CV130" s="18">
        <v>22.746846876799935</v>
      </c>
      <c r="CW130" s="18">
        <v>5.6239999999999846</v>
      </c>
      <c r="CX130" s="18">
        <v>0</v>
      </c>
      <c r="CY130" s="18">
        <v>0</v>
      </c>
      <c r="CZ130" s="18">
        <v>17.060135157599952</v>
      </c>
      <c r="DA130" s="18">
        <v>0</v>
      </c>
      <c r="DB130" s="18">
        <v>6.2711719200000002E-2</v>
      </c>
      <c r="DC130" s="18">
        <v>0</v>
      </c>
      <c r="DD130" s="18">
        <v>0</v>
      </c>
      <c r="DE130" s="18">
        <v>0</v>
      </c>
      <c r="DF130" s="18">
        <v>0</v>
      </c>
      <c r="DG130" s="18">
        <v>0</v>
      </c>
      <c r="DH130" s="18">
        <v>0</v>
      </c>
      <c r="DI130" s="18">
        <v>0</v>
      </c>
      <c r="DJ130" s="18">
        <v>0</v>
      </c>
      <c r="DK130" s="18">
        <v>0</v>
      </c>
      <c r="DL130" s="18">
        <v>0</v>
      </c>
      <c r="DM130" s="18">
        <v>0</v>
      </c>
      <c r="DN130" s="18">
        <v>0</v>
      </c>
      <c r="DO130" s="18">
        <v>0</v>
      </c>
      <c r="DP130" s="18">
        <v>0</v>
      </c>
      <c r="DQ130" s="18">
        <v>0</v>
      </c>
      <c r="DR130" s="18">
        <v>0</v>
      </c>
      <c r="DS130" s="18">
        <v>0</v>
      </c>
      <c r="DT130" s="18">
        <v>0</v>
      </c>
      <c r="DU130" s="18">
        <v>0</v>
      </c>
      <c r="DV130" s="18">
        <v>0</v>
      </c>
      <c r="DW130" s="18">
        <v>0</v>
      </c>
      <c r="DX130" s="18">
        <v>0</v>
      </c>
      <c r="DY130" s="18">
        <v>0</v>
      </c>
      <c r="DZ130" s="18">
        <v>0</v>
      </c>
      <c r="EA130" s="18">
        <v>0</v>
      </c>
      <c r="EB130" s="18">
        <v>0</v>
      </c>
      <c r="EC130" s="18">
        <v>0</v>
      </c>
      <c r="ED130" s="18">
        <v>0</v>
      </c>
      <c r="EE130" s="18">
        <v>0</v>
      </c>
    </row>
    <row r="131" spans="1:135" ht="20.149999999999999" customHeight="1" outlineLevel="6" x14ac:dyDescent="0.35">
      <c r="A131" s="17" t="s">
        <v>55</v>
      </c>
      <c r="B131" s="17" t="s">
        <v>299</v>
      </c>
      <c r="C131">
        <v>0</v>
      </c>
      <c r="D131" s="18">
        <v>35.0169026688</v>
      </c>
      <c r="E131" s="18">
        <v>34.959600000000002</v>
      </c>
      <c r="F131" s="18">
        <v>0</v>
      </c>
      <c r="G131" s="18">
        <v>0</v>
      </c>
      <c r="H131" s="18">
        <v>0</v>
      </c>
      <c r="I131" s="18">
        <v>0</v>
      </c>
      <c r="J131" s="18">
        <v>5.7302668800000005E-2</v>
      </c>
      <c r="K131" s="18">
        <v>0</v>
      </c>
      <c r="L131" s="18">
        <v>-12.846487679999999</v>
      </c>
      <c r="M131" s="18">
        <v>0</v>
      </c>
      <c r="N131" s="18">
        <v>0</v>
      </c>
      <c r="O131" s="18">
        <v>0</v>
      </c>
      <c r="P131" s="18">
        <v>6.10582310208E-11</v>
      </c>
      <c r="Q131" s="18">
        <v>6.0845241599999995E-11</v>
      </c>
      <c r="R131" s="18">
        <v>0</v>
      </c>
      <c r="S131" s="18">
        <v>0</v>
      </c>
      <c r="T131" s="18">
        <v>0</v>
      </c>
      <c r="U131" s="18">
        <v>0</v>
      </c>
      <c r="V131" s="18">
        <v>2.1298942079999999E-13</v>
      </c>
      <c r="W131" s="18">
        <v>0</v>
      </c>
      <c r="X131" s="18">
        <v>5.0248598399999993E-8</v>
      </c>
      <c r="Y131" s="18">
        <v>0</v>
      </c>
      <c r="Z131" s="18">
        <v>0</v>
      </c>
      <c r="AA131" s="18">
        <v>0</v>
      </c>
      <c r="AB131" s="18">
        <v>1.249847030016E-2</v>
      </c>
      <c r="AC131" s="18">
        <v>1.248601536E-2</v>
      </c>
      <c r="AD131" s="18">
        <v>0</v>
      </c>
      <c r="AE131" s="18">
        <v>0</v>
      </c>
      <c r="AF131" s="18">
        <v>0</v>
      </c>
      <c r="AG131" s="18">
        <v>0</v>
      </c>
      <c r="AH131" s="18">
        <v>1.245494016E-5</v>
      </c>
      <c r="AI131" s="18">
        <v>0</v>
      </c>
      <c r="AJ131" s="18">
        <v>-5.5344931200000001E-3</v>
      </c>
      <c r="AK131" s="18">
        <v>0</v>
      </c>
      <c r="AL131" s="18">
        <v>0</v>
      </c>
      <c r="AM131" s="18">
        <v>0</v>
      </c>
      <c r="AN131" s="18">
        <v>6.7428118742399998E-2</v>
      </c>
      <c r="AO131" s="18">
        <v>6.72467328E-2</v>
      </c>
      <c r="AP131" s="18">
        <v>0</v>
      </c>
      <c r="AQ131" s="18">
        <v>0</v>
      </c>
      <c r="AR131" s="18">
        <v>0</v>
      </c>
      <c r="AS131" s="18">
        <v>0</v>
      </c>
      <c r="AT131" s="18">
        <v>1.813859424E-4</v>
      </c>
      <c r="AU131" s="18">
        <v>0</v>
      </c>
      <c r="AV131" s="18">
        <v>-2.508390144E-2</v>
      </c>
      <c r="AW131" s="18">
        <v>0</v>
      </c>
      <c r="AX131" s="18">
        <v>0</v>
      </c>
      <c r="AY131" s="18">
        <v>0</v>
      </c>
      <c r="AZ131" s="18">
        <v>6.8262643238399994E-3</v>
      </c>
      <c r="BA131" s="18">
        <v>6.8054687999999997E-3</v>
      </c>
      <c r="BB131" s="18">
        <v>0</v>
      </c>
      <c r="BC131" s="18">
        <v>0</v>
      </c>
      <c r="BD131" s="18">
        <v>0</v>
      </c>
      <c r="BE131" s="18">
        <v>0</v>
      </c>
      <c r="BF131" s="18">
        <v>2.0795523839999999E-5</v>
      </c>
      <c r="BG131" s="18">
        <v>0</v>
      </c>
      <c r="BH131" s="18">
        <v>-2.0696083200000001E-3</v>
      </c>
      <c r="BI131" s="18">
        <v>0</v>
      </c>
      <c r="BJ131" s="18">
        <v>0</v>
      </c>
      <c r="BK131" s="18">
        <v>0</v>
      </c>
      <c r="BL131" s="18">
        <v>1.5322916980800001E-5</v>
      </c>
      <c r="BM131" s="18">
        <v>1.529521344E-5</v>
      </c>
      <c r="BN131" s="18">
        <v>0</v>
      </c>
      <c r="BO131" s="18">
        <v>0</v>
      </c>
      <c r="BP131" s="18">
        <v>0</v>
      </c>
      <c r="BQ131" s="18">
        <v>0</v>
      </c>
      <c r="BR131" s="18">
        <v>2.7703540799999997E-8</v>
      </c>
      <c r="BS131" s="18">
        <v>0</v>
      </c>
      <c r="BT131" s="18">
        <v>-2.772529344E-5</v>
      </c>
      <c r="BU131" s="18">
        <v>0</v>
      </c>
      <c r="BV131" s="18">
        <v>0</v>
      </c>
      <c r="BW131" s="18">
        <v>0</v>
      </c>
      <c r="BX131" s="18">
        <v>317.60159558399994</v>
      </c>
      <c r="BY131" s="18">
        <v>316.96703999999994</v>
      </c>
      <c r="BZ131" s="18">
        <v>0</v>
      </c>
      <c r="CA131" s="18">
        <v>0</v>
      </c>
      <c r="CB131" s="18">
        <v>0</v>
      </c>
      <c r="CC131" s="18">
        <v>0</v>
      </c>
      <c r="CD131" s="18">
        <v>0.63455558400000001</v>
      </c>
      <c r="CE131" s="18">
        <v>0</v>
      </c>
      <c r="CF131" s="18">
        <v>-122.31198719999999</v>
      </c>
      <c r="CG131" s="18">
        <v>0</v>
      </c>
      <c r="CH131" s="18">
        <v>0</v>
      </c>
      <c r="CI131" s="18">
        <v>0</v>
      </c>
      <c r="CJ131" s="18">
        <v>357.43285468800002</v>
      </c>
      <c r="CK131" s="18">
        <v>356.43254400000001</v>
      </c>
      <c r="CL131" s="18">
        <v>0</v>
      </c>
      <c r="CM131" s="18">
        <v>0</v>
      </c>
      <c r="CN131" s="18">
        <v>0</v>
      </c>
      <c r="CO131" s="18">
        <v>0</v>
      </c>
      <c r="CP131" s="18">
        <v>1.0003106879999999</v>
      </c>
      <c r="CQ131" s="18">
        <v>0</v>
      </c>
      <c r="CR131" s="18">
        <v>-123.4617696</v>
      </c>
      <c r="CS131" s="18">
        <v>0</v>
      </c>
      <c r="CT131" s="18">
        <v>0</v>
      </c>
      <c r="CU131" s="18">
        <v>0</v>
      </c>
      <c r="CV131" s="18">
        <v>47.449344384</v>
      </c>
      <c r="CW131" s="18">
        <v>47.110003200000001</v>
      </c>
      <c r="CX131" s="18">
        <v>0</v>
      </c>
      <c r="CY131" s="18">
        <v>0</v>
      </c>
      <c r="CZ131" s="18">
        <v>0</v>
      </c>
      <c r="DA131" s="18">
        <v>0</v>
      </c>
      <c r="DB131" s="18">
        <v>0.33934118399999996</v>
      </c>
      <c r="DC131" s="18">
        <v>0</v>
      </c>
      <c r="DD131" s="18">
        <v>0.61373520000000004</v>
      </c>
      <c r="DE131" s="18">
        <v>0</v>
      </c>
      <c r="DF131" s="18">
        <v>0</v>
      </c>
      <c r="DG131" s="18">
        <v>0</v>
      </c>
      <c r="DH131" s="18">
        <v>0</v>
      </c>
      <c r="DI131" s="18">
        <v>0</v>
      </c>
      <c r="DJ131" s="18">
        <v>0</v>
      </c>
      <c r="DK131" s="18">
        <v>0</v>
      </c>
      <c r="DL131" s="18">
        <v>0</v>
      </c>
      <c r="DM131" s="18">
        <v>0</v>
      </c>
      <c r="DN131" s="18">
        <v>0</v>
      </c>
      <c r="DO131" s="18">
        <v>0</v>
      </c>
      <c r="DP131" s="18">
        <v>0</v>
      </c>
      <c r="DQ131" s="18">
        <v>0</v>
      </c>
      <c r="DR131" s="18">
        <v>0</v>
      </c>
      <c r="DS131" s="18">
        <v>0</v>
      </c>
      <c r="DT131" s="18">
        <v>0</v>
      </c>
      <c r="DU131" s="18">
        <v>0</v>
      </c>
      <c r="DV131" s="18">
        <v>0</v>
      </c>
      <c r="DW131" s="18">
        <v>0</v>
      </c>
      <c r="DX131" s="18">
        <v>0</v>
      </c>
      <c r="DY131" s="18">
        <v>0</v>
      </c>
      <c r="DZ131" s="18">
        <v>0</v>
      </c>
      <c r="EA131" s="18">
        <v>0</v>
      </c>
      <c r="EB131" s="18">
        <v>0</v>
      </c>
      <c r="EC131" s="18">
        <v>0</v>
      </c>
      <c r="ED131" s="18">
        <v>0</v>
      </c>
      <c r="EE131" s="18">
        <v>0</v>
      </c>
    </row>
    <row r="132" spans="1:135" ht="20.149999999999999" customHeight="1" outlineLevel="5" x14ac:dyDescent="0.35">
      <c r="A132" s="17" t="s">
        <v>54</v>
      </c>
      <c r="B132" s="17" t="s">
        <v>345</v>
      </c>
      <c r="D132" s="18">
        <v>8654.8360396799999</v>
      </c>
      <c r="E132" s="18">
        <v>7689.8047999999999</v>
      </c>
      <c r="F132" s="18">
        <v>0</v>
      </c>
      <c r="G132" s="18">
        <v>0</v>
      </c>
      <c r="H132" s="18">
        <v>838.45310975999996</v>
      </c>
      <c r="I132" s="18">
        <v>0</v>
      </c>
      <c r="J132" s="18">
        <v>98.919889920000017</v>
      </c>
      <c r="K132" s="18">
        <v>27.658239999999996</v>
      </c>
      <c r="L132" s="18">
        <v>-29.971699200000003</v>
      </c>
      <c r="M132" s="18">
        <v>0</v>
      </c>
      <c r="N132" s="18">
        <v>0</v>
      </c>
      <c r="O132" s="18">
        <v>0</v>
      </c>
      <c r="P132" s="18">
        <v>2.7320968489912332E-7</v>
      </c>
      <c r="Q132" s="18">
        <v>6.8337276062720017E-8</v>
      </c>
      <c r="R132" s="18">
        <v>0</v>
      </c>
      <c r="S132" s="18">
        <v>0</v>
      </c>
      <c r="T132" s="18">
        <v>2.0487169442856967E-7</v>
      </c>
      <c r="U132" s="18">
        <v>0</v>
      </c>
      <c r="V132" s="18">
        <v>5.6075704320000015E-13</v>
      </c>
      <c r="W132" s="18">
        <v>1.5365079039999997E-13</v>
      </c>
      <c r="X132" s="18">
        <v>-5.7845376000000005E-13</v>
      </c>
      <c r="Y132" s="18">
        <v>0</v>
      </c>
      <c r="Z132" s="18">
        <v>0</v>
      </c>
      <c r="AA132" s="18">
        <v>0</v>
      </c>
      <c r="AB132" s="18">
        <v>3.3335434813440008</v>
      </c>
      <c r="AC132" s="18">
        <v>1.0365217740800001</v>
      </c>
      <c r="AD132" s="18">
        <v>0</v>
      </c>
      <c r="AE132" s="18">
        <v>0</v>
      </c>
      <c r="AF132" s="18">
        <v>2.2255299463680003</v>
      </c>
      <c r="AG132" s="18">
        <v>0</v>
      </c>
      <c r="AH132" s="18">
        <v>5.8168947456000007E-2</v>
      </c>
      <c r="AI132" s="18">
        <v>1.3322813439999996E-2</v>
      </c>
      <c r="AJ132" s="18">
        <v>6.5061504000000006E-3</v>
      </c>
      <c r="AK132" s="18">
        <v>0</v>
      </c>
      <c r="AL132" s="18">
        <v>0</v>
      </c>
      <c r="AM132" s="18">
        <v>0</v>
      </c>
      <c r="AN132" s="18">
        <v>7.3823069409280002</v>
      </c>
      <c r="AO132" s="18">
        <v>6.2850652160000005</v>
      </c>
      <c r="AP132" s="18">
        <v>0</v>
      </c>
      <c r="AQ132" s="18">
        <v>0</v>
      </c>
      <c r="AR132" s="18">
        <v>0.281672119296</v>
      </c>
      <c r="AS132" s="18">
        <v>0</v>
      </c>
      <c r="AT132" s="18">
        <v>0.63986574643200012</v>
      </c>
      <c r="AU132" s="18">
        <v>0.17570385919999998</v>
      </c>
      <c r="AV132" s="18">
        <v>-7.0777344000000006E-2</v>
      </c>
      <c r="AW132" s="18">
        <v>0</v>
      </c>
      <c r="AX132" s="18">
        <v>0</v>
      </c>
      <c r="AY132" s="18">
        <v>0</v>
      </c>
      <c r="AZ132" s="18">
        <v>1.8763959390207998</v>
      </c>
      <c r="BA132" s="18">
        <v>1.2287571968000002</v>
      </c>
      <c r="BB132" s="18">
        <v>0</v>
      </c>
      <c r="BC132" s="18">
        <v>0</v>
      </c>
      <c r="BD132" s="18">
        <v>0.51860751298560004</v>
      </c>
      <c r="BE132" s="18">
        <v>0</v>
      </c>
      <c r="BF132" s="18">
        <v>0.10926264299520003</v>
      </c>
      <c r="BG132" s="18">
        <v>1.9768586239999997E-2</v>
      </c>
      <c r="BH132" s="18">
        <v>-1.3772121600000003E-2</v>
      </c>
      <c r="BI132" s="18">
        <v>0</v>
      </c>
      <c r="BJ132" s="18">
        <v>0</v>
      </c>
      <c r="BK132" s="18">
        <v>0</v>
      </c>
      <c r="BL132" s="18">
        <v>5.7804792438784025E-3</v>
      </c>
      <c r="BM132" s="18">
        <v>5.358061670400001E-3</v>
      </c>
      <c r="BN132" s="18">
        <v>0</v>
      </c>
      <c r="BO132" s="18">
        <v>0</v>
      </c>
      <c r="BP132" s="18">
        <v>3.659935730688001E-4</v>
      </c>
      <c r="BQ132" s="18">
        <v>0</v>
      </c>
      <c r="BR132" s="18">
        <v>5.362051368960001E-5</v>
      </c>
      <c r="BS132" s="18">
        <v>2.8034867199999996E-6</v>
      </c>
      <c r="BT132" s="18">
        <v>-6.6612096000000008E-6</v>
      </c>
      <c r="BU132" s="18">
        <v>0</v>
      </c>
      <c r="BV132" s="18">
        <v>0</v>
      </c>
      <c r="BW132" s="18">
        <v>0</v>
      </c>
      <c r="BX132" s="18">
        <v>76071.812800512009</v>
      </c>
      <c r="BY132" s="18">
        <v>52054.968320000007</v>
      </c>
      <c r="BZ132" s="18">
        <v>0</v>
      </c>
      <c r="CA132" s="18">
        <v>0</v>
      </c>
      <c r="CB132" s="18">
        <v>22019.832912384001</v>
      </c>
      <c r="CC132" s="18">
        <v>0</v>
      </c>
      <c r="CD132" s="18">
        <v>1604.7315041280003</v>
      </c>
      <c r="CE132" s="18">
        <v>392.28006399999992</v>
      </c>
      <c r="CF132" s="18">
        <v>-362.36275200000006</v>
      </c>
      <c r="CG132" s="18">
        <v>0</v>
      </c>
      <c r="CH132" s="18">
        <v>0</v>
      </c>
      <c r="CI132" s="18">
        <v>0</v>
      </c>
      <c r="CJ132" s="18">
        <v>58319.58252339199</v>
      </c>
      <c r="CK132" s="18">
        <v>49732.597760000004</v>
      </c>
      <c r="CL132" s="18">
        <v>0</v>
      </c>
      <c r="CM132" s="18">
        <v>0</v>
      </c>
      <c r="CN132" s="18">
        <v>6538.5815485439944</v>
      </c>
      <c r="CO132" s="18">
        <v>0</v>
      </c>
      <c r="CP132" s="18">
        <v>1644.6932628480001</v>
      </c>
      <c r="CQ132" s="18">
        <v>403.70995199999993</v>
      </c>
      <c r="CR132" s="18">
        <v>-399.95904000000002</v>
      </c>
      <c r="CS132" s="18">
        <v>0</v>
      </c>
      <c r="CT132" s="18">
        <v>0</v>
      </c>
      <c r="CU132" s="18">
        <v>0</v>
      </c>
      <c r="CV132" s="18">
        <v>12251.871148305067</v>
      </c>
      <c r="CW132" s="18">
        <v>11657.691818666668</v>
      </c>
      <c r="CX132" s="18">
        <v>0</v>
      </c>
      <c r="CY132" s="18">
        <v>0</v>
      </c>
      <c r="CZ132" s="18">
        <v>363.94955002879908</v>
      </c>
      <c r="DA132" s="18">
        <v>0</v>
      </c>
      <c r="DB132" s="18">
        <v>177.24249000960003</v>
      </c>
      <c r="DC132" s="18">
        <v>52.987289599999983</v>
      </c>
      <c r="DD132" s="18">
        <v>-114.07488000000001</v>
      </c>
      <c r="DE132" s="18">
        <v>0</v>
      </c>
      <c r="DF132" s="18">
        <v>0</v>
      </c>
      <c r="DG132" s="18">
        <v>0</v>
      </c>
      <c r="DH132" s="18">
        <v>0</v>
      </c>
      <c r="DI132" s="18">
        <v>0</v>
      </c>
      <c r="DJ132" s="18">
        <v>0</v>
      </c>
      <c r="DK132" s="18">
        <v>0</v>
      </c>
      <c r="DL132" s="18">
        <v>0</v>
      </c>
      <c r="DM132" s="18">
        <v>0</v>
      </c>
      <c r="DN132" s="18">
        <v>0</v>
      </c>
      <c r="DO132" s="18">
        <v>0</v>
      </c>
      <c r="DP132" s="18">
        <v>0</v>
      </c>
      <c r="DQ132" s="18">
        <v>0</v>
      </c>
      <c r="DR132" s="18">
        <v>0</v>
      </c>
      <c r="DS132" s="18">
        <v>0</v>
      </c>
      <c r="DT132" s="18">
        <v>0</v>
      </c>
      <c r="DU132" s="18">
        <v>0</v>
      </c>
      <c r="DV132" s="18">
        <v>0</v>
      </c>
      <c r="DW132" s="18">
        <v>0</v>
      </c>
      <c r="DX132" s="18">
        <v>0</v>
      </c>
      <c r="DY132" s="18">
        <v>0</v>
      </c>
      <c r="DZ132" s="18">
        <v>0</v>
      </c>
      <c r="EA132" s="18">
        <v>0</v>
      </c>
      <c r="EB132" s="18">
        <v>0</v>
      </c>
      <c r="EC132" s="18">
        <v>0</v>
      </c>
      <c r="ED132" s="18">
        <v>0</v>
      </c>
      <c r="EE132" s="18">
        <v>0</v>
      </c>
    </row>
    <row r="133" spans="1:135" ht="20.149999999999999" customHeight="1" outlineLevel="6" x14ac:dyDescent="0.35">
      <c r="A133" s="17" t="s">
        <v>55</v>
      </c>
      <c r="B133" s="17" t="s">
        <v>346</v>
      </c>
      <c r="C133">
        <v>0</v>
      </c>
      <c r="D133" s="18">
        <v>7101.9955200000004</v>
      </c>
      <c r="E133" s="18">
        <v>7003.8528000000006</v>
      </c>
      <c r="F133" s="18">
        <v>0</v>
      </c>
      <c r="G133" s="18">
        <v>0</v>
      </c>
      <c r="H133" s="18">
        <v>0</v>
      </c>
      <c r="I133" s="18">
        <v>0</v>
      </c>
      <c r="J133" s="18">
        <v>98.142720000000011</v>
      </c>
      <c r="K133" s="18">
        <v>0</v>
      </c>
      <c r="L133" s="18">
        <v>-29.971699200000003</v>
      </c>
      <c r="M133" s="18">
        <v>0</v>
      </c>
      <c r="N133" s="18">
        <v>0</v>
      </c>
      <c r="O133" s="18">
        <v>0</v>
      </c>
      <c r="P133" s="18">
        <v>4.4631851520000004E-11</v>
      </c>
      <c r="Q133" s="18">
        <v>4.4075904000000005E-11</v>
      </c>
      <c r="R133" s="18">
        <v>0</v>
      </c>
      <c r="S133" s="18">
        <v>0</v>
      </c>
      <c r="T133" s="18">
        <v>0</v>
      </c>
      <c r="U133" s="18">
        <v>0</v>
      </c>
      <c r="V133" s="18">
        <v>5.5594752000000011E-13</v>
      </c>
      <c r="W133" s="18">
        <v>0</v>
      </c>
      <c r="X133" s="18">
        <v>-5.7845376000000005E-13</v>
      </c>
      <c r="Y133" s="18">
        <v>0</v>
      </c>
      <c r="Z133" s="18">
        <v>0</v>
      </c>
      <c r="AA133" s="18">
        <v>0</v>
      </c>
      <c r="AB133" s="18">
        <v>0.36545395200000003</v>
      </c>
      <c r="AC133" s="18">
        <v>0.30785472000000003</v>
      </c>
      <c r="AD133" s="18">
        <v>0</v>
      </c>
      <c r="AE133" s="18">
        <v>0</v>
      </c>
      <c r="AF133" s="18">
        <v>0</v>
      </c>
      <c r="AG133" s="18">
        <v>0</v>
      </c>
      <c r="AH133" s="18">
        <v>5.7599232000000007E-2</v>
      </c>
      <c r="AI133" s="18">
        <v>0</v>
      </c>
      <c r="AJ133" s="18">
        <v>6.5061504000000006E-3</v>
      </c>
      <c r="AK133" s="18">
        <v>0</v>
      </c>
      <c r="AL133" s="18">
        <v>0</v>
      </c>
      <c r="AM133" s="18">
        <v>0</v>
      </c>
      <c r="AN133" s="18">
        <v>6.485856000000001</v>
      </c>
      <c r="AO133" s="18">
        <v>5.8511616000000011</v>
      </c>
      <c r="AP133" s="18">
        <v>0</v>
      </c>
      <c r="AQ133" s="18">
        <v>0</v>
      </c>
      <c r="AR133" s="18">
        <v>0</v>
      </c>
      <c r="AS133" s="18">
        <v>0</v>
      </c>
      <c r="AT133" s="18">
        <v>0.6346944000000001</v>
      </c>
      <c r="AU133" s="18">
        <v>0</v>
      </c>
      <c r="AV133" s="18">
        <v>-7.0777344000000006E-2</v>
      </c>
      <c r="AW133" s="18">
        <v>0</v>
      </c>
      <c r="AX133" s="18">
        <v>0</v>
      </c>
      <c r="AY133" s="18">
        <v>0</v>
      </c>
      <c r="AZ133" s="18">
        <v>1.0830328320000002</v>
      </c>
      <c r="BA133" s="18">
        <v>0.97503744000000014</v>
      </c>
      <c r="BB133" s="18">
        <v>0</v>
      </c>
      <c r="BC133" s="18">
        <v>0</v>
      </c>
      <c r="BD133" s="18">
        <v>0</v>
      </c>
      <c r="BE133" s="18">
        <v>0</v>
      </c>
      <c r="BF133" s="18">
        <v>0.10799539200000002</v>
      </c>
      <c r="BG133" s="18">
        <v>0</v>
      </c>
      <c r="BH133" s="18">
        <v>-1.3772121600000003E-2</v>
      </c>
      <c r="BI133" s="18">
        <v>0</v>
      </c>
      <c r="BJ133" s="18">
        <v>0</v>
      </c>
      <c r="BK133" s="18">
        <v>0</v>
      </c>
      <c r="BL133" s="18">
        <v>5.255206656000001E-3</v>
      </c>
      <c r="BM133" s="18">
        <v>5.2024704000000008E-3</v>
      </c>
      <c r="BN133" s="18">
        <v>0</v>
      </c>
      <c r="BO133" s="18">
        <v>0</v>
      </c>
      <c r="BP133" s="18">
        <v>0</v>
      </c>
      <c r="BQ133" s="18">
        <v>0</v>
      </c>
      <c r="BR133" s="18">
        <v>5.2736256000000012E-5</v>
      </c>
      <c r="BS133" s="18">
        <v>0</v>
      </c>
      <c r="BT133" s="18">
        <v>-6.6612096000000008E-6</v>
      </c>
      <c r="BU133" s="18">
        <v>0</v>
      </c>
      <c r="BV133" s="18">
        <v>0</v>
      </c>
      <c r="BW133" s="18">
        <v>0</v>
      </c>
      <c r="BX133" s="18">
        <v>42858.45120000001</v>
      </c>
      <c r="BY133" s="18">
        <v>41268.48000000001</v>
      </c>
      <c r="BZ133" s="18">
        <v>0</v>
      </c>
      <c r="CA133" s="18">
        <v>0</v>
      </c>
      <c r="CB133" s="18">
        <v>0</v>
      </c>
      <c r="CC133" s="18">
        <v>0</v>
      </c>
      <c r="CD133" s="18">
        <v>1589.9712000000004</v>
      </c>
      <c r="CE133" s="18">
        <v>0</v>
      </c>
      <c r="CF133" s="18">
        <v>-362.36275200000006</v>
      </c>
      <c r="CG133" s="18">
        <v>0</v>
      </c>
      <c r="CH133" s="18">
        <v>0</v>
      </c>
      <c r="CI133" s="18">
        <v>0</v>
      </c>
      <c r="CJ133" s="18">
        <v>45576.142080000005</v>
      </c>
      <c r="CK133" s="18">
        <v>43946.496000000006</v>
      </c>
      <c r="CL133" s="18">
        <v>0</v>
      </c>
      <c r="CM133" s="18">
        <v>0</v>
      </c>
      <c r="CN133" s="18">
        <v>0</v>
      </c>
      <c r="CO133" s="18">
        <v>0</v>
      </c>
      <c r="CP133" s="18">
        <v>1629.6460800000002</v>
      </c>
      <c r="CQ133" s="18">
        <v>0</v>
      </c>
      <c r="CR133" s="18">
        <v>-399.95904000000002</v>
      </c>
      <c r="CS133" s="18">
        <v>0</v>
      </c>
      <c r="CT133" s="18">
        <v>0</v>
      </c>
      <c r="CU133" s="18">
        <v>0</v>
      </c>
      <c r="CV133" s="18">
        <v>11081.197440000004</v>
      </c>
      <c r="CW133" s="18">
        <v>10905.292800000003</v>
      </c>
      <c r="CX133" s="18">
        <v>0</v>
      </c>
      <c r="CY133" s="18">
        <v>0</v>
      </c>
      <c r="CZ133" s="18">
        <v>0</v>
      </c>
      <c r="DA133" s="18">
        <v>0</v>
      </c>
      <c r="DB133" s="18">
        <v>175.90464000000003</v>
      </c>
      <c r="DC133" s="18">
        <v>0</v>
      </c>
      <c r="DD133" s="18">
        <v>-114.07488000000001</v>
      </c>
      <c r="DE133" s="18">
        <v>0</v>
      </c>
      <c r="DF133" s="18">
        <v>0</v>
      </c>
      <c r="DG133" s="18">
        <v>0</v>
      </c>
      <c r="DH133" s="18">
        <v>0</v>
      </c>
      <c r="DI133" s="18">
        <v>0</v>
      </c>
      <c r="DJ133" s="18">
        <v>0</v>
      </c>
      <c r="DK133" s="18">
        <v>0</v>
      </c>
      <c r="DL133" s="18">
        <v>0</v>
      </c>
      <c r="DM133" s="18">
        <v>0</v>
      </c>
      <c r="DN133" s="18">
        <v>0</v>
      </c>
      <c r="DO133" s="18">
        <v>0</v>
      </c>
      <c r="DP133" s="18">
        <v>0</v>
      </c>
      <c r="DQ133" s="18">
        <v>0</v>
      </c>
      <c r="DR133" s="18">
        <v>0</v>
      </c>
      <c r="DS133" s="18">
        <v>0</v>
      </c>
      <c r="DT133" s="18">
        <v>0</v>
      </c>
      <c r="DU133" s="18">
        <v>0</v>
      </c>
      <c r="DV133" s="18">
        <v>0</v>
      </c>
      <c r="DW133" s="18">
        <v>0</v>
      </c>
      <c r="DX133" s="18">
        <v>0</v>
      </c>
      <c r="DY133" s="18">
        <v>0</v>
      </c>
      <c r="DZ133" s="18">
        <v>0</v>
      </c>
      <c r="EA133" s="18">
        <v>0</v>
      </c>
      <c r="EB133" s="18">
        <v>0</v>
      </c>
      <c r="EC133" s="18">
        <v>0</v>
      </c>
      <c r="ED133" s="18">
        <v>0</v>
      </c>
      <c r="EE133" s="18">
        <v>0</v>
      </c>
    </row>
    <row r="134" spans="1:135" ht="20.149999999999999" customHeight="1" outlineLevel="6" x14ac:dyDescent="0.35">
      <c r="A134" s="17" t="s">
        <v>55</v>
      </c>
      <c r="B134" s="17" t="s">
        <v>347</v>
      </c>
      <c r="C134">
        <v>0</v>
      </c>
      <c r="D134" s="18">
        <v>434.90303999999986</v>
      </c>
      <c r="E134" s="18">
        <v>407.24479999999988</v>
      </c>
      <c r="F134" s="18">
        <v>0</v>
      </c>
      <c r="G134" s="18">
        <v>0</v>
      </c>
      <c r="H134" s="18">
        <v>0</v>
      </c>
      <c r="I134" s="18">
        <v>0</v>
      </c>
      <c r="J134" s="18">
        <v>0</v>
      </c>
      <c r="K134" s="18">
        <v>27.658239999999996</v>
      </c>
      <c r="L134" s="18">
        <v>0</v>
      </c>
      <c r="M134" s="18">
        <v>0</v>
      </c>
      <c r="N134" s="18">
        <v>0</v>
      </c>
      <c r="O134" s="18">
        <v>0</v>
      </c>
      <c r="P134" s="18">
        <v>2.7938095103999996E-12</v>
      </c>
      <c r="Q134" s="18">
        <v>2.6401587199999998E-12</v>
      </c>
      <c r="R134" s="18">
        <v>0</v>
      </c>
      <c r="S134" s="18">
        <v>0</v>
      </c>
      <c r="T134" s="18">
        <v>0</v>
      </c>
      <c r="U134" s="18">
        <v>0</v>
      </c>
      <c r="V134" s="18">
        <v>0</v>
      </c>
      <c r="W134" s="18">
        <v>1.5365079039999997E-13</v>
      </c>
      <c r="X134" s="18">
        <v>0</v>
      </c>
      <c r="Y134" s="18">
        <v>0</v>
      </c>
      <c r="Z134" s="18">
        <v>0</v>
      </c>
      <c r="AA134" s="18">
        <v>0</v>
      </c>
      <c r="AB134" s="18">
        <v>7.1626751999999752E-4</v>
      </c>
      <c r="AC134" s="18">
        <v>-1.2606545919999998E-2</v>
      </c>
      <c r="AD134" s="18">
        <v>0</v>
      </c>
      <c r="AE134" s="18">
        <v>0</v>
      </c>
      <c r="AF134" s="18">
        <v>0</v>
      </c>
      <c r="AG134" s="18">
        <v>0</v>
      </c>
      <c r="AH134" s="18">
        <v>0</v>
      </c>
      <c r="AI134" s="18">
        <v>1.3322813439999996E-2</v>
      </c>
      <c r="AJ134" s="18">
        <v>0</v>
      </c>
      <c r="AK134" s="18">
        <v>0</v>
      </c>
      <c r="AL134" s="18">
        <v>0</v>
      </c>
      <c r="AM134" s="18">
        <v>0</v>
      </c>
      <c r="AN134" s="18">
        <v>0.52088811519999989</v>
      </c>
      <c r="AO134" s="18">
        <v>0.34518425599999991</v>
      </c>
      <c r="AP134" s="18">
        <v>0</v>
      </c>
      <c r="AQ134" s="18">
        <v>0</v>
      </c>
      <c r="AR134" s="18">
        <v>0</v>
      </c>
      <c r="AS134" s="18">
        <v>0</v>
      </c>
      <c r="AT134" s="18">
        <v>0</v>
      </c>
      <c r="AU134" s="18">
        <v>0.17570385919999998</v>
      </c>
      <c r="AV134" s="18">
        <v>0</v>
      </c>
      <c r="AW134" s="18">
        <v>0</v>
      </c>
      <c r="AX134" s="18">
        <v>0</v>
      </c>
      <c r="AY134" s="18">
        <v>0</v>
      </c>
      <c r="AZ134" s="18">
        <v>0.10188642303999999</v>
      </c>
      <c r="BA134" s="18">
        <v>8.2117836799999996E-2</v>
      </c>
      <c r="BB134" s="18">
        <v>0</v>
      </c>
      <c r="BC134" s="18">
        <v>0</v>
      </c>
      <c r="BD134" s="18">
        <v>0</v>
      </c>
      <c r="BE134" s="18">
        <v>0</v>
      </c>
      <c r="BF134" s="18">
        <v>0</v>
      </c>
      <c r="BG134" s="18">
        <v>1.9768586239999997E-2</v>
      </c>
      <c r="BH134" s="18">
        <v>0</v>
      </c>
      <c r="BI134" s="18">
        <v>0</v>
      </c>
      <c r="BJ134" s="18">
        <v>0</v>
      </c>
      <c r="BK134" s="18">
        <v>0</v>
      </c>
      <c r="BL134" s="18">
        <v>3.7281157119999992E-5</v>
      </c>
      <c r="BM134" s="18">
        <v>3.4477670399999995E-5</v>
      </c>
      <c r="BN134" s="18">
        <v>0</v>
      </c>
      <c r="BO134" s="18">
        <v>0</v>
      </c>
      <c r="BP134" s="18">
        <v>0</v>
      </c>
      <c r="BQ134" s="18">
        <v>0</v>
      </c>
      <c r="BR134" s="18">
        <v>0</v>
      </c>
      <c r="BS134" s="18">
        <v>2.8034867199999996E-6</v>
      </c>
      <c r="BT134" s="18">
        <v>0</v>
      </c>
      <c r="BU134" s="18">
        <v>0</v>
      </c>
      <c r="BV134" s="18">
        <v>0</v>
      </c>
      <c r="BW134" s="18">
        <v>0</v>
      </c>
      <c r="BX134" s="18">
        <v>3853.5843839999993</v>
      </c>
      <c r="BY134" s="18">
        <v>3461.3043199999993</v>
      </c>
      <c r="BZ134" s="18">
        <v>0</v>
      </c>
      <c r="CA134" s="18">
        <v>0</v>
      </c>
      <c r="CB134" s="18">
        <v>0</v>
      </c>
      <c r="CC134" s="18">
        <v>0</v>
      </c>
      <c r="CD134" s="18">
        <v>0</v>
      </c>
      <c r="CE134" s="18">
        <v>392.28006399999992</v>
      </c>
      <c r="CF134" s="18">
        <v>0</v>
      </c>
      <c r="CG134" s="18">
        <v>0</v>
      </c>
      <c r="CH134" s="18">
        <v>0</v>
      </c>
      <c r="CI134" s="18">
        <v>0</v>
      </c>
      <c r="CJ134" s="18">
        <v>4025.3317119999992</v>
      </c>
      <c r="CK134" s="18">
        <v>3621.6217599999991</v>
      </c>
      <c r="CL134" s="18">
        <v>0</v>
      </c>
      <c r="CM134" s="18">
        <v>0</v>
      </c>
      <c r="CN134" s="18">
        <v>0</v>
      </c>
      <c r="CO134" s="18">
        <v>0</v>
      </c>
      <c r="CP134" s="18">
        <v>0</v>
      </c>
      <c r="CQ134" s="18">
        <v>403.70995199999993</v>
      </c>
      <c r="CR134" s="18">
        <v>0</v>
      </c>
      <c r="CS134" s="18">
        <v>0</v>
      </c>
      <c r="CT134" s="18">
        <v>0</v>
      </c>
      <c r="CU134" s="18">
        <v>0</v>
      </c>
      <c r="CV134" s="18">
        <v>685.40764159999981</v>
      </c>
      <c r="CW134" s="18">
        <v>632.42035199999987</v>
      </c>
      <c r="CX134" s="18">
        <v>0</v>
      </c>
      <c r="CY134" s="18">
        <v>0</v>
      </c>
      <c r="CZ134" s="18">
        <v>0</v>
      </c>
      <c r="DA134" s="18">
        <v>0</v>
      </c>
      <c r="DB134" s="18">
        <v>0</v>
      </c>
      <c r="DC134" s="18">
        <v>52.987289599999983</v>
      </c>
      <c r="DD134" s="18">
        <v>0</v>
      </c>
      <c r="DE134" s="18">
        <v>0</v>
      </c>
      <c r="DF134" s="18">
        <v>0</v>
      </c>
      <c r="DG134" s="18">
        <v>0</v>
      </c>
      <c r="DH134" s="18">
        <v>0</v>
      </c>
      <c r="DI134" s="18">
        <v>0</v>
      </c>
      <c r="DJ134" s="18">
        <v>0</v>
      </c>
      <c r="DK134" s="18">
        <v>0</v>
      </c>
      <c r="DL134" s="18">
        <v>0</v>
      </c>
      <c r="DM134" s="18">
        <v>0</v>
      </c>
      <c r="DN134" s="18">
        <v>0</v>
      </c>
      <c r="DO134" s="18">
        <v>0</v>
      </c>
      <c r="DP134" s="18">
        <v>0</v>
      </c>
      <c r="DQ134" s="18">
        <v>0</v>
      </c>
      <c r="DR134" s="18">
        <v>0</v>
      </c>
      <c r="DS134" s="18">
        <v>0</v>
      </c>
      <c r="DT134" s="18">
        <v>0</v>
      </c>
      <c r="DU134" s="18">
        <v>0</v>
      </c>
      <c r="DV134" s="18">
        <v>0</v>
      </c>
      <c r="DW134" s="18">
        <v>0</v>
      </c>
      <c r="DX134" s="18">
        <v>0</v>
      </c>
      <c r="DY134" s="18">
        <v>0</v>
      </c>
      <c r="DZ134" s="18">
        <v>0</v>
      </c>
      <c r="EA134" s="18">
        <v>0</v>
      </c>
      <c r="EB134" s="18">
        <v>0</v>
      </c>
      <c r="EC134" s="18">
        <v>0</v>
      </c>
      <c r="ED134" s="18">
        <v>0</v>
      </c>
      <c r="EE134" s="18">
        <v>0</v>
      </c>
    </row>
    <row r="135" spans="1:135" ht="20.149999999999999" customHeight="1" outlineLevel="6" x14ac:dyDescent="0.35">
      <c r="A135" s="17" t="s">
        <v>55</v>
      </c>
      <c r="B135" s="17" t="s">
        <v>320</v>
      </c>
      <c r="C135">
        <v>3</v>
      </c>
      <c r="D135" s="18">
        <v>1117.93747968</v>
      </c>
      <c r="E135" s="18">
        <v>278.7072</v>
      </c>
      <c r="F135" s="18">
        <v>0</v>
      </c>
      <c r="G135" s="18">
        <v>0</v>
      </c>
      <c r="H135" s="18">
        <v>838.45310975999996</v>
      </c>
      <c r="I135" s="18">
        <v>0</v>
      </c>
      <c r="J135" s="18">
        <v>0.77716992000000007</v>
      </c>
      <c r="K135" s="18">
        <v>0</v>
      </c>
      <c r="L135" s="18">
        <v>0</v>
      </c>
      <c r="M135" s="18">
        <v>0</v>
      </c>
      <c r="N135" s="18">
        <v>0</v>
      </c>
      <c r="O135" s="18">
        <v>0</v>
      </c>
      <c r="P135" s="18">
        <v>2.731622592380929E-7</v>
      </c>
      <c r="Q135" s="18">
        <v>6.8290560000000018E-8</v>
      </c>
      <c r="R135" s="18">
        <v>0</v>
      </c>
      <c r="S135" s="18">
        <v>0</v>
      </c>
      <c r="T135" s="18">
        <v>2.0487169442856965E-7</v>
      </c>
      <c r="U135" s="18">
        <v>0</v>
      </c>
      <c r="V135" s="18">
        <v>4.8095232000000003E-15</v>
      </c>
      <c r="W135" s="18">
        <v>0</v>
      </c>
      <c r="X135" s="18">
        <v>0</v>
      </c>
      <c r="Y135" s="18">
        <v>0</v>
      </c>
      <c r="Z135" s="18">
        <v>0</v>
      </c>
      <c r="AA135" s="18">
        <v>0</v>
      </c>
      <c r="AB135" s="18">
        <v>2.9673732618240005</v>
      </c>
      <c r="AC135" s="18">
        <v>0.74127360000000009</v>
      </c>
      <c r="AD135" s="18">
        <v>0</v>
      </c>
      <c r="AE135" s="18">
        <v>0</v>
      </c>
      <c r="AF135" s="18">
        <v>2.2255299463679998</v>
      </c>
      <c r="AG135" s="18">
        <v>0</v>
      </c>
      <c r="AH135" s="18">
        <v>5.6971545600000006E-4</v>
      </c>
      <c r="AI135" s="18">
        <v>0</v>
      </c>
      <c r="AJ135" s="18">
        <v>0</v>
      </c>
      <c r="AK135" s="18">
        <v>0</v>
      </c>
      <c r="AL135" s="18">
        <v>0</v>
      </c>
      <c r="AM135" s="18">
        <v>0</v>
      </c>
      <c r="AN135" s="18">
        <v>0.37556282572800004</v>
      </c>
      <c r="AO135" s="18">
        <v>8.8719360000000011E-2</v>
      </c>
      <c r="AP135" s="18">
        <v>0</v>
      </c>
      <c r="AQ135" s="18">
        <v>0</v>
      </c>
      <c r="AR135" s="18">
        <v>0.28167211929600006</v>
      </c>
      <c r="AS135" s="18">
        <v>0</v>
      </c>
      <c r="AT135" s="18">
        <v>5.1713464320000003E-3</v>
      </c>
      <c r="AU135" s="18">
        <v>0</v>
      </c>
      <c r="AV135" s="18">
        <v>0</v>
      </c>
      <c r="AW135" s="18">
        <v>0</v>
      </c>
      <c r="AX135" s="18">
        <v>0</v>
      </c>
      <c r="AY135" s="18">
        <v>0</v>
      </c>
      <c r="AZ135" s="18">
        <v>0.69147668398080009</v>
      </c>
      <c r="BA135" s="18">
        <v>0.17160192000000002</v>
      </c>
      <c r="BB135" s="18">
        <v>0</v>
      </c>
      <c r="BC135" s="18">
        <v>0</v>
      </c>
      <c r="BD135" s="18">
        <v>0.51860751298559993</v>
      </c>
      <c r="BE135" s="18">
        <v>0</v>
      </c>
      <c r="BF135" s="18">
        <v>1.2672509952000002E-3</v>
      </c>
      <c r="BG135" s="18">
        <v>0</v>
      </c>
      <c r="BH135" s="18">
        <v>0</v>
      </c>
      <c r="BI135" s="18">
        <v>0</v>
      </c>
      <c r="BJ135" s="18">
        <v>0</v>
      </c>
      <c r="BK135" s="18">
        <v>0</v>
      </c>
      <c r="BL135" s="18">
        <v>4.8799143075840004E-4</v>
      </c>
      <c r="BM135" s="18">
        <v>1.2111360000000002E-4</v>
      </c>
      <c r="BN135" s="18">
        <v>0</v>
      </c>
      <c r="BO135" s="18">
        <v>0</v>
      </c>
      <c r="BP135" s="18">
        <v>3.6599357306880005E-4</v>
      </c>
      <c r="BQ135" s="18">
        <v>0</v>
      </c>
      <c r="BR135" s="18">
        <v>8.8425768960000012E-7</v>
      </c>
      <c r="BS135" s="18">
        <v>0</v>
      </c>
      <c r="BT135" s="18">
        <v>0</v>
      </c>
      <c r="BU135" s="18">
        <v>0</v>
      </c>
      <c r="BV135" s="18">
        <v>0</v>
      </c>
      <c r="BW135" s="18">
        <v>0</v>
      </c>
      <c r="BX135" s="18">
        <v>29359.777216512004</v>
      </c>
      <c r="BY135" s="18">
        <v>7325.1840000000011</v>
      </c>
      <c r="BZ135" s="18">
        <v>0</v>
      </c>
      <c r="CA135" s="18">
        <v>0</v>
      </c>
      <c r="CB135" s="18">
        <v>22019.832912384009</v>
      </c>
      <c r="CC135" s="18">
        <v>0</v>
      </c>
      <c r="CD135" s="18">
        <v>14.760304128000003</v>
      </c>
      <c r="CE135" s="18">
        <v>0</v>
      </c>
      <c r="CF135" s="18">
        <v>0</v>
      </c>
      <c r="CG135" s="18">
        <v>0</v>
      </c>
      <c r="CH135" s="18">
        <v>0</v>
      </c>
      <c r="CI135" s="18">
        <v>0</v>
      </c>
      <c r="CJ135" s="18">
        <v>8718.1087313919925</v>
      </c>
      <c r="CK135" s="18">
        <v>2164.4799999999982</v>
      </c>
      <c r="CL135" s="18">
        <v>0</v>
      </c>
      <c r="CM135" s="18">
        <v>0</v>
      </c>
      <c r="CN135" s="18">
        <v>6538.5815485439962</v>
      </c>
      <c r="CO135" s="18">
        <v>0</v>
      </c>
      <c r="CP135" s="18">
        <v>15.047182848000002</v>
      </c>
      <c r="CQ135" s="18">
        <v>0</v>
      </c>
      <c r="CR135" s="18">
        <v>0</v>
      </c>
      <c r="CS135" s="18">
        <v>0</v>
      </c>
      <c r="CT135" s="18">
        <v>0</v>
      </c>
      <c r="CU135" s="18">
        <v>0</v>
      </c>
      <c r="CV135" s="18">
        <v>485.26606670506544</v>
      </c>
      <c r="CW135" s="18">
        <v>119.97866666666636</v>
      </c>
      <c r="CX135" s="18">
        <v>0</v>
      </c>
      <c r="CY135" s="18">
        <v>0</v>
      </c>
      <c r="CZ135" s="18">
        <v>363.94955002879908</v>
      </c>
      <c r="DA135" s="18">
        <v>0</v>
      </c>
      <c r="DB135" s="18">
        <v>1.3378500096000001</v>
      </c>
      <c r="DC135" s="18">
        <v>0</v>
      </c>
      <c r="DD135" s="18">
        <v>0</v>
      </c>
      <c r="DE135" s="18">
        <v>0</v>
      </c>
      <c r="DF135" s="18">
        <v>0</v>
      </c>
      <c r="DG135" s="18">
        <v>0</v>
      </c>
      <c r="DH135" s="18">
        <v>0</v>
      </c>
      <c r="DI135" s="18">
        <v>0</v>
      </c>
      <c r="DJ135" s="18">
        <v>0</v>
      </c>
      <c r="DK135" s="18">
        <v>0</v>
      </c>
      <c r="DL135" s="18">
        <v>0</v>
      </c>
      <c r="DM135" s="18">
        <v>0</v>
      </c>
      <c r="DN135" s="18">
        <v>0</v>
      </c>
      <c r="DO135" s="18">
        <v>0</v>
      </c>
      <c r="DP135" s="18">
        <v>0</v>
      </c>
      <c r="DQ135" s="18">
        <v>0</v>
      </c>
      <c r="DR135" s="18">
        <v>0</v>
      </c>
      <c r="DS135" s="18">
        <v>0</v>
      </c>
      <c r="DT135" s="18">
        <v>0</v>
      </c>
      <c r="DU135" s="18">
        <v>0</v>
      </c>
      <c r="DV135" s="18">
        <v>0</v>
      </c>
      <c r="DW135" s="18">
        <v>0</v>
      </c>
      <c r="DX135" s="18">
        <v>0</v>
      </c>
      <c r="DY135" s="18">
        <v>0</v>
      </c>
      <c r="DZ135" s="18">
        <v>0</v>
      </c>
      <c r="EA135" s="18">
        <v>0</v>
      </c>
      <c r="EB135" s="18">
        <v>0</v>
      </c>
      <c r="EC135" s="18">
        <v>0</v>
      </c>
      <c r="ED135" s="18">
        <v>0</v>
      </c>
      <c r="EE135" s="18">
        <v>0</v>
      </c>
    </row>
    <row r="136" spans="1:135" ht="20.149999999999999" customHeight="1" outlineLevel="5" x14ac:dyDescent="0.35">
      <c r="A136" s="17" t="s">
        <v>54</v>
      </c>
      <c r="B136" s="17" t="s">
        <v>348</v>
      </c>
      <c r="D136" s="18">
        <v>376.21375092000005</v>
      </c>
      <c r="E136" s="18">
        <v>324.78039999999999</v>
      </c>
      <c r="F136" s="18">
        <v>0</v>
      </c>
      <c r="G136" s="18">
        <v>0</v>
      </c>
      <c r="H136" s="18">
        <v>45.852904440000003</v>
      </c>
      <c r="I136" s="18">
        <v>0</v>
      </c>
      <c r="J136" s="18">
        <v>4.0678864800000003</v>
      </c>
      <c r="K136" s="18">
        <v>1.5125600000000001</v>
      </c>
      <c r="L136" s="18">
        <v>-1.229307975</v>
      </c>
      <c r="M136" s="18">
        <v>0</v>
      </c>
      <c r="N136" s="18">
        <v>0</v>
      </c>
      <c r="O136" s="18">
        <v>0</v>
      </c>
      <c r="P136" s="18">
        <v>1.4940544441825804E-8</v>
      </c>
      <c r="Q136" s="18">
        <v>3.7365921844300005E-9</v>
      </c>
      <c r="R136" s="18">
        <v>0</v>
      </c>
      <c r="S136" s="18">
        <v>0</v>
      </c>
      <c r="T136" s="18">
        <v>1.1203920789062399E-8</v>
      </c>
      <c r="U136" s="18">
        <v>0</v>
      </c>
      <c r="V136" s="18">
        <v>2.3065555799999998E-14</v>
      </c>
      <c r="W136" s="18">
        <v>8.4027775999999993E-15</v>
      </c>
      <c r="X136" s="18">
        <v>-2.3725642499999999E-14</v>
      </c>
      <c r="Y136" s="18">
        <v>0</v>
      </c>
      <c r="Z136" s="18">
        <v>0</v>
      </c>
      <c r="AA136" s="18">
        <v>0</v>
      </c>
      <c r="AB136" s="18">
        <v>0.17730671838599998</v>
      </c>
      <c r="AC136" s="18">
        <v>5.2475833270000001E-2</v>
      </c>
      <c r="AD136" s="18">
        <v>0</v>
      </c>
      <c r="AE136" s="18">
        <v>0</v>
      </c>
      <c r="AF136" s="18">
        <v>0.121708668942</v>
      </c>
      <c r="AG136" s="18">
        <v>0</v>
      </c>
      <c r="AH136" s="18">
        <v>2.3936248139999998E-3</v>
      </c>
      <c r="AI136" s="18">
        <v>7.2859135999999998E-4</v>
      </c>
      <c r="AJ136" s="18">
        <v>2.6685382500000001E-4</v>
      </c>
      <c r="AK136" s="18">
        <v>0</v>
      </c>
      <c r="AL136" s="18">
        <v>0</v>
      </c>
      <c r="AM136" s="18">
        <v>0</v>
      </c>
      <c r="AN136" s="18">
        <v>0.31504609833199998</v>
      </c>
      <c r="AO136" s="18">
        <v>0.26371815399999998</v>
      </c>
      <c r="AP136" s="18">
        <v>0</v>
      </c>
      <c r="AQ136" s="18">
        <v>0</v>
      </c>
      <c r="AR136" s="18">
        <v>1.5403944024000001E-2</v>
      </c>
      <c r="AS136" s="18">
        <v>0</v>
      </c>
      <c r="AT136" s="18">
        <v>2.6315195507999999E-2</v>
      </c>
      <c r="AU136" s="18">
        <v>9.6088048000000006E-3</v>
      </c>
      <c r="AV136" s="18">
        <v>-2.9029769999999997E-3</v>
      </c>
      <c r="AW136" s="18">
        <v>0</v>
      </c>
      <c r="AX136" s="18">
        <v>0</v>
      </c>
      <c r="AY136" s="18">
        <v>0</v>
      </c>
      <c r="AZ136" s="18">
        <v>8.7808313415199998E-2</v>
      </c>
      <c r="BA136" s="18">
        <v>5.3867069199999992E-2</v>
      </c>
      <c r="BB136" s="18">
        <v>0</v>
      </c>
      <c r="BC136" s="18">
        <v>0</v>
      </c>
      <c r="BD136" s="18">
        <v>2.8361348366400002E-2</v>
      </c>
      <c r="BE136" s="18">
        <v>0</v>
      </c>
      <c r="BF136" s="18">
        <v>4.4988012888000006E-3</v>
      </c>
      <c r="BG136" s="18">
        <v>1.08109456E-3</v>
      </c>
      <c r="BH136" s="18">
        <v>-5.6487217499999996E-4</v>
      </c>
      <c r="BI136" s="18">
        <v>0</v>
      </c>
      <c r="BJ136" s="18">
        <v>0</v>
      </c>
      <c r="BK136" s="18">
        <v>0</v>
      </c>
      <c r="BL136" s="18">
        <v>2.4427143014960003E-4</v>
      </c>
      <c r="BM136" s="18">
        <v>2.2189147260000001E-4</v>
      </c>
      <c r="BN136" s="18">
        <v>0</v>
      </c>
      <c r="BO136" s="18">
        <v>0</v>
      </c>
      <c r="BP136" s="18">
        <v>2.0015273527199999E-5</v>
      </c>
      <c r="BQ136" s="18">
        <v>0</v>
      </c>
      <c r="BR136" s="18">
        <v>2.2113683424000001E-6</v>
      </c>
      <c r="BS136" s="18">
        <v>1.5331568000000002E-7</v>
      </c>
      <c r="BT136" s="18">
        <v>-2.7321367499999999E-7</v>
      </c>
      <c r="BU136" s="18">
        <v>0</v>
      </c>
      <c r="BV136" s="18">
        <v>0</v>
      </c>
      <c r="BW136" s="18">
        <v>0</v>
      </c>
      <c r="BX136" s="18">
        <v>3574.2218750280003</v>
      </c>
      <c r="BY136" s="18">
        <v>2282.5385799999999</v>
      </c>
      <c r="BZ136" s="18">
        <v>0</v>
      </c>
      <c r="CA136" s="18">
        <v>0</v>
      </c>
      <c r="CB136" s="18">
        <v>1204.209612396</v>
      </c>
      <c r="CC136" s="18">
        <v>0</v>
      </c>
      <c r="CD136" s="18">
        <v>66.020866631999994</v>
      </c>
      <c r="CE136" s="18">
        <v>21.452816000000002</v>
      </c>
      <c r="CF136" s="18">
        <v>-14.862534749999998</v>
      </c>
      <c r="CG136" s="18">
        <v>0</v>
      </c>
      <c r="CH136" s="18">
        <v>0</v>
      </c>
      <c r="CI136" s="18">
        <v>0</v>
      </c>
      <c r="CJ136" s="18">
        <v>2566.2408517479998</v>
      </c>
      <c r="CK136" s="18">
        <v>2118.9204399999999</v>
      </c>
      <c r="CL136" s="18">
        <v>0</v>
      </c>
      <c r="CM136" s="18">
        <v>0</v>
      </c>
      <c r="CN136" s="18">
        <v>357.57867843599968</v>
      </c>
      <c r="CO136" s="18">
        <v>0</v>
      </c>
      <c r="CP136" s="18">
        <v>67.663845312000007</v>
      </c>
      <c r="CQ136" s="18">
        <v>22.077888000000002</v>
      </c>
      <c r="CR136" s="18">
        <v>-16.40457</v>
      </c>
      <c r="CS136" s="18">
        <v>0</v>
      </c>
      <c r="CT136" s="18">
        <v>0</v>
      </c>
      <c r="CU136" s="18">
        <v>0</v>
      </c>
      <c r="CV136" s="18">
        <v>518.52345717293315</v>
      </c>
      <c r="CW136" s="18">
        <v>488.43422133333331</v>
      </c>
      <c r="CX136" s="18">
        <v>0</v>
      </c>
      <c r="CY136" s="18">
        <v>0</v>
      </c>
      <c r="CZ136" s="18">
        <v>19.903491017199947</v>
      </c>
      <c r="DA136" s="18">
        <v>0</v>
      </c>
      <c r="DB136" s="18">
        <v>7.2880024223999991</v>
      </c>
      <c r="DC136" s="18">
        <v>2.8977423999999998</v>
      </c>
      <c r="DD136" s="18">
        <v>-4.6788524999999996</v>
      </c>
      <c r="DE136" s="18">
        <v>0</v>
      </c>
      <c r="DF136" s="18">
        <v>0</v>
      </c>
      <c r="DG136" s="18">
        <v>0</v>
      </c>
      <c r="DH136" s="18">
        <v>0</v>
      </c>
      <c r="DI136" s="18">
        <v>0</v>
      </c>
      <c r="DJ136" s="18">
        <v>0</v>
      </c>
      <c r="DK136" s="18">
        <v>0</v>
      </c>
      <c r="DL136" s="18">
        <v>0</v>
      </c>
      <c r="DM136" s="18">
        <v>0</v>
      </c>
      <c r="DN136" s="18">
        <v>0</v>
      </c>
      <c r="DO136" s="18">
        <v>0</v>
      </c>
      <c r="DP136" s="18">
        <v>0</v>
      </c>
      <c r="DQ136" s="18">
        <v>0</v>
      </c>
      <c r="DR136" s="18">
        <v>0</v>
      </c>
      <c r="DS136" s="18">
        <v>0</v>
      </c>
      <c r="DT136" s="18">
        <v>0</v>
      </c>
      <c r="DU136" s="18">
        <v>0</v>
      </c>
      <c r="DV136" s="18">
        <v>0</v>
      </c>
      <c r="DW136" s="18">
        <v>0</v>
      </c>
      <c r="DX136" s="18">
        <v>0</v>
      </c>
      <c r="DY136" s="18">
        <v>0</v>
      </c>
      <c r="DZ136" s="18">
        <v>0</v>
      </c>
      <c r="EA136" s="18">
        <v>0</v>
      </c>
      <c r="EB136" s="18">
        <v>0</v>
      </c>
      <c r="EC136" s="18">
        <v>0</v>
      </c>
      <c r="ED136" s="18">
        <v>0</v>
      </c>
      <c r="EE136" s="18">
        <v>0</v>
      </c>
    </row>
    <row r="137" spans="1:135" ht="20.149999999999999" customHeight="1" outlineLevel="6" x14ac:dyDescent="0.35">
      <c r="A137" s="17" t="s">
        <v>55</v>
      </c>
      <c r="B137" s="17" t="s">
        <v>346</v>
      </c>
      <c r="C137">
        <v>0</v>
      </c>
      <c r="D137" s="18">
        <v>291.29278499999998</v>
      </c>
      <c r="E137" s="18">
        <v>287.26740000000001</v>
      </c>
      <c r="F137" s="18">
        <v>0</v>
      </c>
      <c r="G137" s="18">
        <v>0</v>
      </c>
      <c r="H137" s="18">
        <v>0</v>
      </c>
      <c r="I137" s="18">
        <v>0</v>
      </c>
      <c r="J137" s="18">
        <v>4.025385</v>
      </c>
      <c r="K137" s="18">
        <v>0</v>
      </c>
      <c r="L137" s="18">
        <v>-1.229307975</v>
      </c>
      <c r="M137" s="18">
        <v>0</v>
      </c>
      <c r="N137" s="18">
        <v>0</v>
      </c>
      <c r="O137" s="18">
        <v>0</v>
      </c>
      <c r="P137" s="18">
        <v>1.8306032849999999E-12</v>
      </c>
      <c r="Q137" s="18">
        <v>1.8078007499999999E-12</v>
      </c>
      <c r="R137" s="18">
        <v>0</v>
      </c>
      <c r="S137" s="18">
        <v>0</v>
      </c>
      <c r="T137" s="18">
        <v>0</v>
      </c>
      <c r="U137" s="18">
        <v>0</v>
      </c>
      <c r="V137" s="18">
        <v>2.2802534999999999E-14</v>
      </c>
      <c r="W137" s="18">
        <v>0</v>
      </c>
      <c r="X137" s="18">
        <v>-2.3725642499999999E-14</v>
      </c>
      <c r="Y137" s="18">
        <v>0</v>
      </c>
      <c r="Z137" s="18">
        <v>0</v>
      </c>
      <c r="AA137" s="18">
        <v>0</v>
      </c>
      <c r="AB137" s="18">
        <v>1.4989322249999998E-2</v>
      </c>
      <c r="AC137" s="18">
        <v>1.2626853749999998E-2</v>
      </c>
      <c r="AD137" s="18">
        <v>0</v>
      </c>
      <c r="AE137" s="18">
        <v>0</v>
      </c>
      <c r="AF137" s="18">
        <v>0</v>
      </c>
      <c r="AG137" s="18">
        <v>0</v>
      </c>
      <c r="AH137" s="18">
        <v>2.3624684999999997E-3</v>
      </c>
      <c r="AI137" s="18">
        <v>0</v>
      </c>
      <c r="AJ137" s="18">
        <v>2.6685382500000001E-4</v>
      </c>
      <c r="AK137" s="18">
        <v>0</v>
      </c>
      <c r="AL137" s="18">
        <v>0</v>
      </c>
      <c r="AM137" s="18">
        <v>0</v>
      </c>
      <c r="AN137" s="18">
        <v>0.26602143750000001</v>
      </c>
      <c r="AO137" s="18">
        <v>0.23998905000000001</v>
      </c>
      <c r="AP137" s="18">
        <v>0</v>
      </c>
      <c r="AQ137" s="18">
        <v>0</v>
      </c>
      <c r="AR137" s="18">
        <v>0</v>
      </c>
      <c r="AS137" s="18">
        <v>0</v>
      </c>
      <c r="AT137" s="18">
        <v>2.60323875E-2</v>
      </c>
      <c r="AU137" s="18">
        <v>0</v>
      </c>
      <c r="AV137" s="18">
        <v>-2.9029769999999997E-3</v>
      </c>
      <c r="AW137" s="18">
        <v>0</v>
      </c>
      <c r="AX137" s="18">
        <v>0</v>
      </c>
      <c r="AY137" s="18">
        <v>0</v>
      </c>
      <c r="AZ137" s="18">
        <v>4.44212685E-2</v>
      </c>
      <c r="BA137" s="18">
        <v>3.9991769999999996E-2</v>
      </c>
      <c r="BB137" s="18">
        <v>0</v>
      </c>
      <c r="BC137" s="18">
        <v>0</v>
      </c>
      <c r="BD137" s="18">
        <v>0</v>
      </c>
      <c r="BE137" s="18">
        <v>0</v>
      </c>
      <c r="BF137" s="18">
        <v>4.4294985000000002E-3</v>
      </c>
      <c r="BG137" s="18">
        <v>0</v>
      </c>
      <c r="BH137" s="18">
        <v>-5.6487217499999996E-4</v>
      </c>
      <c r="BI137" s="18">
        <v>0</v>
      </c>
      <c r="BJ137" s="18">
        <v>0</v>
      </c>
      <c r="BK137" s="18">
        <v>0</v>
      </c>
      <c r="BL137" s="18">
        <v>2.155455855E-4</v>
      </c>
      <c r="BM137" s="18">
        <v>2.13382575E-4</v>
      </c>
      <c r="BN137" s="18">
        <v>0</v>
      </c>
      <c r="BO137" s="18">
        <v>0</v>
      </c>
      <c r="BP137" s="18">
        <v>0</v>
      </c>
      <c r="BQ137" s="18">
        <v>0</v>
      </c>
      <c r="BR137" s="18">
        <v>2.1630105000000003E-6</v>
      </c>
      <c r="BS137" s="18">
        <v>0</v>
      </c>
      <c r="BT137" s="18">
        <v>-2.7321367499999999E-7</v>
      </c>
      <c r="BU137" s="18">
        <v>0</v>
      </c>
      <c r="BV137" s="18">
        <v>0</v>
      </c>
      <c r="BW137" s="18">
        <v>0</v>
      </c>
      <c r="BX137" s="18">
        <v>1757.8661625</v>
      </c>
      <c r="BY137" s="18">
        <v>1692.6524999999999</v>
      </c>
      <c r="BZ137" s="18">
        <v>0</v>
      </c>
      <c r="CA137" s="18">
        <v>0</v>
      </c>
      <c r="CB137" s="18">
        <v>0</v>
      </c>
      <c r="CC137" s="18">
        <v>0</v>
      </c>
      <c r="CD137" s="18">
        <v>65.213662499999998</v>
      </c>
      <c r="CE137" s="18">
        <v>0</v>
      </c>
      <c r="CF137" s="18">
        <v>-14.862534749999998</v>
      </c>
      <c r="CG137" s="18">
        <v>0</v>
      </c>
      <c r="CH137" s="18">
        <v>0</v>
      </c>
      <c r="CI137" s="18">
        <v>0</v>
      </c>
      <c r="CJ137" s="18">
        <v>1869.3339524999999</v>
      </c>
      <c r="CK137" s="18">
        <v>1802.4929999999999</v>
      </c>
      <c r="CL137" s="18">
        <v>0</v>
      </c>
      <c r="CM137" s="18">
        <v>0</v>
      </c>
      <c r="CN137" s="18">
        <v>0</v>
      </c>
      <c r="CO137" s="18">
        <v>0</v>
      </c>
      <c r="CP137" s="18">
        <v>66.8409525</v>
      </c>
      <c r="CQ137" s="18">
        <v>0</v>
      </c>
      <c r="CR137" s="18">
        <v>-16.40457</v>
      </c>
      <c r="CS137" s="18">
        <v>0</v>
      </c>
      <c r="CT137" s="18">
        <v>0</v>
      </c>
      <c r="CU137" s="18">
        <v>0</v>
      </c>
      <c r="CV137" s="18">
        <v>454.50223875</v>
      </c>
      <c r="CW137" s="18">
        <v>447.28739999999999</v>
      </c>
      <c r="CX137" s="18">
        <v>0</v>
      </c>
      <c r="CY137" s="18">
        <v>0</v>
      </c>
      <c r="CZ137" s="18">
        <v>0</v>
      </c>
      <c r="DA137" s="18">
        <v>0</v>
      </c>
      <c r="DB137" s="18">
        <v>7.2148387499999993</v>
      </c>
      <c r="DC137" s="18">
        <v>0</v>
      </c>
      <c r="DD137" s="18">
        <v>-4.6788524999999996</v>
      </c>
      <c r="DE137" s="18">
        <v>0</v>
      </c>
      <c r="DF137" s="18">
        <v>0</v>
      </c>
      <c r="DG137" s="18">
        <v>0</v>
      </c>
      <c r="DH137" s="18">
        <v>0</v>
      </c>
      <c r="DI137" s="18">
        <v>0</v>
      </c>
      <c r="DJ137" s="18">
        <v>0</v>
      </c>
      <c r="DK137" s="18">
        <v>0</v>
      </c>
      <c r="DL137" s="18">
        <v>0</v>
      </c>
      <c r="DM137" s="18">
        <v>0</v>
      </c>
      <c r="DN137" s="18">
        <v>0</v>
      </c>
      <c r="DO137" s="18">
        <v>0</v>
      </c>
      <c r="DP137" s="18">
        <v>0</v>
      </c>
      <c r="DQ137" s="18">
        <v>0</v>
      </c>
      <c r="DR137" s="18">
        <v>0</v>
      </c>
      <c r="DS137" s="18">
        <v>0</v>
      </c>
      <c r="DT137" s="18">
        <v>0</v>
      </c>
      <c r="DU137" s="18">
        <v>0</v>
      </c>
      <c r="DV137" s="18">
        <v>0</v>
      </c>
      <c r="DW137" s="18">
        <v>0</v>
      </c>
      <c r="DX137" s="18">
        <v>0</v>
      </c>
      <c r="DY137" s="18">
        <v>0</v>
      </c>
      <c r="DZ137" s="18">
        <v>0</v>
      </c>
      <c r="EA137" s="18">
        <v>0</v>
      </c>
      <c r="EB137" s="18">
        <v>0</v>
      </c>
      <c r="EC137" s="18">
        <v>0</v>
      </c>
      <c r="ED137" s="18">
        <v>0</v>
      </c>
      <c r="EE137" s="18">
        <v>0</v>
      </c>
    </row>
    <row r="138" spans="1:135" ht="20.149999999999999" customHeight="1" outlineLevel="6" x14ac:dyDescent="0.35">
      <c r="A138" s="17" t="s">
        <v>55</v>
      </c>
      <c r="B138" s="17" t="s">
        <v>347</v>
      </c>
      <c r="C138">
        <v>0</v>
      </c>
      <c r="D138" s="18">
        <v>23.783760000000001</v>
      </c>
      <c r="E138" s="18">
        <v>22.2712</v>
      </c>
      <c r="F138" s="18">
        <v>0</v>
      </c>
      <c r="G138" s="18">
        <v>0</v>
      </c>
      <c r="H138" s="18">
        <v>0</v>
      </c>
      <c r="I138" s="18">
        <v>0</v>
      </c>
      <c r="J138" s="18">
        <v>0</v>
      </c>
      <c r="K138" s="18">
        <v>1.5125600000000001</v>
      </c>
      <c r="L138" s="18">
        <v>0</v>
      </c>
      <c r="M138" s="18">
        <v>0</v>
      </c>
      <c r="N138" s="18">
        <v>0</v>
      </c>
      <c r="O138" s="18">
        <v>0</v>
      </c>
      <c r="P138" s="18">
        <v>1.527864576E-13</v>
      </c>
      <c r="Q138" s="18">
        <v>1.4438368000000001E-13</v>
      </c>
      <c r="R138" s="18">
        <v>0</v>
      </c>
      <c r="S138" s="18">
        <v>0</v>
      </c>
      <c r="T138" s="18">
        <v>0</v>
      </c>
      <c r="U138" s="18">
        <v>0</v>
      </c>
      <c r="V138" s="18">
        <v>0</v>
      </c>
      <c r="W138" s="18">
        <v>8.4027775999999993E-15</v>
      </c>
      <c r="X138" s="18">
        <v>0</v>
      </c>
      <c r="Y138" s="18">
        <v>0</v>
      </c>
      <c r="Z138" s="18">
        <v>0</v>
      </c>
      <c r="AA138" s="18">
        <v>0</v>
      </c>
      <c r="AB138" s="18">
        <v>3.9170879999999892E-5</v>
      </c>
      <c r="AC138" s="18">
        <v>-6.8942048000000008E-4</v>
      </c>
      <c r="AD138" s="18">
        <v>0</v>
      </c>
      <c r="AE138" s="18">
        <v>0</v>
      </c>
      <c r="AF138" s="18">
        <v>0</v>
      </c>
      <c r="AG138" s="18">
        <v>0</v>
      </c>
      <c r="AH138" s="18">
        <v>0</v>
      </c>
      <c r="AI138" s="18">
        <v>7.2859135999999998E-4</v>
      </c>
      <c r="AJ138" s="18">
        <v>0</v>
      </c>
      <c r="AK138" s="18">
        <v>0</v>
      </c>
      <c r="AL138" s="18">
        <v>0</v>
      </c>
      <c r="AM138" s="18">
        <v>0</v>
      </c>
      <c r="AN138" s="18">
        <v>2.84860688E-2</v>
      </c>
      <c r="AO138" s="18">
        <v>1.8877264000000001E-2</v>
      </c>
      <c r="AP138" s="18">
        <v>0</v>
      </c>
      <c r="AQ138" s="18">
        <v>0</v>
      </c>
      <c r="AR138" s="18">
        <v>0</v>
      </c>
      <c r="AS138" s="18">
        <v>0</v>
      </c>
      <c r="AT138" s="18">
        <v>0</v>
      </c>
      <c r="AU138" s="18">
        <v>9.6088048000000006E-3</v>
      </c>
      <c r="AV138" s="18">
        <v>0</v>
      </c>
      <c r="AW138" s="18">
        <v>0</v>
      </c>
      <c r="AX138" s="18">
        <v>0</v>
      </c>
      <c r="AY138" s="18">
        <v>0</v>
      </c>
      <c r="AZ138" s="18">
        <v>5.57191376E-3</v>
      </c>
      <c r="BA138" s="18">
        <v>4.4908192000000001E-3</v>
      </c>
      <c r="BB138" s="18">
        <v>0</v>
      </c>
      <c r="BC138" s="18">
        <v>0</v>
      </c>
      <c r="BD138" s="18">
        <v>0</v>
      </c>
      <c r="BE138" s="18">
        <v>0</v>
      </c>
      <c r="BF138" s="18">
        <v>0</v>
      </c>
      <c r="BG138" s="18">
        <v>1.08109456E-3</v>
      </c>
      <c r="BH138" s="18">
        <v>0</v>
      </c>
      <c r="BI138" s="18">
        <v>0</v>
      </c>
      <c r="BJ138" s="18">
        <v>0</v>
      </c>
      <c r="BK138" s="18">
        <v>0</v>
      </c>
      <c r="BL138" s="18">
        <v>2.0388132800000002E-6</v>
      </c>
      <c r="BM138" s="18">
        <v>1.8854976E-6</v>
      </c>
      <c r="BN138" s="18">
        <v>0</v>
      </c>
      <c r="BO138" s="18">
        <v>0</v>
      </c>
      <c r="BP138" s="18">
        <v>0</v>
      </c>
      <c r="BQ138" s="18">
        <v>0</v>
      </c>
      <c r="BR138" s="18">
        <v>0</v>
      </c>
      <c r="BS138" s="18">
        <v>1.5331568000000002E-7</v>
      </c>
      <c r="BT138" s="18">
        <v>0</v>
      </c>
      <c r="BU138" s="18">
        <v>0</v>
      </c>
      <c r="BV138" s="18">
        <v>0</v>
      </c>
      <c r="BW138" s="18">
        <v>0</v>
      </c>
      <c r="BX138" s="18">
        <v>210.742896</v>
      </c>
      <c r="BY138" s="18">
        <v>189.29007999999999</v>
      </c>
      <c r="BZ138" s="18">
        <v>0</v>
      </c>
      <c r="CA138" s="18">
        <v>0</v>
      </c>
      <c r="CB138" s="18">
        <v>0</v>
      </c>
      <c r="CC138" s="18">
        <v>0</v>
      </c>
      <c r="CD138" s="18">
        <v>0</v>
      </c>
      <c r="CE138" s="18">
        <v>21.452816000000002</v>
      </c>
      <c r="CF138" s="18">
        <v>0</v>
      </c>
      <c r="CG138" s="18">
        <v>0</v>
      </c>
      <c r="CH138" s="18">
        <v>0</v>
      </c>
      <c r="CI138" s="18">
        <v>0</v>
      </c>
      <c r="CJ138" s="18">
        <v>220.13532799999999</v>
      </c>
      <c r="CK138" s="18">
        <v>198.05743999999999</v>
      </c>
      <c r="CL138" s="18">
        <v>0</v>
      </c>
      <c r="CM138" s="18">
        <v>0</v>
      </c>
      <c r="CN138" s="18">
        <v>0</v>
      </c>
      <c r="CO138" s="18">
        <v>0</v>
      </c>
      <c r="CP138" s="18">
        <v>0</v>
      </c>
      <c r="CQ138" s="18">
        <v>22.077888000000002</v>
      </c>
      <c r="CR138" s="18">
        <v>0</v>
      </c>
      <c r="CS138" s="18">
        <v>0</v>
      </c>
      <c r="CT138" s="18">
        <v>0</v>
      </c>
      <c r="CU138" s="18">
        <v>0</v>
      </c>
      <c r="CV138" s="18">
        <v>37.483230399999997</v>
      </c>
      <c r="CW138" s="18">
        <v>34.585487999999998</v>
      </c>
      <c r="CX138" s="18">
        <v>0</v>
      </c>
      <c r="CY138" s="18">
        <v>0</v>
      </c>
      <c r="CZ138" s="18">
        <v>0</v>
      </c>
      <c r="DA138" s="18">
        <v>0</v>
      </c>
      <c r="DB138" s="18">
        <v>0</v>
      </c>
      <c r="DC138" s="18">
        <v>2.8977423999999998</v>
      </c>
      <c r="DD138" s="18">
        <v>0</v>
      </c>
      <c r="DE138" s="18">
        <v>0</v>
      </c>
      <c r="DF138" s="18">
        <v>0</v>
      </c>
      <c r="DG138" s="18">
        <v>0</v>
      </c>
      <c r="DH138" s="18">
        <v>0</v>
      </c>
      <c r="DI138" s="18">
        <v>0</v>
      </c>
      <c r="DJ138" s="18">
        <v>0</v>
      </c>
      <c r="DK138" s="18">
        <v>0</v>
      </c>
      <c r="DL138" s="18">
        <v>0</v>
      </c>
      <c r="DM138" s="18">
        <v>0</v>
      </c>
      <c r="DN138" s="18">
        <v>0</v>
      </c>
      <c r="DO138" s="18">
        <v>0</v>
      </c>
      <c r="DP138" s="18">
        <v>0</v>
      </c>
      <c r="DQ138" s="18">
        <v>0</v>
      </c>
      <c r="DR138" s="18">
        <v>0</v>
      </c>
      <c r="DS138" s="18">
        <v>0</v>
      </c>
      <c r="DT138" s="18">
        <v>0</v>
      </c>
      <c r="DU138" s="18">
        <v>0</v>
      </c>
      <c r="DV138" s="18">
        <v>0</v>
      </c>
      <c r="DW138" s="18">
        <v>0</v>
      </c>
      <c r="DX138" s="18">
        <v>0</v>
      </c>
      <c r="DY138" s="18">
        <v>0</v>
      </c>
      <c r="DZ138" s="18">
        <v>0</v>
      </c>
      <c r="EA138" s="18">
        <v>0</v>
      </c>
      <c r="EB138" s="18">
        <v>0</v>
      </c>
      <c r="EC138" s="18">
        <v>0</v>
      </c>
      <c r="ED138" s="18">
        <v>0</v>
      </c>
      <c r="EE138" s="18">
        <v>0</v>
      </c>
    </row>
    <row r="139" spans="1:135" ht="20.149999999999999" customHeight="1" outlineLevel="6" x14ac:dyDescent="0.35">
      <c r="A139" s="17" t="s">
        <v>55</v>
      </c>
      <c r="B139" s="17" t="s">
        <v>320</v>
      </c>
      <c r="C139">
        <v>3</v>
      </c>
      <c r="D139" s="18">
        <v>61.13720592</v>
      </c>
      <c r="E139" s="18">
        <v>15.2418</v>
      </c>
      <c r="F139" s="18">
        <v>0</v>
      </c>
      <c r="G139" s="18">
        <v>0</v>
      </c>
      <c r="H139" s="18">
        <v>45.852904439999996</v>
      </c>
      <c r="I139" s="18">
        <v>0</v>
      </c>
      <c r="J139" s="18">
        <v>4.2501480000000001E-2</v>
      </c>
      <c r="K139" s="18">
        <v>0</v>
      </c>
      <c r="L139" s="18">
        <v>0</v>
      </c>
      <c r="M139" s="18">
        <v>0</v>
      </c>
      <c r="N139" s="18">
        <v>0</v>
      </c>
      <c r="O139" s="18">
        <v>0</v>
      </c>
      <c r="P139" s="18">
        <v>1.49385610520832E-8</v>
      </c>
      <c r="Q139" s="18">
        <v>3.7346400000000002E-9</v>
      </c>
      <c r="R139" s="18">
        <v>0</v>
      </c>
      <c r="S139" s="18">
        <v>0</v>
      </c>
      <c r="T139" s="18">
        <v>1.1203920789062399E-8</v>
      </c>
      <c r="U139" s="18">
        <v>0</v>
      </c>
      <c r="V139" s="18">
        <v>2.6302079999999999E-16</v>
      </c>
      <c r="W139" s="18">
        <v>0</v>
      </c>
      <c r="X139" s="18">
        <v>0</v>
      </c>
      <c r="Y139" s="18">
        <v>0</v>
      </c>
      <c r="Z139" s="18">
        <v>0</v>
      </c>
      <c r="AA139" s="18">
        <v>0</v>
      </c>
      <c r="AB139" s="18">
        <v>0.162278225256</v>
      </c>
      <c r="AC139" s="18">
        <v>4.0538400000000002E-2</v>
      </c>
      <c r="AD139" s="18">
        <v>0</v>
      </c>
      <c r="AE139" s="18">
        <v>0</v>
      </c>
      <c r="AF139" s="18">
        <v>0.121708668942</v>
      </c>
      <c r="AG139" s="18">
        <v>0</v>
      </c>
      <c r="AH139" s="18">
        <v>3.1156314000000004E-5</v>
      </c>
      <c r="AI139" s="18">
        <v>0</v>
      </c>
      <c r="AJ139" s="18">
        <v>0</v>
      </c>
      <c r="AK139" s="18">
        <v>0</v>
      </c>
      <c r="AL139" s="18">
        <v>0</v>
      </c>
      <c r="AM139" s="18">
        <v>0</v>
      </c>
      <c r="AN139" s="18">
        <v>2.0538592032000001E-2</v>
      </c>
      <c r="AO139" s="18">
        <v>4.8518400000000005E-3</v>
      </c>
      <c r="AP139" s="18">
        <v>0</v>
      </c>
      <c r="AQ139" s="18">
        <v>0</v>
      </c>
      <c r="AR139" s="18">
        <v>1.5403944024000004E-2</v>
      </c>
      <c r="AS139" s="18">
        <v>0</v>
      </c>
      <c r="AT139" s="18">
        <v>2.8280800800000003E-4</v>
      </c>
      <c r="AU139" s="18">
        <v>0</v>
      </c>
      <c r="AV139" s="18">
        <v>0</v>
      </c>
      <c r="AW139" s="18">
        <v>0</v>
      </c>
      <c r="AX139" s="18">
        <v>0</v>
      </c>
      <c r="AY139" s="18">
        <v>0</v>
      </c>
      <c r="AZ139" s="18">
        <v>3.7815131155199994E-2</v>
      </c>
      <c r="BA139" s="18">
        <v>9.3844800000000006E-3</v>
      </c>
      <c r="BB139" s="18">
        <v>0</v>
      </c>
      <c r="BC139" s="18">
        <v>0</v>
      </c>
      <c r="BD139" s="18">
        <v>2.8361348366400006E-2</v>
      </c>
      <c r="BE139" s="18">
        <v>0</v>
      </c>
      <c r="BF139" s="18">
        <v>6.9302788800000003E-5</v>
      </c>
      <c r="BG139" s="18">
        <v>0</v>
      </c>
      <c r="BH139" s="18">
        <v>0</v>
      </c>
      <c r="BI139" s="18">
        <v>0</v>
      </c>
      <c r="BJ139" s="18">
        <v>0</v>
      </c>
      <c r="BK139" s="18">
        <v>0</v>
      </c>
      <c r="BL139" s="18">
        <v>2.6687031369599999E-5</v>
      </c>
      <c r="BM139" s="18">
        <v>6.6234E-6</v>
      </c>
      <c r="BN139" s="18">
        <v>0</v>
      </c>
      <c r="BO139" s="18">
        <v>0</v>
      </c>
      <c r="BP139" s="18">
        <v>2.0015273527199995E-5</v>
      </c>
      <c r="BQ139" s="18">
        <v>0</v>
      </c>
      <c r="BR139" s="18">
        <v>4.8357842400000005E-8</v>
      </c>
      <c r="BS139" s="18">
        <v>0</v>
      </c>
      <c r="BT139" s="18">
        <v>0</v>
      </c>
      <c r="BU139" s="18">
        <v>0</v>
      </c>
      <c r="BV139" s="18">
        <v>0</v>
      </c>
      <c r="BW139" s="18">
        <v>0</v>
      </c>
      <c r="BX139" s="18">
        <v>1605.6128165280004</v>
      </c>
      <c r="BY139" s="18">
        <v>400.59600000000006</v>
      </c>
      <c r="BZ139" s="18">
        <v>0</v>
      </c>
      <c r="CA139" s="18">
        <v>0</v>
      </c>
      <c r="CB139" s="18">
        <v>1204.209612396</v>
      </c>
      <c r="CC139" s="18">
        <v>0</v>
      </c>
      <c r="CD139" s="18">
        <v>0.80720413200000007</v>
      </c>
      <c r="CE139" s="18">
        <v>0</v>
      </c>
      <c r="CF139" s="18">
        <v>0</v>
      </c>
      <c r="CG139" s="18">
        <v>0</v>
      </c>
      <c r="CH139" s="18">
        <v>0</v>
      </c>
      <c r="CI139" s="18">
        <v>0</v>
      </c>
      <c r="CJ139" s="18">
        <v>476.77157124799965</v>
      </c>
      <c r="CK139" s="18">
        <v>118.36999999999989</v>
      </c>
      <c r="CL139" s="18">
        <v>0</v>
      </c>
      <c r="CM139" s="18">
        <v>0</v>
      </c>
      <c r="CN139" s="18">
        <v>357.57867843599973</v>
      </c>
      <c r="CO139" s="18">
        <v>0</v>
      </c>
      <c r="CP139" s="18">
        <v>0.82289281200000008</v>
      </c>
      <c r="CQ139" s="18">
        <v>0</v>
      </c>
      <c r="CR139" s="18">
        <v>0</v>
      </c>
      <c r="CS139" s="18">
        <v>0</v>
      </c>
      <c r="CT139" s="18">
        <v>0</v>
      </c>
      <c r="CU139" s="18">
        <v>0</v>
      </c>
      <c r="CV139" s="18">
        <v>26.537988022933263</v>
      </c>
      <c r="CW139" s="18">
        <v>6.5613333333333159</v>
      </c>
      <c r="CX139" s="18">
        <v>0</v>
      </c>
      <c r="CY139" s="18">
        <v>0</v>
      </c>
      <c r="CZ139" s="18">
        <v>19.903491017199947</v>
      </c>
      <c r="DA139" s="18">
        <v>0</v>
      </c>
      <c r="DB139" s="18">
        <v>7.3163672400000004E-2</v>
      </c>
      <c r="DC139" s="18">
        <v>0</v>
      </c>
      <c r="DD139" s="18">
        <v>0</v>
      </c>
      <c r="DE139" s="18">
        <v>0</v>
      </c>
      <c r="DF139" s="18">
        <v>0</v>
      </c>
      <c r="DG139" s="18">
        <v>0</v>
      </c>
      <c r="DH139" s="18">
        <v>0</v>
      </c>
      <c r="DI139" s="18">
        <v>0</v>
      </c>
      <c r="DJ139" s="18">
        <v>0</v>
      </c>
      <c r="DK139" s="18">
        <v>0</v>
      </c>
      <c r="DL139" s="18">
        <v>0</v>
      </c>
      <c r="DM139" s="18">
        <v>0</v>
      </c>
      <c r="DN139" s="18">
        <v>0</v>
      </c>
      <c r="DO139" s="18">
        <v>0</v>
      </c>
      <c r="DP139" s="18">
        <v>0</v>
      </c>
      <c r="DQ139" s="18">
        <v>0</v>
      </c>
      <c r="DR139" s="18">
        <v>0</v>
      </c>
      <c r="DS139" s="18">
        <v>0</v>
      </c>
      <c r="DT139" s="18">
        <v>0</v>
      </c>
      <c r="DU139" s="18">
        <v>0</v>
      </c>
      <c r="DV139" s="18">
        <v>0</v>
      </c>
      <c r="DW139" s="18">
        <v>0</v>
      </c>
      <c r="DX139" s="18">
        <v>0</v>
      </c>
      <c r="DY139" s="18">
        <v>0</v>
      </c>
      <c r="DZ139" s="18">
        <v>0</v>
      </c>
      <c r="EA139" s="18">
        <v>0</v>
      </c>
      <c r="EB139" s="18">
        <v>0</v>
      </c>
      <c r="EC139" s="18">
        <v>0</v>
      </c>
      <c r="ED139" s="18">
        <v>0</v>
      </c>
      <c r="EE139" s="18">
        <v>0</v>
      </c>
    </row>
    <row r="140" spans="1:135" ht="20.149999999999999" customHeight="1" outlineLevel="5" x14ac:dyDescent="0.35">
      <c r="A140" s="17" t="s">
        <v>54</v>
      </c>
      <c r="B140" s="17" t="s">
        <v>349</v>
      </c>
      <c r="D140" s="18">
        <v>483.34961784999996</v>
      </c>
      <c r="E140" s="18">
        <v>472.31190599999996</v>
      </c>
      <c r="F140" s="18">
        <v>0</v>
      </c>
      <c r="G140" s="18">
        <v>0</v>
      </c>
      <c r="H140" s="18">
        <v>0</v>
      </c>
      <c r="I140" s="18">
        <v>0</v>
      </c>
      <c r="J140" s="18">
        <v>8.2466780000000011</v>
      </c>
      <c r="K140" s="18">
        <v>2.7910338500000003</v>
      </c>
      <c r="L140" s="18">
        <v>-2.7461981249999998</v>
      </c>
      <c r="M140" s="18">
        <v>0</v>
      </c>
      <c r="N140" s="18">
        <v>0</v>
      </c>
      <c r="O140" s="18">
        <v>0</v>
      </c>
      <c r="P140" s="18">
        <v>1.8810042818707251E-6</v>
      </c>
      <c r="Q140" s="18">
        <v>1.8810042195584751E-6</v>
      </c>
      <c r="R140" s="18">
        <v>0</v>
      </c>
      <c r="S140" s="18">
        <v>0</v>
      </c>
      <c r="T140" s="18">
        <v>0</v>
      </c>
      <c r="U140" s="18">
        <v>0</v>
      </c>
      <c r="V140" s="18">
        <v>4.6806979999999999E-14</v>
      </c>
      <c r="W140" s="18">
        <v>1.5505270000000001E-14</v>
      </c>
      <c r="X140" s="18">
        <v>-5.4490920000000002E-14</v>
      </c>
      <c r="Y140" s="18">
        <v>0</v>
      </c>
      <c r="Z140" s="18">
        <v>0</v>
      </c>
      <c r="AA140" s="18">
        <v>0</v>
      </c>
      <c r="AB140" s="18">
        <v>5.9543474595E-2</v>
      </c>
      <c r="AC140" s="18">
        <v>5.3333442799999999E-2</v>
      </c>
      <c r="AD140" s="18">
        <v>0</v>
      </c>
      <c r="AE140" s="18">
        <v>0</v>
      </c>
      <c r="AF140" s="18">
        <v>0</v>
      </c>
      <c r="AG140" s="18">
        <v>0</v>
      </c>
      <c r="AH140" s="18">
        <v>4.8656069000000005E-3</v>
      </c>
      <c r="AI140" s="18">
        <v>1.344424895E-3</v>
      </c>
      <c r="AJ140" s="18">
        <v>4.4878763600000003E-4</v>
      </c>
      <c r="AK140" s="18">
        <v>0</v>
      </c>
      <c r="AL140" s="18">
        <v>0</v>
      </c>
      <c r="AM140" s="18">
        <v>0</v>
      </c>
      <c r="AN140" s="18">
        <v>0.65333474580000006</v>
      </c>
      <c r="AO140" s="18">
        <v>0.58223960850000001</v>
      </c>
      <c r="AP140" s="18">
        <v>0</v>
      </c>
      <c r="AQ140" s="18">
        <v>0</v>
      </c>
      <c r="AR140" s="18">
        <v>0</v>
      </c>
      <c r="AS140" s="18">
        <v>0</v>
      </c>
      <c r="AT140" s="18">
        <v>5.3364671799999999E-2</v>
      </c>
      <c r="AU140" s="18">
        <v>1.7730465500000001E-2</v>
      </c>
      <c r="AV140" s="18">
        <v>-5.7410265549999997E-3</v>
      </c>
      <c r="AW140" s="18">
        <v>0</v>
      </c>
      <c r="AX140" s="18">
        <v>0</v>
      </c>
      <c r="AY140" s="18">
        <v>0</v>
      </c>
      <c r="AZ140" s="18">
        <v>0.10823958948</v>
      </c>
      <c r="BA140" s="18">
        <v>9.7076934899999995E-2</v>
      </c>
      <c r="BB140" s="18">
        <v>0</v>
      </c>
      <c r="BC140" s="18">
        <v>0</v>
      </c>
      <c r="BD140" s="18">
        <v>0</v>
      </c>
      <c r="BE140" s="18">
        <v>0</v>
      </c>
      <c r="BF140" s="18">
        <v>9.1677704800000002E-3</v>
      </c>
      <c r="BG140" s="18">
        <v>1.9948841000000002E-3</v>
      </c>
      <c r="BH140" s="18">
        <v>-1.1148798980000001E-3</v>
      </c>
      <c r="BI140" s="18">
        <v>0</v>
      </c>
      <c r="BJ140" s="18">
        <v>0</v>
      </c>
      <c r="BK140" s="18">
        <v>0</v>
      </c>
      <c r="BL140" s="18">
        <v>1.6498142341999999E-4</v>
      </c>
      <c r="BM140" s="18">
        <v>1.6016168355E-4</v>
      </c>
      <c r="BN140" s="18">
        <v>0</v>
      </c>
      <c r="BO140" s="18">
        <v>0</v>
      </c>
      <c r="BP140" s="18">
        <v>0</v>
      </c>
      <c r="BQ140" s="18">
        <v>0</v>
      </c>
      <c r="BR140" s="18">
        <v>4.5368360399999998E-6</v>
      </c>
      <c r="BS140" s="18">
        <v>2.8290383E-7</v>
      </c>
      <c r="BT140" s="18">
        <v>-6.1996496650000002E-7</v>
      </c>
      <c r="BU140" s="18">
        <v>0</v>
      </c>
      <c r="BV140" s="18">
        <v>0</v>
      </c>
      <c r="BW140" s="18">
        <v>0</v>
      </c>
      <c r="BX140" s="18">
        <v>7280.5581387000002</v>
      </c>
      <c r="BY140" s="18">
        <v>7106.88033</v>
      </c>
      <c r="BZ140" s="18">
        <v>0</v>
      </c>
      <c r="CA140" s="18">
        <v>0</v>
      </c>
      <c r="CB140" s="18">
        <v>0</v>
      </c>
      <c r="CC140" s="18">
        <v>0</v>
      </c>
      <c r="CD140" s="18">
        <v>134.09231219999998</v>
      </c>
      <c r="CE140" s="18">
        <v>39.585496499999998</v>
      </c>
      <c r="CF140" s="18">
        <v>-33.872208700000002</v>
      </c>
      <c r="CG140" s="18">
        <v>0</v>
      </c>
      <c r="CH140" s="18">
        <v>0</v>
      </c>
      <c r="CI140" s="18">
        <v>0</v>
      </c>
      <c r="CJ140" s="18">
        <v>7583.5737142000007</v>
      </c>
      <c r="CK140" s="18">
        <v>7405.414995000001</v>
      </c>
      <c r="CL140" s="18">
        <v>0</v>
      </c>
      <c r="CM140" s="18">
        <v>0</v>
      </c>
      <c r="CN140" s="18">
        <v>0</v>
      </c>
      <c r="CO140" s="18">
        <v>0</v>
      </c>
      <c r="CP140" s="18">
        <v>137.41979019999999</v>
      </c>
      <c r="CQ140" s="18">
        <v>40.738928999999999</v>
      </c>
      <c r="CR140" s="18">
        <v>-37.3067365</v>
      </c>
      <c r="CS140" s="18">
        <v>0</v>
      </c>
      <c r="CT140" s="18">
        <v>0</v>
      </c>
      <c r="CU140" s="18">
        <v>0</v>
      </c>
      <c r="CV140" s="18">
        <v>703.54409994000002</v>
      </c>
      <c r="CW140" s="18">
        <v>683.42864699999996</v>
      </c>
      <c r="CX140" s="18">
        <v>0</v>
      </c>
      <c r="CY140" s="18">
        <v>0</v>
      </c>
      <c r="CZ140" s="18">
        <v>0</v>
      </c>
      <c r="DA140" s="18">
        <v>0</v>
      </c>
      <c r="DB140" s="18">
        <v>14.768436540000002</v>
      </c>
      <c r="DC140" s="18">
        <v>5.3470164000000002</v>
      </c>
      <c r="DD140" s="18">
        <v>-10.568229649999999</v>
      </c>
      <c r="DE140" s="18">
        <v>0</v>
      </c>
      <c r="DF140" s="18">
        <v>0</v>
      </c>
      <c r="DG140" s="18">
        <v>0</v>
      </c>
      <c r="DH140" s="18">
        <v>2.8776000000000003E-2</v>
      </c>
      <c r="DI140" s="18">
        <v>2.8776000000000003E-2</v>
      </c>
      <c r="DJ140" s="18">
        <v>0</v>
      </c>
      <c r="DK140" s="18">
        <v>0</v>
      </c>
      <c r="DL140" s="18">
        <v>0</v>
      </c>
      <c r="DM140" s="18">
        <v>0</v>
      </c>
      <c r="DN140" s="18">
        <v>0</v>
      </c>
      <c r="DO140" s="18">
        <v>0</v>
      </c>
      <c r="DP140" s="18">
        <v>0</v>
      </c>
      <c r="DQ140" s="18">
        <v>0</v>
      </c>
      <c r="DR140" s="18">
        <v>0</v>
      </c>
      <c r="DS140" s="18">
        <v>0</v>
      </c>
      <c r="DT140" s="18">
        <v>3.2076000000000001E-3</v>
      </c>
      <c r="DU140" s="18">
        <v>3.2076000000000001E-3</v>
      </c>
      <c r="DV140" s="18">
        <v>0</v>
      </c>
      <c r="DW140" s="18">
        <v>0</v>
      </c>
      <c r="DX140" s="18">
        <v>0</v>
      </c>
      <c r="DY140" s="18">
        <v>0</v>
      </c>
      <c r="DZ140" s="18">
        <v>0</v>
      </c>
      <c r="EA140" s="18">
        <v>0</v>
      </c>
      <c r="EB140" s="18">
        <v>0</v>
      </c>
      <c r="EC140" s="18">
        <v>0</v>
      </c>
      <c r="ED140" s="18">
        <v>0</v>
      </c>
      <c r="EE140" s="18">
        <v>0</v>
      </c>
    </row>
    <row r="141" spans="1:135" ht="20.149999999999999" customHeight="1" outlineLevel="6" x14ac:dyDescent="0.35">
      <c r="A141" s="17" t="s">
        <v>55</v>
      </c>
      <c r="B141" s="17" t="s">
        <v>65</v>
      </c>
      <c r="C141">
        <v>0</v>
      </c>
      <c r="D141" s="18">
        <v>347.95386999999999</v>
      </c>
      <c r="E141" s="18">
        <v>339.88294999999999</v>
      </c>
      <c r="F141" s="18">
        <v>0</v>
      </c>
      <c r="G141" s="18">
        <v>0</v>
      </c>
      <c r="H141" s="18">
        <v>0</v>
      </c>
      <c r="I141" s="18">
        <v>0</v>
      </c>
      <c r="J141" s="18">
        <v>8.070920000000001</v>
      </c>
      <c r="K141" s="18">
        <v>0</v>
      </c>
      <c r="L141" s="18">
        <v>-2.2593779999999999</v>
      </c>
      <c r="M141" s="18">
        <v>0</v>
      </c>
      <c r="N141" s="18">
        <v>0</v>
      </c>
      <c r="O141" s="18">
        <v>0</v>
      </c>
      <c r="P141" s="18">
        <v>2.7752867999999997E-12</v>
      </c>
      <c r="Q141" s="18">
        <v>2.7295674999999998E-12</v>
      </c>
      <c r="R141" s="18">
        <v>0</v>
      </c>
      <c r="S141" s="18">
        <v>0</v>
      </c>
      <c r="T141" s="18">
        <v>0</v>
      </c>
      <c r="U141" s="18">
        <v>0</v>
      </c>
      <c r="V141" s="18">
        <v>4.57193E-14</v>
      </c>
      <c r="W141" s="18">
        <v>0</v>
      </c>
      <c r="X141" s="18">
        <v>-4.3606199999999999E-14</v>
      </c>
      <c r="Y141" s="18">
        <v>0</v>
      </c>
      <c r="Z141" s="18">
        <v>0</v>
      </c>
      <c r="AA141" s="18">
        <v>0</v>
      </c>
      <c r="AB141" s="18">
        <v>2.2677434999999999E-2</v>
      </c>
      <c r="AC141" s="18">
        <v>1.7940669999999999E-2</v>
      </c>
      <c r="AD141" s="18">
        <v>0</v>
      </c>
      <c r="AE141" s="18">
        <v>0</v>
      </c>
      <c r="AF141" s="18">
        <v>0</v>
      </c>
      <c r="AG141" s="18">
        <v>0</v>
      </c>
      <c r="AH141" s="18">
        <v>4.7367650000000004E-3</v>
      </c>
      <c r="AI141" s="18">
        <v>0</v>
      </c>
      <c r="AJ141" s="18">
        <v>4.9045920000000002E-4</v>
      </c>
      <c r="AK141" s="18">
        <v>0</v>
      </c>
      <c r="AL141" s="18">
        <v>0</v>
      </c>
      <c r="AM141" s="18">
        <v>0</v>
      </c>
      <c r="AN141" s="18">
        <v>0.38968121499999997</v>
      </c>
      <c r="AO141" s="18">
        <v>0.33748604999999998</v>
      </c>
      <c r="AP141" s="18">
        <v>0</v>
      </c>
      <c r="AQ141" s="18">
        <v>0</v>
      </c>
      <c r="AR141" s="18">
        <v>0</v>
      </c>
      <c r="AS141" s="18">
        <v>0</v>
      </c>
      <c r="AT141" s="18">
        <v>5.2195165000000002E-2</v>
      </c>
      <c r="AU141" s="18">
        <v>0</v>
      </c>
      <c r="AV141" s="18">
        <v>-5.3354564999999994E-3</v>
      </c>
      <c r="AW141" s="18">
        <v>0</v>
      </c>
      <c r="AX141" s="18">
        <v>0</v>
      </c>
      <c r="AY141" s="18">
        <v>0</v>
      </c>
      <c r="AZ141" s="18">
        <v>7.4404330000000005E-2</v>
      </c>
      <c r="BA141" s="18">
        <v>6.5523150000000002E-2</v>
      </c>
      <c r="BB141" s="18">
        <v>0</v>
      </c>
      <c r="BC141" s="18">
        <v>0</v>
      </c>
      <c r="BD141" s="18">
        <v>0</v>
      </c>
      <c r="BE141" s="18">
        <v>0</v>
      </c>
      <c r="BF141" s="18">
        <v>8.8811800000000007E-3</v>
      </c>
      <c r="BG141" s="18">
        <v>0</v>
      </c>
      <c r="BH141" s="18">
        <v>-1.0381965000000001E-3</v>
      </c>
      <c r="BI141" s="18">
        <v>0</v>
      </c>
      <c r="BJ141" s="18">
        <v>0</v>
      </c>
      <c r="BK141" s="18">
        <v>0</v>
      </c>
      <c r="BL141" s="18">
        <v>4.7295215000000002E-5</v>
      </c>
      <c r="BM141" s="18">
        <v>4.2958355000000002E-5</v>
      </c>
      <c r="BN141" s="18">
        <v>0</v>
      </c>
      <c r="BO141" s="18">
        <v>0</v>
      </c>
      <c r="BP141" s="18">
        <v>0</v>
      </c>
      <c r="BQ141" s="18">
        <v>0</v>
      </c>
      <c r="BR141" s="18">
        <v>4.3368599999999997E-6</v>
      </c>
      <c r="BS141" s="18">
        <v>0</v>
      </c>
      <c r="BT141" s="18">
        <v>-5.0214725000000001E-7</v>
      </c>
      <c r="BU141" s="18">
        <v>0</v>
      </c>
      <c r="BV141" s="18">
        <v>0</v>
      </c>
      <c r="BW141" s="18">
        <v>0</v>
      </c>
      <c r="BX141" s="18">
        <v>5502.3952500000005</v>
      </c>
      <c r="BY141" s="18">
        <v>5371.6410000000005</v>
      </c>
      <c r="BZ141" s="18">
        <v>0</v>
      </c>
      <c r="CA141" s="18">
        <v>0</v>
      </c>
      <c r="CB141" s="18">
        <v>0</v>
      </c>
      <c r="CC141" s="18">
        <v>0</v>
      </c>
      <c r="CD141" s="18">
        <v>130.75424999999998</v>
      </c>
      <c r="CE141" s="18">
        <v>0</v>
      </c>
      <c r="CF141" s="18">
        <v>-27.316245000000002</v>
      </c>
      <c r="CG141" s="18">
        <v>0</v>
      </c>
      <c r="CH141" s="18">
        <v>0</v>
      </c>
      <c r="CI141" s="18">
        <v>0</v>
      </c>
      <c r="CJ141" s="18">
        <v>5657.1168500000003</v>
      </c>
      <c r="CK141" s="18">
        <v>5523.1</v>
      </c>
      <c r="CL141" s="18">
        <v>0</v>
      </c>
      <c r="CM141" s="18">
        <v>0</v>
      </c>
      <c r="CN141" s="18">
        <v>0</v>
      </c>
      <c r="CO141" s="18">
        <v>0</v>
      </c>
      <c r="CP141" s="18">
        <v>134.01685000000001</v>
      </c>
      <c r="CQ141" s="18">
        <v>0</v>
      </c>
      <c r="CR141" s="18">
        <v>-30.15034</v>
      </c>
      <c r="CS141" s="18">
        <v>0</v>
      </c>
      <c r="CT141" s="18">
        <v>0</v>
      </c>
      <c r="CU141" s="18">
        <v>0</v>
      </c>
      <c r="CV141" s="18">
        <v>519.70412999999996</v>
      </c>
      <c r="CW141" s="18">
        <v>505.23824999999999</v>
      </c>
      <c r="CX141" s="18">
        <v>0</v>
      </c>
      <c r="CY141" s="18">
        <v>0</v>
      </c>
      <c r="CZ141" s="18">
        <v>0</v>
      </c>
      <c r="DA141" s="18">
        <v>0</v>
      </c>
      <c r="DB141" s="18">
        <v>14.465880000000002</v>
      </c>
      <c r="DC141" s="18">
        <v>0</v>
      </c>
      <c r="DD141" s="18">
        <v>-8.5994149999999987</v>
      </c>
      <c r="DE141" s="18">
        <v>0</v>
      </c>
      <c r="DF141" s="18">
        <v>0</v>
      </c>
      <c r="DG141" s="18">
        <v>0</v>
      </c>
      <c r="DH141" s="18">
        <v>0</v>
      </c>
      <c r="DI141" s="18">
        <v>0</v>
      </c>
      <c r="DJ141" s="18">
        <v>0</v>
      </c>
      <c r="DK141" s="18">
        <v>0</v>
      </c>
      <c r="DL141" s="18">
        <v>0</v>
      </c>
      <c r="DM141" s="18">
        <v>0</v>
      </c>
      <c r="DN141" s="18">
        <v>0</v>
      </c>
      <c r="DO141" s="18">
        <v>0</v>
      </c>
      <c r="DP141" s="18">
        <v>0</v>
      </c>
      <c r="DQ141" s="18">
        <v>0</v>
      </c>
      <c r="DR141" s="18">
        <v>0</v>
      </c>
      <c r="DS141" s="18">
        <v>0</v>
      </c>
      <c r="DT141" s="18">
        <v>0</v>
      </c>
      <c r="DU141" s="18">
        <v>0</v>
      </c>
      <c r="DV141" s="18">
        <v>0</v>
      </c>
      <c r="DW141" s="18">
        <v>0</v>
      </c>
      <c r="DX141" s="18">
        <v>0</v>
      </c>
      <c r="DY141" s="18">
        <v>0</v>
      </c>
      <c r="DZ141" s="18">
        <v>0</v>
      </c>
      <c r="EA141" s="18">
        <v>0</v>
      </c>
      <c r="EB141" s="18">
        <v>0</v>
      </c>
      <c r="EC141" s="18">
        <v>0</v>
      </c>
      <c r="ED141" s="18">
        <v>0</v>
      </c>
      <c r="EE141" s="18">
        <v>0</v>
      </c>
    </row>
    <row r="142" spans="1:135" ht="20.149999999999999" customHeight="1" outlineLevel="6" x14ac:dyDescent="0.35">
      <c r="A142" s="17" t="s">
        <v>55</v>
      </c>
      <c r="B142" s="17" t="s">
        <v>66</v>
      </c>
      <c r="C142">
        <v>0</v>
      </c>
      <c r="D142" s="18">
        <v>61.959989849999999</v>
      </c>
      <c r="E142" s="18">
        <v>59.168956000000001</v>
      </c>
      <c r="F142" s="18">
        <v>0</v>
      </c>
      <c r="G142" s="18">
        <v>0</v>
      </c>
      <c r="H142" s="18">
        <v>0</v>
      </c>
      <c r="I142" s="18">
        <v>0</v>
      </c>
      <c r="J142" s="18">
        <v>0</v>
      </c>
      <c r="K142" s="18">
        <v>2.7910338500000003</v>
      </c>
      <c r="L142" s="18">
        <v>-0.48682012500000005</v>
      </c>
      <c r="M142" s="18">
        <v>0</v>
      </c>
      <c r="N142" s="18">
        <v>0</v>
      </c>
      <c r="O142" s="18">
        <v>0</v>
      </c>
      <c r="P142" s="18">
        <v>1.5054962450000002E-12</v>
      </c>
      <c r="Q142" s="18">
        <v>1.4899909750000002E-12</v>
      </c>
      <c r="R142" s="18">
        <v>0</v>
      </c>
      <c r="S142" s="18">
        <v>0</v>
      </c>
      <c r="T142" s="18">
        <v>0</v>
      </c>
      <c r="U142" s="18">
        <v>0</v>
      </c>
      <c r="V142" s="18">
        <v>0</v>
      </c>
      <c r="W142" s="18">
        <v>1.5505270000000001E-14</v>
      </c>
      <c r="X142" s="18">
        <v>-1.0884720000000001E-14</v>
      </c>
      <c r="Y142" s="18">
        <v>0</v>
      </c>
      <c r="Z142" s="18">
        <v>0</v>
      </c>
      <c r="AA142" s="18">
        <v>0</v>
      </c>
      <c r="AB142" s="18">
        <v>6.9711976949999995E-3</v>
      </c>
      <c r="AC142" s="18">
        <v>5.6267727999999998E-3</v>
      </c>
      <c r="AD142" s="18">
        <v>0</v>
      </c>
      <c r="AE142" s="18">
        <v>0</v>
      </c>
      <c r="AF142" s="18">
        <v>0</v>
      </c>
      <c r="AG142" s="18">
        <v>0</v>
      </c>
      <c r="AH142" s="18">
        <v>0</v>
      </c>
      <c r="AI142" s="18">
        <v>1.344424895E-3</v>
      </c>
      <c r="AJ142" s="18">
        <v>-4.1671563999999997E-5</v>
      </c>
      <c r="AK142" s="18">
        <v>0</v>
      </c>
      <c r="AL142" s="18">
        <v>0</v>
      </c>
      <c r="AM142" s="18">
        <v>0</v>
      </c>
      <c r="AN142" s="18">
        <v>7.3064024000000005E-2</v>
      </c>
      <c r="AO142" s="18">
        <v>5.5333558500000005E-2</v>
      </c>
      <c r="AP142" s="18">
        <v>0</v>
      </c>
      <c r="AQ142" s="18">
        <v>0</v>
      </c>
      <c r="AR142" s="18">
        <v>0</v>
      </c>
      <c r="AS142" s="18">
        <v>0</v>
      </c>
      <c r="AT142" s="18">
        <v>0</v>
      </c>
      <c r="AU142" s="18">
        <v>1.7730465500000001E-2</v>
      </c>
      <c r="AV142" s="18">
        <v>-4.0557005500000001E-4</v>
      </c>
      <c r="AW142" s="18">
        <v>0</v>
      </c>
      <c r="AX142" s="18">
        <v>0</v>
      </c>
      <c r="AY142" s="18">
        <v>0</v>
      </c>
      <c r="AZ142" s="18">
        <v>1.2824669E-2</v>
      </c>
      <c r="BA142" s="18">
        <v>1.08297849E-2</v>
      </c>
      <c r="BB142" s="18">
        <v>0</v>
      </c>
      <c r="BC142" s="18">
        <v>0</v>
      </c>
      <c r="BD142" s="18">
        <v>0</v>
      </c>
      <c r="BE142" s="18">
        <v>0</v>
      </c>
      <c r="BF142" s="18">
        <v>0</v>
      </c>
      <c r="BG142" s="18">
        <v>1.9948841000000002E-3</v>
      </c>
      <c r="BH142" s="18">
        <v>-7.6683398000000006E-5</v>
      </c>
      <c r="BI142" s="18">
        <v>0</v>
      </c>
      <c r="BJ142" s="18">
        <v>0</v>
      </c>
      <c r="BK142" s="18">
        <v>0</v>
      </c>
      <c r="BL142" s="18">
        <v>3.9662323800000004E-6</v>
      </c>
      <c r="BM142" s="18">
        <v>3.68332855E-6</v>
      </c>
      <c r="BN142" s="18">
        <v>0</v>
      </c>
      <c r="BO142" s="18">
        <v>0</v>
      </c>
      <c r="BP142" s="18">
        <v>0</v>
      </c>
      <c r="BQ142" s="18">
        <v>0</v>
      </c>
      <c r="BR142" s="18">
        <v>0</v>
      </c>
      <c r="BS142" s="18">
        <v>2.8290383E-7</v>
      </c>
      <c r="BT142" s="18">
        <v>-1.1781771649999999E-7</v>
      </c>
      <c r="BU142" s="18">
        <v>0</v>
      </c>
      <c r="BV142" s="18">
        <v>0</v>
      </c>
      <c r="BW142" s="18">
        <v>0</v>
      </c>
      <c r="BX142" s="18">
        <v>276.62482649999998</v>
      </c>
      <c r="BY142" s="18">
        <v>237.03933000000001</v>
      </c>
      <c r="BZ142" s="18">
        <v>0</v>
      </c>
      <c r="CA142" s="18">
        <v>0</v>
      </c>
      <c r="CB142" s="18">
        <v>0</v>
      </c>
      <c r="CC142" s="18">
        <v>0</v>
      </c>
      <c r="CD142" s="18">
        <v>0</v>
      </c>
      <c r="CE142" s="18">
        <v>39.585496499999998</v>
      </c>
      <c r="CF142" s="18">
        <v>-6.5559636999999995</v>
      </c>
      <c r="CG142" s="18">
        <v>0</v>
      </c>
      <c r="CH142" s="18">
        <v>0</v>
      </c>
      <c r="CI142" s="18">
        <v>0</v>
      </c>
      <c r="CJ142" s="18">
        <v>299.45392399999997</v>
      </c>
      <c r="CK142" s="18">
        <v>258.71499499999999</v>
      </c>
      <c r="CL142" s="18">
        <v>0</v>
      </c>
      <c r="CM142" s="18">
        <v>0</v>
      </c>
      <c r="CN142" s="18">
        <v>0</v>
      </c>
      <c r="CO142" s="18">
        <v>0</v>
      </c>
      <c r="CP142" s="18">
        <v>0</v>
      </c>
      <c r="CQ142" s="18">
        <v>40.738928999999999</v>
      </c>
      <c r="CR142" s="18">
        <v>-7.1563965000000005</v>
      </c>
      <c r="CS142" s="18">
        <v>0</v>
      </c>
      <c r="CT142" s="18">
        <v>0</v>
      </c>
      <c r="CU142" s="18">
        <v>0</v>
      </c>
      <c r="CV142" s="18">
        <v>101.03741340000001</v>
      </c>
      <c r="CW142" s="18">
        <v>95.690397000000004</v>
      </c>
      <c r="CX142" s="18">
        <v>0</v>
      </c>
      <c r="CY142" s="18">
        <v>0</v>
      </c>
      <c r="CZ142" s="18">
        <v>0</v>
      </c>
      <c r="DA142" s="18">
        <v>0</v>
      </c>
      <c r="DB142" s="18">
        <v>0</v>
      </c>
      <c r="DC142" s="18">
        <v>5.3470164000000002</v>
      </c>
      <c r="DD142" s="18">
        <v>-1.9688146499999999</v>
      </c>
      <c r="DE142" s="18">
        <v>0</v>
      </c>
      <c r="DF142" s="18">
        <v>0</v>
      </c>
      <c r="DG142" s="18">
        <v>0</v>
      </c>
      <c r="DH142" s="18">
        <v>0</v>
      </c>
      <c r="DI142" s="18">
        <v>0</v>
      </c>
      <c r="DJ142" s="18">
        <v>0</v>
      </c>
      <c r="DK142" s="18">
        <v>0</v>
      </c>
      <c r="DL142" s="18">
        <v>0</v>
      </c>
      <c r="DM142" s="18">
        <v>0</v>
      </c>
      <c r="DN142" s="18">
        <v>0</v>
      </c>
      <c r="DO142" s="18">
        <v>0</v>
      </c>
      <c r="DP142" s="18">
        <v>0</v>
      </c>
      <c r="DQ142" s="18">
        <v>0</v>
      </c>
      <c r="DR142" s="18">
        <v>0</v>
      </c>
      <c r="DS142" s="18">
        <v>0</v>
      </c>
      <c r="DT142" s="18">
        <v>0</v>
      </c>
      <c r="DU142" s="18">
        <v>0</v>
      </c>
      <c r="DV142" s="18">
        <v>0</v>
      </c>
      <c r="DW142" s="18">
        <v>0</v>
      </c>
      <c r="DX142" s="18">
        <v>0</v>
      </c>
      <c r="DY142" s="18">
        <v>0</v>
      </c>
      <c r="DZ142" s="18">
        <v>0</v>
      </c>
      <c r="EA142" s="18">
        <v>0</v>
      </c>
      <c r="EB142" s="18">
        <v>0</v>
      </c>
      <c r="EC142" s="18">
        <v>0</v>
      </c>
      <c r="ED142" s="18">
        <v>0</v>
      </c>
      <c r="EE142" s="18">
        <v>0</v>
      </c>
    </row>
    <row r="143" spans="1:135" ht="20.149999999999999" customHeight="1" outlineLevel="6" x14ac:dyDescent="0.35">
      <c r="A143" s="17" t="s">
        <v>55</v>
      </c>
      <c r="B143" s="17" t="s">
        <v>67</v>
      </c>
      <c r="C143">
        <v>0</v>
      </c>
      <c r="D143" s="18">
        <v>73.435758000000007</v>
      </c>
      <c r="E143" s="18">
        <v>73.260000000000005</v>
      </c>
      <c r="F143" s="18">
        <v>0</v>
      </c>
      <c r="G143" s="18">
        <v>0</v>
      </c>
      <c r="H143" s="18">
        <v>0</v>
      </c>
      <c r="I143" s="18">
        <v>0</v>
      </c>
      <c r="J143" s="18">
        <v>0.175758</v>
      </c>
      <c r="K143" s="18">
        <v>0</v>
      </c>
      <c r="L143" s="18">
        <v>0</v>
      </c>
      <c r="M143" s="18">
        <v>0</v>
      </c>
      <c r="N143" s="18">
        <v>0</v>
      </c>
      <c r="O143" s="18">
        <v>0</v>
      </c>
      <c r="P143" s="18">
        <v>1.8810000010876802E-6</v>
      </c>
      <c r="Q143" s="18">
        <v>1.8810000000000001E-6</v>
      </c>
      <c r="R143" s="18">
        <v>0</v>
      </c>
      <c r="S143" s="18">
        <v>0</v>
      </c>
      <c r="T143" s="18">
        <v>0</v>
      </c>
      <c r="U143" s="18">
        <v>0</v>
      </c>
      <c r="V143" s="18">
        <v>1.08768E-15</v>
      </c>
      <c r="W143" s="18">
        <v>0</v>
      </c>
      <c r="X143" s="18">
        <v>0</v>
      </c>
      <c r="Y143" s="18">
        <v>0</v>
      </c>
      <c r="Z143" s="18">
        <v>0</v>
      </c>
      <c r="AA143" s="18">
        <v>0</v>
      </c>
      <c r="AB143" s="18">
        <v>2.98948419E-2</v>
      </c>
      <c r="AC143" s="18">
        <v>2.9766000000000001E-2</v>
      </c>
      <c r="AD143" s="18">
        <v>0</v>
      </c>
      <c r="AE143" s="18">
        <v>0</v>
      </c>
      <c r="AF143" s="18">
        <v>0</v>
      </c>
      <c r="AG143" s="18">
        <v>0</v>
      </c>
      <c r="AH143" s="18">
        <v>1.2884189999999999E-4</v>
      </c>
      <c r="AI143" s="18">
        <v>0</v>
      </c>
      <c r="AJ143" s="18">
        <v>0</v>
      </c>
      <c r="AK143" s="18">
        <v>0</v>
      </c>
      <c r="AL143" s="18">
        <v>0</v>
      </c>
      <c r="AM143" s="18">
        <v>0</v>
      </c>
      <c r="AN143" s="18">
        <v>0.1905895068</v>
      </c>
      <c r="AO143" s="18">
        <v>0.18942000000000001</v>
      </c>
      <c r="AP143" s="18">
        <v>0</v>
      </c>
      <c r="AQ143" s="18">
        <v>0</v>
      </c>
      <c r="AR143" s="18">
        <v>0</v>
      </c>
      <c r="AS143" s="18">
        <v>0</v>
      </c>
      <c r="AT143" s="18">
        <v>1.1695067999999999E-3</v>
      </c>
      <c r="AU143" s="18">
        <v>0</v>
      </c>
      <c r="AV143" s="18">
        <v>0</v>
      </c>
      <c r="AW143" s="18">
        <v>0</v>
      </c>
      <c r="AX143" s="18">
        <v>0</v>
      </c>
      <c r="AY143" s="18">
        <v>0</v>
      </c>
      <c r="AZ143" s="18">
        <v>2.1010590480000001E-2</v>
      </c>
      <c r="BA143" s="18">
        <v>2.0723999999999999E-2</v>
      </c>
      <c r="BB143" s="18">
        <v>0</v>
      </c>
      <c r="BC143" s="18">
        <v>0</v>
      </c>
      <c r="BD143" s="18">
        <v>0</v>
      </c>
      <c r="BE143" s="18">
        <v>0</v>
      </c>
      <c r="BF143" s="18">
        <v>2.8659048000000001E-4</v>
      </c>
      <c r="BG143" s="18">
        <v>0</v>
      </c>
      <c r="BH143" s="18">
        <v>0</v>
      </c>
      <c r="BI143" s="18">
        <v>0</v>
      </c>
      <c r="BJ143" s="18">
        <v>0</v>
      </c>
      <c r="BK143" s="18">
        <v>0</v>
      </c>
      <c r="BL143" s="18">
        <v>1.1371997604E-4</v>
      </c>
      <c r="BM143" s="18">
        <v>1.1352E-4</v>
      </c>
      <c r="BN143" s="18">
        <v>0</v>
      </c>
      <c r="BO143" s="18">
        <v>0</v>
      </c>
      <c r="BP143" s="18">
        <v>0</v>
      </c>
      <c r="BQ143" s="18">
        <v>0</v>
      </c>
      <c r="BR143" s="18">
        <v>1.9997604E-7</v>
      </c>
      <c r="BS143" s="18">
        <v>0</v>
      </c>
      <c r="BT143" s="18">
        <v>0</v>
      </c>
      <c r="BU143" s="18">
        <v>0</v>
      </c>
      <c r="BV143" s="18">
        <v>0</v>
      </c>
      <c r="BW143" s="18">
        <v>0</v>
      </c>
      <c r="BX143" s="18">
        <v>1501.5380622</v>
      </c>
      <c r="BY143" s="18">
        <v>1498.2</v>
      </c>
      <c r="BZ143" s="18">
        <v>0</v>
      </c>
      <c r="CA143" s="18">
        <v>0</v>
      </c>
      <c r="CB143" s="18">
        <v>0</v>
      </c>
      <c r="CC143" s="18">
        <v>0</v>
      </c>
      <c r="CD143" s="18">
        <v>3.3380622</v>
      </c>
      <c r="CE143" s="18">
        <v>0</v>
      </c>
      <c r="CF143" s="18">
        <v>0</v>
      </c>
      <c r="CG143" s="18">
        <v>0</v>
      </c>
      <c r="CH143" s="18">
        <v>0</v>
      </c>
      <c r="CI143" s="18">
        <v>0</v>
      </c>
      <c r="CJ143" s="18">
        <v>1627.0029402000002</v>
      </c>
      <c r="CK143" s="18">
        <v>1623.6000000000001</v>
      </c>
      <c r="CL143" s="18">
        <v>0</v>
      </c>
      <c r="CM143" s="18">
        <v>0</v>
      </c>
      <c r="CN143" s="18">
        <v>0</v>
      </c>
      <c r="CO143" s="18">
        <v>0</v>
      </c>
      <c r="CP143" s="18">
        <v>3.4029402000000002</v>
      </c>
      <c r="CQ143" s="18">
        <v>0</v>
      </c>
      <c r="CR143" s="18">
        <v>0</v>
      </c>
      <c r="CS143" s="18">
        <v>0</v>
      </c>
      <c r="CT143" s="18">
        <v>0</v>
      </c>
      <c r="CU143" s="18">
        <v>0</v>
      </c>
      <c r="CV143" s="18">
        <v>82.802556539999998</v>
      </c>
      <c r="CW143" s="18">
        <v>82.5</v>
      </c>
      <c r="CX143" s="18">
        <v>0</v>
      </c>
      <c r="CY143" s="18">
        <v>0</v>
      </c>
      <c r="CZ143" s="18">
        <v>0</v>
      </c>
      <c r="DA143" s="18">
        <v>0</v>
      </c>
      <c r="DB143" s="18">
        <v>0.30255653999999998</v>
      </c>
      <c r="DC143" s="18">
        <v>0</v>
      </c>
      <c r="DD143" s="18">
        <v>0</v>
      </c>
      <c r="DE143" s="18">
        <v>0</v>
      </c>
      <c r="DF143" s="18">
        <v>0</v>
      </c>
      <c r="DG143" s="18">
        <v>0</v>
      </c>
      <c r="DH143" s="18">
        <v>2.8776000000000003E-2</v>
      </c>
      <c r="DI143" s="18">
        <v>2.8776000000000003E-2</v>
      </c>
      <c r="DJ143" s="18">
        <v>0</v>
      </c>
      <c r="DK143" s="18">
        <v>0</v>
      </c>
      <c r="DL143" s="18">
        <v>0</v>
      </c>
      <c r="DM143" s="18">
        <v>0</v>
      </c>
      <c r="DN143" s="18">
        <v>0</v>
      </c>
      <c r="DO143" s="18">
        <v>0</v>
      </c>
      <c r="DP143" s="18">
        <v>0</v>
      </c>
      <c r="DQ143" s="18">
        <v>0</v>
      </c>
      <c r="DR143" s="18">
        <v>0</v>
      </c>
      <c r="DS143" s="18">
        <v>0</v>
      </c>
      <c r="DT143" s="18">
        <v>3.2076000000000001E-3</v>
      </c>
      <c r="DU143" s="18">
        <v>3.2076000000000001E-3</v>
      </c>
      <c r="DV143" s="18">
        <v>0</v>
      </c>
      <c r="DW143" s="18">
        <v>0</v>
      </c>
      <c r="DX143" s="18">
        <v>0</v>
      </c>
      <c r="DY143" s="18">
        <v>0</v>
      </c>
      <c r="DZ143" s="18">
        <v>0</v>
      </c>
      <c r="EA143" s="18">
        <v>0</v>
      </c>
      <c r="EB143" s="18">
        <v>0</v>
      </c>
      <c r="EC143" s="18">
        <v>0</v>
      </c>
      <c r="ED143" s="18">
        <v>0</v>
      </c>
      <c r="EE143" s="18">
        <v>0</v>
      </c>
    </row>
    <row r="144" spans="1:135" ht="20.149999999999999" customHeight="1" outlineLevel="2" x14ac:dyDescent="0.35">
      <c r="A144" s="17" t="s">
        <v>50</v>
      </c>
      <c r="B144" s="17" t="s">
        <v>88</v>
      </c>
      <c r="D144" s="18">
        <v>1952.4055053057602</v>
      </c>
      <c r="E144" s="18">
        <v>1951.0673057920003</v>
      </c>
      <c r="F144" s="18">
        <v>0</v>
      </c>
      <c r="G144" s="18">
        <v>0</v>
      </c>
      <c r="H144" s="18">
        <v>0</v>
      </c>
      <c r="I144" s="18">
        <v>0</v>
      </c>
      <c r="J144" s="18">
        <v>0</v>
      </c>
      <c r="K144" s="18">
        <v>1.33819951376</v>
      </c>
      <c r="L144" s="18">
        <v>-771.05342400000006</v>
      </c>
      <c r="M144" s="18">
        <v>0</v>
      </c>
      <c r="N144" s="18">
        <v>0</v>
      </c>
      <c r="O144" s="18">
        <v>0</v>
      </c>
      <c r="P144" s="18">
        <v>3.3196675137120004E-11</v>
      </c>
      <c r="Q144" s="18">
        <v>3.3189239278400002E-11</v>
      </c>
      <c r="R144" s="18">
        <v>0</v>
      </c>
      <c r="S144" s="18">
        <v>0</v>
      </c>
      <c r="T144" s="18">
        <v>0</v>
      </c>
      <c r="U144" s="18">
        <v>0</v>
      </c>
      <c r="V144" s="18">
        <v>0</v>
      </c>
      <c r="W144" s="18">
        <v>7.4358587200000003E-15</v>
      </c>
      <c r="X144" s="18">
        <v>4.7363869487999997E-12</v>
      </c>
      <c r="Y144" s="18">
        <v>0</v>
      </c>
      <c r="Z144" s="18">
        <v>0</v>
      </c>
      <c r="AA144" s="18">
        <v>0</v>
      </c>
      <c r="AB144" s="18">
        <v>0.69291428730734395</v>
      </c>
      <c r="AC144" s="18">
        <v>0.69226078912</v>
      </c>
      <c r="AD144" s="18">
        <v>0</v>
      </c>
      <c r="AE144" s="18">
        <v>0</v>
      </c>
      <c r="AF144" s="18">
        <v>0</v>
      </c>
      <c r="AG144" s="18">
        <v>0</v>
      </c>
      <c r="AH144" s="18">
        <v>0</v>
      </c>
      <c r="AI144" s="18">
        <v>6.5349818734400009E-4</v>
      </c>
      <c r="AJ144" s="18">
        <v>-0.23228327742400004</v>
      </c>
      <c r="AK144" s="18">
        <v>0</v>
      </c>
      <c r="AL144" s="18">
        <v>0</v>
      </c>
      <c r="AM144" s="18">
        <v>0</v>
      </c>
      <c r="AN144" s="18">
        <v>3.8337305580246404</v>
      </c>
      <c r="AO144" s="18">
        <v>3.8252293899200005</v>
      </c>
      <c r="AP144" s="18">
        <v>0</v>
      </c>
      <c r="AQ144" s="18">
        <v>0</v>
      </c>
      <c r="AR144" s="18">
        <v>0</v>
      </c>
      <c r="AS144" s="18">
        <v>0</v>
      </c>
      <c r="AT144" s="18">
        <v>0</v>
      </c>
      <c r="AU144" s="18">
        <v>8.5011681046399997E-3</v>
      </c>
      <c r="AV144" s="18">
        <v>-1.7785671552960001</v>
      </c>
      <c r="AW144" s="18">
        <v>0</v>
      </c>
      <c r="AX144" s="18">
        <v>0</v>
      </c>
      <c r="AY144" s="18">
        <v>0</v>
      </c>
      <c r="AZ144" s="18">
        <v>0.43103359250977596</v>
      </c>
      <c r="BA144" s="18">
        <v>0.43007711937599996</v>
      </c>
      <c r="BB144" s="18">
        <v>0</v>
      </c>
      <c r="BC144" s="18">
        <v>0</v>
      </c>
      <c r="BD144" s="18">
        <v>0</v>
      </c>
      <c r="BE144" s="18">
        <v>0</v>
      </c>
      <c r="BF144" s="18">
        <v>0</v>
      </c>
      <c r="BG144" s="18">
        <v>9.5647313377600005E-4</v>
      </c>
      <c r="BH144" s="18">
        <v>-0.14774129151680002</v>
      </c>
      <c r="BI144" s="18">
        <v>0</v>
      </c>
      <c r="BJ144" s="18">
        <v>0</v>
      </c>
      <c r="BK144" s="18">
        <v>0</v>
      </c>
      <c r="BL144" s="18">
        <v>3.9545846064745123E-4</v>
      </c>
      <c r="BM144" s="18">
        <v>3.9532281822400004E-4</v>
      </c>
      <c r="BN144" s="18">
        <v>0</v>
      </c>
      <c r="BO144" s="18">
        <v>0</v>
      </c>
      <c r="BP144" s="18">
        <v>0</v>
      </c>
      <c r="BQ144" s="18">
        <v>0</v>
      </c>
      <c r="BR144" s="18">
        <v>0</v>
      </c>
      <c r="BS144" s="18">
        <v>1.3564242345120002E-7</v>
      </c>
      <c r="BT144" s="18">
        <v>1.8352229052320002E-5</v>
      </c>
      <c r="BU144" s="18">
        <v>0</v>
      </c>
      <c r="BV144" s="18">
        <v>0</v>
      </c>
      <c r="BW144" s="18">
        <v>0</v>
      </c>
      <c r="BX144" s="18">
        <v>19678.684009815523</v>
      </c>
      <c r="BY144" s="18">
        <v>19659.704147200002</v>
      </c>
      <c r="BZ144" s="18">
        <v>0</v>
      </c>
      <c r="CA144" s="18">
        <v>0</v>
      </c>
      <c r="CB144" s="18">
        <v>0</v>
      </c>
      <c r="CC144" s="18">
        <v>0</v>
      </c>
      <c r="CD144" s="18">
        <v>0</v>
      </c>
      <c r="CE144" s="18">
        <v>18.979862615520002</v>
      </c>
      <c r="CF144" s="18">
        <v>-6098.9933444800008</v>
      </c>
      <c r="CG144" s="18">
        <v>0</v>
      </c>
      <c r="CH144" s="18">
        <v>0</v>
      </c>
      <c r="CI144" s="18">
        <v>0</v>
      </c>
      <c r="CJ144" s="18">
        <v>21582.149792935681</v>
      </c>
      <c r="CK144" s="18">
        <v>21562.6169104</v>
      </c>
      <c r="CL144" s="18">
        <v>0</v>
      </c>
      <c r="CM144" s="18">
        <v>0</v>
      </c>
      <c r="CN144" s="18">
        <v>0</v>
      </c>
      <c r="CO144" s="18">
        <v>0</v>
      </c>
      <c r="CP144" s="18">
        <v>0</v>
      </c>
      <c r="CQ144" s="18">
        <v>19.532882535680002</v>
      </c>
      <c r="CR144" s="18">
        <v>-5830.988515680001</v>
      </c>
      <c r="CS144" s="18">
        <v>0</v>
      </c>
      <c r="CT144" s="18">
        <v>0</v>
      </c>
      <c r="CU144" s="18">
        <v>0</v>
      </c>
      <c r="CV144" s="18">
        <v>6174.1694837456007</v>
      </c>
      <c r="CW144" s="18">
        <v>6171.6057801600009</v>
      </c>
      <c r="CX144" s="18">
        <v>0</v>
      </c>
      <c r="CY144" s="18">
        <v>0</v>
      </c>
      <c r="CZ144" s="18">
        <v>0</v>
      </c>
      <c r="DA144" s="18">
        <v>0</v>
      </c>
      <c r="DB144" s="18">
        <v>0</v>
      </c>
      <c r="DC144" s="18">
        <v>2.5637035856000003</v>
      </c>
      <c r="DD144" s="18">
        <v>665.33081635200006</v>
      </c>
      <c r="DE144" s="18">
        <v>0</v>
      </c>
      <c r="DF144" s="18">
        <v>0</v>
      </c>
      <c r="DG144" s="18">
        <v>0</v>
      </c>
      <c r="DH144" s="18">
        <v>0</v>
      </c>
      <c r="DI144" s="18">
        <v>0</v>
      </c>
      <c r="DJ144" s="18">
        <v>0</v>
      </c>
      <c r="DK144" s="18">
        <v>0</v>
      </c>
      <c r="DL144" s="18">
        <v>0</v>
      </c>
      <c r="DM144" s="18">
        <v>0</v>
      </c>
      <c r="DN144" s="18">
        <v>0</v>
      </c>
      <c r="DO144" s="18">
        <v>0</v>
      </c>
      <c r="DP144" s="18">
        <v>0</v>
      </c>
      <c r="DQ144" s="18">
        <v>0</v>
      </c>
      <c r="DR144" s="18">
        <v>0</v>
      </c>
      <c r="DS144" s="18">
        <v>0</v>
      </c>
      <c r="DT144" s="18">
        <v>0</v>
      </c>
      <c r="DU144" s="18">
        <v>0</v>
      </c>
      <c r="DV144" s="18">
        <v>0</v>
      </c>
      <c r="DW144" s="18">
        <v>0</v>
      </c>
      <c r="DX144" s="18">
        <v>0</v>
      </c>
      <c r="DY144" s="18">
        <v>0</v>
      </c>
      <c r="DZ144" s="18">
        <v>0</v>
      </c>
      <c r="EA144" s="18">
        <v>0</v>
      </c>
      <c r="EB144" s="18">
        <v>0</v>
      </c>
      <c r="EC144" s="18">
        <v>0</v>
      </c>
      <c r="ED144" s="18">
        <v>0</v>
      </c>
      <c r="EE144" s="18">
        <v>0</v>
      </c>
    </row>
    <row r="145" spans="1:135" ht="20.149999999999999" customHeight="1" outlineLevel="3" x14ac:dyDescent="0.35">
      <c r="A145" s="17" t="s">
        <v>52</v>
      </c>
      <c r="B145" s="17" t="s">
        <v>89</v>
      </c>
      <c r="D145" s="18">
        <v>1476.0187530753603</v>
      </c>
      <c r="E145" s="18">
        <v>1475.0070741120003</v>
      </c>
      <c r="F145" s="18">
        <v>0</v>
      </c>
      <c r="G145" s="18">
        <v>0</v>
      </c>
      <c r="H145" s="18">
        <v>0</v>
      </c>
      <c r="I145" s="18">
        <v>0</v>
      </c>
      <c r="J145" s="18">
        <v>0</v>
      </c>
      <c r="K145" s="18">
        <v>1.0116789633600001</v>
      </c>
      <c r="L145" s="18">
        <v>-582.91646400000002</v>
      </c>
      <c r="M145" s="18">
        <v>0</v>
      </c>
      <c r="N145" s="18">
        <v>0</v>
      </c>
      <c r="O145" s="18">
        <v>0</v>
      </c>
      <c r="P145" s="18">
        <v>2.5096689652319999E-11</v>
      </c>
      <c r="Q145" s="18">
        <v>2.5091068142399999E-11</v>
      </c>
      <c r="R145" s="18">
        <v>0</v>
      </c>
      <c r="S145" s="18">
        <v>0</v>
      </c>
      <c r="T145" s="18">
        <v>0</v>
      </c>
      <c r="U145" s="18">
        <v>0</v>
      </c>
      <c r="V145" s="18">
        <v>0</v>
      </c>
      <c r="W145" s="18">
        <v>5.6215099200000001E-15</v>
      </c>
      <c r="X145" s="18">
        <v>3.5807089967999999E-12</v>
      </c>
      <c r="Y145" s="18">
        <v>0</v>
      </c>
      <c r="Z145" s="18">
        <v>0</v>
      </c>
      <c r="AA145" s="18">
        <v>0</v>
      </c>
      <c r="AB145" s="18">
        <v>0.52384326901358402</v>
      </c>
      <c r="AC145" s="18">
        <v>0.52334922431999997</v>
      </c>
      <c r="AD145" s="18">
        <v>0</v>
      </c>
      <c r="AE145" s="18">
        <v>0</v>
      </c>
      <c r="AF145" s="18">
        <v>0</v>
      </c>
      <c r="AG145" s="18">
        <v>0</v>
      </c>
      <c r="AH145" s="18">
        <v>0</v>
      </c>
      <c r="AI145" s="18">
        <v>4.9404469358400004E-4</v>
      </c>
      <c r="AJ145" s="18">
        <v>-0.17560618046400003</v>
      </c>
      <c r="AK145" s="18">
        <v>0</v>
      </c>
      <c r="AL145" s="18">
        <v>0</v>
      </c>
      <c r="AM145" s="18">
        <v>0</v>
      </c>
      <c r="AN145" s="18">
        <v>2.8983006770390403</v>
      </c>
      <c r="AO145" s="18">
        <v>2.8918737931200003</v>
      </c>
      <c r="AP145" s="18">
        <v>0</v>
      </c>
      <c r="AQ145" s="18">
        <v>0</v>
      </c>
      <c r="AR145" s="18">
        <v>0</v>
      </c>
      <c r="AS145" s="18">
        <v>0</v>
      </c>
      <c r="AT145" s="18">
        <v>0</v>
      </c>
      <c r="AU145" s="18">
        <v>6.4268839190399999E-3</v>
      </c>
      <c r="AV145" s="18">
        <v>-1.3445969434560001</v>
      </c>
      <c r="AW145" s="18">
        <v>0</v>
      </c>
      <c r="AX145" s="18">
        <v>0</v>
      </c>
      <c r="AY145" s="18">
        <v>0</v>
      </c>
      <c r="AZ145" s="18">
        <v>0.32586143811873597</v>
      </c>
      <c r="BA145" s="18">
        <v>0.32513834433599997</v>
      </c>
      <c r="BB145" s="18">
        <v>0</v>
      </c>
      <c r="BC145" s="18">
        <v>0</v>
      </c>
      <c r="BD145" s="18">
        <v>0</v>
      </c>
      <c r="BE145" s="18">
        <v>0</v>
      </c>
      <c r="BF145" s="18">
        <v>0</v>
      </c>
      <c r="BG145" s="18">
        <v>7.23093782736E-4</v>
      </c>
      <c r="BH145" s="18">
        <v>-0.11169243084480002</v>
      </c>
      <c r="BI145" s="18">
        <v>0</v>
      </c>
      <c r="BJ145" s="18">
        <v>0</v>
      </c>
      <c r="BK145" s="18">
        <v>0</v>
      </c>
      <c r="BL145" s="18">
        <v>2.9896663494940323E-4</v>
      </c>
      <c r="BM145" s="18">
        <v>2.9886408926400003E-4</v>
      </c>
      <c r="BN145" s="18">
        <v>0</v>
      </c>
      <c r="BO145" s="18">
        <v>0</v>
      </c>
      <c r="BP145" s="18">
        <v>0</v>
      </c>
      <c r="BQ145" s="18">
        <v>0</v>
      </c>
      <c r="BR145" s="18">
        <v>0</v>
      </c>
      <c r="BS145" s="18">
        <v>1.0254568540320001E-7</v>
      </c>
      <c r="BT145" s="18">
        <v>1.3874286959520002E-5</v>
      </c>
      <c r="BU145" s="18">
        <v>0</v>
      </c>
      <c r="BV145" s="18">
        <v>0</v>
      </c>
      <c r="BW145" s="18">
        <v>0</v>
      </c>
      <c r="BX145" s="18">
        <v>14877.087037194722</v>
      </c>
      <c r="BY145" s="18">
        <v>14862.738259200001</v>
      </c>
      <c r="BZ145" s="18">
        <v>0</v>
      </c>
      <c r="CA145" s="18">
        <v>0</v>
      </c>
      <c r="CB145" s="18">
        <v>0</v>
      </c>
      <c r="CC145" s="18">
        <v>0</v>
      </c>
      <c r="CD145" s="18">
        <v>0</v>
      </c>
      <c r="CE145" s="18">
        <v>14.348777994720001</v>
      </c>
      <c r="CF145" s="18">
        <v>-4610.8395652800009</v>
      </c>
      <c r="CG145" s="18">
        <v>0</v>
      </c>
      <c r="CH145" s="18">
        <v>0</v>
      </c>
      <c r="CI145" s="18">
        <v>0</v>
      </c>
      <c r="CJ145" s="18">
        <v>16316.107355508479</v>
      </c>
      <c r="CK145" s="18">
        <v>16301.340494399999</v>
      </c>
      <c r="CL145" s="18">
        <v>0</v>
      </c>
      <c r="CM145" s="18">
        <v>0</v>
      </c>
      <c r="CN145" s="18">
        <v>0</v>
      </c>
      <c r="CO145" s="18">
        <v>0</v>
      </c>
      <c r="CP145" s="18">
        <v>0</v>
      </c>
      <c r="CQ145" s="18">
        <v>14.766861108480001</v>
      </c>
      <c r="CR145" s="18">
        <v>-4408.2278884800007</v>
      </c>
      <c r="CS145" s="18">
        <v>0</v>
      </c>
      <c r="CT145" s="18">
        <v>0</v>
      </c>
      <c r="CU145" s="18">
        <v>0</v>
      </c>
      <c r="CV145" s="18">
        <v>4667.6727339216004</v>
      </c>
      <c r="CW145" s="18">
        <v>4665.7345737600008</v>
      </c>
      <c r="CX145" s="18">
        <v>0</v>
      </c>
      <c r="CY145" s="18">
        <v>0</v>
      </c>
      <c r="CZ145" s="18">
        <v>0</v>
      </c>
      <c r="DA145" s="18">
        <v>0</v>
      </c>
      <c r="DB145" s="18">
        <v>0</v>
      </c>
      <c r="DC145" s="18">
        <v>1.9381601616000002</v>
      </c>
      <c r="DD145" s="18">
        <v>502.99016227200008</v>
      </c>
      <c r="DE145" s="18">
        <v>0</v>
      </c>
      <c r="DF145" s="18">
        <v>0</v>
      </c>
      <c r="DG145" s="18">
        <v>0</v>
      </c>
      <c r="DH145" s="18">
        <v>0</v>
      </c>
      <c r="DI145" s="18">
        <v>0</v>
      </c>
      <c r="DJ145" s="18">
        <v>0</v>
      </c>
      <c r="DK145" s="18">
        <v>0</v>
      </c>
      <c r="DL145" s="18">
        <v>0</v>
      </c>
      <c r="DM145" s="18">
        <v>0</v>
      </c>
      <c r="DN145" s="18">
        <v>0</v>
      </c>
      <c r="DO145" s="18">
        <v>0</v>
      </c>
      <c r="DP145" s="18">
        <v>0</v>
      </c>
      <c r="DQ145" s="18">
        <v>0</v>
      </c>
      <c r="DR145" s="18">
        <v>0</v>
      </c>
      <c r="DS145" s="18">
        <v>0</v>
      </c>
      <c r="DT145" s="18">
        <v>0</v>
      </c>
      <c r="DU145" s="18">
        <v>0</v>
      </c>
      <c r="DV145" s="18">
        <v>0</v>
      </c>
      <c r="DW145" s="18">
        <v>0</v>
      </c>
      <c r="DX145" s="18">
        <v>0</v>
      </c>
      <c r="DY145" s="18">
        <v>0</v>
      </c>
      <c r="DZ145" s="18">
        <v>0</v>
      </c>
      <c r="EA145" s="18">
        <v>0</v>
      </c>
      <c r="EB145" s="18">
        <v>0</v>
      </c>
      <c r="EC145" s="18">
        <v>0</v>
      </c>
      <c r="ED145" s="18">
        <v>0</v>
      </c>
      <c r="EE145" s="18">
        <v>0</v>
      </c>
    </row>
    <row r="146" spans="1:135" ht="20.149999999999999" customHeight="1" outlineLevel="4" x14ac:dyDescent="0.35">
      <c r="A146" s="17" t="s">
        <v>49</v>
      </c>
      <c r="B146" s="17" t="s">
        <v>89</v>
      </c>
      <c r="D146" s="18">
        <v>1476.0187530753603</v>
      </c>
      <c r="E146" s="18">
        <v>1475.0070741120003</v>
      </c>
      <c r="F146" s="18">
        <v>0</v>
      </c>
      <c r="G146" s="18">
        <v>0</v>
      </c>
      <c r="H146" s="18">
        <v>0</v>
      </c>
      <c r="I146" s="18">
        <v>0</v>
      </c>
      <c r="J146" s="18">
        <v>0</v>
      </c>
      <c r="K146" s="18">
        <v>1.0116789633600001</v>
      </c>
      <c r="L146" s="18">
        <v>-582.91646400000002</v>
      </c>
      <c r="M146" s="18">
        <v>0</v>
      </c>
      <c r="N146" s="18">
        <v>0</v>
      </c>
      <c r="O146" s="18">
        <v>0</v>
      </c>
      <c r="P146" s="18">
        <v>2.5096689652319999E-11</v>
      </c>
      <c r="Q146" s="18">
        <v>2.5091068142399999E-11</v>
      </c>
      <c r="R146" s="18">
        <v>0</v>
      </c>
      <c r="S146" s="18">
        <v>0</v>
      </c>
      <c r="T146" s="18">
        <v>0</v>
      </c>
      <c r="U146" s="18">
        <v>0</v>
      </c>
      <c r="V146" s="18">
        <v>0</v>
      </c>
      <c r="W146" s="18">
        <v>5.6215099200000001E-15</v>
      </c>
      <c r="X146" s="18">
        <v>3.5807089967999999E-12</v>
      </c>
      <c r="Y146" s="18">
        <v>0</v>
      </c>
      <c r="Z146" s="18">
        <v>0</v>
      </c>
      <c r="AA146" s="18">
        <v>0</v>
      </c>
      <c r="AB146" s="18">
        <v>0.52384326901358402</v>
      </c>
      <c r="AC146" s="18">
        <v>0.52334922431999997</v>
      </c>
      <c r="AD146" s="18">
        <v>0</v>
      </c>
      <c r="AE146" s="18">
        <v>0</v>
      </c>
      <c r="AF146" s="18">
        <v>0</v>
      </c>
      <c r="AG146" s="18">
        <v>0</v>
      </c>
      <c r="AH146" s="18">
        <v>0</v>
      </c>
      <c r="AI146" s="18">
        <v>4.9404469358400004E-4</v>
      </c>
      <c r="AJ146" s="18">
        <v>-0.17560618046400003</v>
      </c>
      <c r="AK146" s="18">
        <v>0</v>
      </c>
      <c r="AL146" s="18">
        <v>0</v>
      </c>
      <c r="AM146" s="18">
        <v>0</v>
      </c>
      <c r="AN146" s="18">
        <v>2.8983006770390403</v>
      </c>
      <c r="AO146" s="18">
        <v>2.8918737931200003</v>
      </c>
      <c r="AP146" s="18">
        <v>0</v>
      </c>
      <c r="AQ146" s="18">
        <v>0</v>
      </c>
      <c r="AR146" s="18">
        <v>0</v>
      </c>
      <c r="AS146" s="18">
        <v>0</v>
      </c>
      <c r="AT146" s="18">
        <v>0</v>
      </c>
      <c r="AU146" s="18">
        <v>6.4268839190399999E-3</v>
      </c>
      <c r="AV146" s="18">
        <v>-1.3445969434560001</v>
      </c>
      <c r="AW146" s="18">
        <v>0</v>
      </c>
      <c r="AX146" s="18">
        <v>0</v>
      </c>
      <c r="AY146" s="18">
        <v>0</v>
      </c>
      <c r="AZ146" s="18">
        <v>0.32586143811873597</v>
      </c>
      <c r="BA146" s="18">
        <v>0.32513834433599997</v>
      </c>
      <c r="BB146" s="18">
        <v>0</v>
      </c>
      <c r="BC146" s="18">
        <v>0</v>
      </c>
      <c r="BD146" s="18">
        <v>0</v>
      </c>
      <c r="BE146" s="18">
        <v>0</v>
      </c>
      <c r="BF146" s="18">
        <v>0</v>
      </c>
      <c r="BG146" s="18">
        <v>7.23093782736E-4</v>
      </c>
      <c r="BH146" s="18">
        <v>-0.11169243084480002</v>
      </c>
      <c r="BI146" s="18">
        <v>0</v>
      </c>
      <c r="BJ146" s="18">
        <v>0</v>
      </c>
      <c r="BK146" s="18">
        <v>0</v>
      </c>
      <c r="BL146" s="18">
        <v>2.9896663494940323E-4</v>
      </c>
      <c r="BM146" s="18">
        <v>2.9886408926400003E-4</v>
      </c>
      <c r="BN146" s="18">
        <v>0</v>
      </c>
      <c r="BO146" s="18">
        <v>0</v>
      </c>
      <c r="BP146" s="18">
        <v>0</v>
      </c>
      <c r="BQ146" s="18">
        <v>0</v>
      </c>
      <c r="BR146" s="18">
        <v>0</v>
      </c>
      <c r="BS146" s="18">
        <v>1.0254568540320001E-7</v>
      </c>
      <c r="BT146" s="18">
        <v>1.3874286959520002E-5</v>
      </c>
      <c r="BU146" s="18">
        <v>0</v>
      </c>
      <c r="BV146" s="18">
        <v>0</v>
      </c>
      <c r="BW146" s="18">
        <v>0</v>
      </c>
      <c r="BX146" s="18">
        <v>14877.087037194722</v>
      </c>
      <c r="BY146" s="18">
        <v>14862.738259200001</v>
      </c>
      <c r="BZ146" s="18">
        <v>0</v>
      </c>
      <c r="CA146" s="18">
        <v>0</v>
      </c>
      <c r="CB146" s="18">
        <v>0</v>
      </c>
      <c r="CC146" s="18">
        <v>0</v>
      </c>
      <c r="CD146" s="18">
        <v>0</v>
      </c>
      <c r="CE146" s="18">
        <v>14.348777994720001</v>
      </c>
      <c r="CF146" s="18">
        <v>-4610.8395652800009</v>
      </c>
      <c r="CG146" s="18">
        <v>0</v>
      </c>
      <c r="CH146" s="18">
        <v>0</v>
      </c>
      <c r="CI146" s="18">
        <v>0</v>
      </c>
      <c r="CJ146" s="18">
        <v>16316.107355508479</v>
      </c>
      <c r="CK146" s="18">
        <v>16301.340494399999</v>
      </c>
      <c r="CL146" s="18">
        <v>0</v>
      </c>
      <c r="CM146" s="18">
        <v>0</v>
      </c>
      <c r="CN146" s="18">
        <v>0</v>
      </c>
      <c r="CO146" s="18">
        <v>0</v>
      </c>
      <c r="CP146" s="18">
        <v>0</v>
      </c>
      <c r="CQ146" s="18">
        <v>14.766861108480001</v>
      </c>
      <c r="CR146" s="18">
        <v>-4408.2278884800007</v>
      </c>
      <c r="CS146" s="18">
        <v>0</v>
      </c>
      <c r="CT146" s="18">
        <v>0</v>
      </c>
      <c r="CU146" s="18">
        <v>0</v>
      </c>
      <c r="CV146" s="18">
        <v>4667.6727339216004</v>
      </c>
      <c r="CW146" s="18">
        <v>4665.7345737600008</v>
      </c>
      <c r="CX146" s="18">
        <v>0</v>
      </c>
      <c r="CY146" s="18">
        <v>0</v>
      </c>
      <c r="CZ146" s="18">
        <v>0</v>
      </c>
      <c r="DA146" s="18">
        <v>0</v>
      </c>
      <c r="DB146" s="18">
        <v>0</v>
      </c>
      <c r="DC146" s="18">
        <v>1.9381601616000002</v>
      </c>
      <c r="DD146" s="18">
        <v>502.99016227200008</v>
      </c>
      <c r="DE146" s="18">
        <v>0</v>
      </c>
      <c r="DF146" s="18">
        <v>0</v>
      </c>
      <c r="DG146" s="18">
        <v>0</v>
      </c>
      <c r="DH146" s="18">
        <v>0</v>
      </c>
      <c r="DI146" s="18">
        <v>0</v>
      </c>
      <c r="DJ146" s="18">
        <v>0</v>
      </c>
      <c r="DK146" s="18">
        <v>0</v>
      </c>
      <c r="DL146" s="18">
        <v>0</v>
      </c>
      <c r="DM146" s="18">
        <v>0</v>
      </c>
      <c r="DN146" s="18">
        <v>0</v>
      </c>
      <c r="DO146" s="18">
        <v>0</v>
      </c>
      <c r="DP146" s="18">
        <v>0</v>
      </c>
      <c r="DQ146" s="18">
        <v>0</v>
      </c>
      <c r="DR146" s="18">
        <v>0</v>
      </c>
      <c r="DS146" s="18">
        <v>0</v>
      </c>
      <c r="DT146" s="18">
        <v>0</v>
      </c>
      <c r="DU146" s="18">
        <v>0</v>
      </c>
      <c r="DV146" s="18">
        <v>0</v>
      </c>
      <c r="DW146" s="18">
        <v>0</v>
      </c>
      <c r="DX146" s="18">
        <v>0</v>
      </c>
      <c r="DY146" s="18">
        <v>0</v>
      </c>
      <c r="DZ146" s="18">
        <v>0</v>
      </c>
      <c r="EA146" s="18">
        <v>0</v>
      </c>
      <c r="EB146" s="18">
        <v>0</v>
      </c>
      <c r="EC146" s="18">
        <v>0</v>
      </c>
      <c r="ED146" s="18">
        <v>0</v>
      </c>
      <c r="EE146" s="18">
        <v>0</v>
      </c>
    </row>
    <row r="147" spans="1:135" ht="20.149999999999999" customHeight="1" outlineLevel="5" x14ac:dyDescent="0.35">
      <c r="A147" s="17" t="s">
        <v>54</v>
      </c>
      <c r="B147" s="17" t="s">
        <v>350</v>
      </c>
      <c r="D147" s="18">
        <v>233.63569871459998</v>
      </c>
      <c r="E147" s="18">
        <v>233.47556231999999</v>
      </c>
      <c r="F147" s="18">
        <v>0</v>
      </c>
      <c r="G147" s="18">
        <v>0</v>
      </c>
      <c r="H147" s="18">
        <v>0</v>
      </c>
      <c r="I147" s="18">
        <v>0</v>
      </c>
      <c r="J147" s="18">
        <v>0</v>
      </c>
      <c r="K147" s="18">
        <v>0.16013639460000001</v>
      </c>
      <c r="L147" s="18">
        <v>-92.268540000000002</v>
      </c>
      <c r="M147" s="18">
        <v>0</v>
      </c>
      <c r="N147" s="18">
        <v>0</v>
      </c>
      <c r="O147" s="18">
        <v>0</v>
      </c>
      <c r="P147" s="18">
        <v>3.9724987301999998E-12</v>
      </c>
      <c r="Q147" s="18">
        <v>3.9716089139999996E-12</v>
      </c>
      <c r="R147" s="18">
        <v>0</v>
      </c>
      <c r="S147" s="18">
        <v>0</v>
      </c>
      <c r="T147" s="18">
        <v>0</v>
      </c>
      <c r="U147" s="18">
        <v>0</v>
      </c>
      <c r="V147" s="18">
        <v>0</v>
      </c>
      <c r="W147" s="18">
        <v>8.8981620000000002E-16</v>
      </c>
      <c r="X147" s="18">
        <v>5.6678239799999997E-13</v>
      </c>
      <c r="Y147" s="18">
        <v>0</v>
      </c>
      <c r="Z147" s="18">
        <v>0</v>
      </c>
      <c r="AA147" s="18">
        <v>0</v>
      </c>
      <c r="AB147" s="18">
        <v>8.2917976426739995E-2</v>
      </c>
      <c r="AC147" s="18">
        <v>8.2839775199999993E-2</v>
      </c>
      <c r="AD147" s="18">
        <v>0</v>
      </c>
      <c r="AE147" s="18">
        <v>0</v>
      </c>
      <c r="AF147" s="18">
        <v>0</v>
      </c>
      <c r="AG147" s="18">
        <v>0</v>
      </c>
      <c r="AH147" s="18">
        <v>0</v>
      </c>
      <c r="AI147" s="18">
        <v>7.8201226740000004E-5</v>
      </c>
      <c r="AJ147" s="18">
        <v>-2.7796308540000002E-2</v>
      </c>
      <c r="AK147" s="18">
        <v>0</v>
      </c>
      <c r="AL147" s="18">
        <v>0</v>
      </c>
      <c r="AM147" s="18">
        <v>0</v>
      </c>
      <c r="AN147" s="18">
        <v>0.45876551524440001</v>
      </c>
      <c r="AO147" s="18">
        <v>0.4577482182</v>
      </c>
      <c r="AP147" s="18">
        <v>0</v>
      </c>
      <c r="AQ147" s="18">
        <v>0</v>
      </c>
      <c r="AR147" s="18">
        <v>0</v>
      </c>
      <c r="AS147" s="18">
        <v>0</v>
      </c>
      <c r="AT147" s="18">
        <v>0</v>
      </c>
      <c r="AU147" s="18">
        <v>1.0172970444000001E-3</v>
      </c>
      <c r="AV147" s="18">
        <v>-0.21283323515999999</v>
      </c>
      <c r="AW147" s="18">
        <v>0</v>
      </c>
      <c r="AX147" s="18">
        <v>0</v>
      </c>
      <c r="AY147" s="18">
        <v>0</v>
      </c>
      <c r="AZ147" s="18">
        <v>5.1579876353459994E-2</v>
      </c>
      <c r="BA147" s="18">
        <v>5.1465419459999995E-2</v>
      </c>
      <c r="BB147" s="18">
        <v>0</v>
      </c>
      <c r="BC147" s="18">
        <v>0</v>
      </c>
      <c r="BD147" s="18">
        <v>0</v>
      </c>
      <c r="BE147" s="18">
        <v>0</v>
      </c>
      <c r="BF147" s="18">
        <v>0</v>
      </c>
      <c r="BG147" s="18">
        <v>1.1445689346E-4</v>
      </c>
      <c r="BH147" s="18">
        <v>-1.7679544428000002E-2</v>
      </c>
      <c r="BI147" s="18">
        <v>0</v>
      </c>
      <c r="BJ147" s="18">
        <v>0</v>
      </c>
      <c r="BK147" s="18">
        <v>0</v>
      </c>
      <c r="BL147" s="18">
        <v>4.7322758266601999E-5</v>
      </c>
      <c r="BM147" s="18">
        <v>4.730652654E-5</v>
      </c>
      <c r="BN147" s="18">
        <v>0</v>
      </c>
      <c r="BO147" s="18">
        <v>0</v>
      </c>
      <c r="BP147" s="18">
        <v>0</v>
      </c>
      <c r="BQ147" s="18">
        <v>0</v>
      </c>
      <c r="BR147" s="18">
        <v>0</v>
      </c>
      <c r="BS147" s="18">
        <v>1.6231726602000002E-8</v>
      </c>
      <c r="BT147" s="18">
        <v>2.1961297722000002E-6</v>
      </c>
      <c r="BU147" s="18">
        <v>0</v>
      </c>
      <c r="BV147" s="18">
        <v>0</v>
      </c>
      <c r="BW147" s="18">
        <v>0</v>
      </c>
      <c r="BX147" s="18">
        <v>2354.8607478941999</v>
      </c>
      <c r="BY147" s="18">
        <v>2352.589512</v>
      </c>
      <c r="BZ147" s="18">
        <v>0</v>
      </c>
      <c r="CA147" s="18">
        <v>0</v>
      </c>
      <c r="CB147" s="18">
        <v>0</v>
      </c>
      <c r="CC147" s="18">
        <v>0</v>
      </c>
      <c r="CD147" s="18">
        <v>0</v>
      </c>
      <c r="CE147" s="18">
        <v>2.2712358941999997</v>
      </c>
      <c r="CF147" s="18">
        <v>-729.8394558</v>
      </c>
      <c r="CG147" s="18">
        <v>0</v>
      </c>
      <c r="CH147" s="18">
        <v>0</v>
      </c>
      <c r="CI147" s="18">
        <v>0</v>
      </c>
      <c r="CJ147" s="18">
        <v>2582.6400473328003</v>
      </c>
      <c r="CK147" s="18">
        <v>2580.3026340000001</v>
      </c>
      <c r="CL147" s="18">
        <v>0</v>
      </c>
      <c r="CM147" s="18">
        <v>0</v>
      </c>
      <c r="CN147" s="18">
        <v>0</v>
      </c>
      <c r="CO147" s="18">
        <v>0</v>
      </c>
      <c r="CP147" s="18">
        <v>0</v>
      </c>
      <c r="CQ147" s="18">
        <v>2.3374133327999997</v>
      </c>
      <c r="CR147" s="18">
        <v>-697.76850780000007</v>
      </c>
      <c r="CS147" s="18">
        <v>0</v>
      </c>
      <c r="CT147" s="18">
        <v>0</v>
      </c>
      <c r="CU147" s="18">
        <v>0</v>
      </c>
      <c r="CV147" s="18">
        <v>738.83545062600012</v>
      </c>
      <c r="CW147" s="18">
        <v>738.52866360000007</v>
      </c>
      <c r="CX147" s="18">
        <v>0</v>
      </c>
      <c r="CY147" s="18">
        <v>0</v>
      </c>
      <c r="CZ147" s="18">
        <v>0</v>
      </c>
      <c r="DA147" s="18">
        <v>0</v>
      </c>
      <c r="DB147" s="18">
        <v>0</v>
      </c>
      <c r="DC147" s="18">
        <v>0.30678702600000002</v>
      </c>
      <c r="DD147" s="18">
        <v>79.61718492</v>
      </c>
      <c r="DE147" s="18">
        <v>0</v>
      </c>
      <c r="DF147" s="18">
        <v>0</v>
      </c>
      <c r="DG147" s="18">
        <v>0</v>
      </c>
      <c r="DH147" s="18">
        <v>0</v>
      </c>
      <c r="DI147" s="18">
        <v>0</v>
      </c>
      <c r="DJ147" s="18">
        <v>0</v>
      </c>
      <c r="DK147" s="18">
        <v>0</v>
      </c>
      <c r="DL147" s="18">
        <v>0</v>
      </c>
      <c r="DM147" s="18">
        <v>0</v>
      </c>
      <c r="DN147" s="18">
        <v>0</v>
      </c>
      <c r="DO147" s="18">
        <v>0</v>
      </c>
      <c r="DP147" s="18">
        <v>0</v>
      </c>
      <c r="DQ147" s="18">
        <v>0</v>
      </c>
      <c r="DR147" s="18">
        <v>0</v>
      </c>
      <c r="DS147" s="18">
        <v>0</v>
      </c>
      <c r="DT147" s="18">
        <v>0</v>
      </c>
      <c r="DU147" s="18">
        <v>0</v>
      </c>
      <c r="DV147" s="18">
        <v>0</v>
      </c>
      <c r="DW147" s="18">
        <v>0</v>
      </c>
      <c r="DX147" s="18">
        <v>0</v>
      </c>
      <c r="DY147" s="18">
        <v>0</v>
      </c>
      <c r="DZ147" s="18">
        <v>0</v>
      </c>
      <c r="EA147" s="18">
        <v>0</v>
      </c>
      <c r="EB147" s="18">
        <v>0</v>
      </c>
      <c r="EC147" s="18">
        <v>0</v>
      </c>
      <c r="ED147" s="18">
        <v>0</v>
      </c>
      <c r="EE147" s="18">
        <v>0</v>
      </c>
    </row>
    <row r="148" spans="1:135" ht="20.149999999999999" customHeight="1" outlineLevel="6" x14ac:dyDescent="0.35">
      <c r="A148" s="17" t="s">
        <v>55</v>
      </c>
      <c r="B148" s="17" t="s">
        <v>72</v>
      </c>
      <c r="C148">
        <v>0</v>
      </c>
      <c r="D148" s="18">
        <v>233.63569871459998</v>
      </c>
      <c r="E148" s="18">
        <v>233.47556231999999</v>
      </c>
      <c r="F148" s="18">
        <v>0</v>
      </c>
      <c r="G148" s="18">
        <v>0</v>
      </c>
      <c r="H148" s="18">
        <v>0</v>
      </c>
      <c r="I148" s="18">
        <v>0</v>
      </c>
      <c r="J148" s="18">
        <v>0</v>
      </c>
      <c r="K148" s="18">
        <v>0.16013639460000001</v>
      </c>
      <c r="L148" s="18">
        <v>-92.268540000000002</v>
      </c>
      <c r="M148" s="18">
        <v>0</v>
      </c>
      <c r="N148" s="18">
        <v>0</v>
      </c>
      <c r="O148" s="18">
        <v>0</v>
      </c>
      <c r="P148" s="18">
        <v>3.9724987301999998E-12</v>
      </c>
      <c r="Q148" s="18">
        <v>3.9716089139999996E-12</v>
      </c>
      <c r="R148" s="18">
        <v>0</v>
      </c>
      <c r="S148" s="18">
        <v>0</v>
      </c>
      <c r="T148" s="18">
        <v>0</v>
      </c>
      <c r="U148" s="18">
        <v>0</v>
      </c>
      <c r="V148" s="18">
        <v>0</v>
      </c>
      <c r="W148" s="18">
        <v>8.8981620000000002E-16</v>
      </c>
      <c r="X148" s="18">
        <v>5.6678239799999997E-13</v>
      </c>
      <c r="Y148" s="18">
        <v>0</v>
      </c>
      <c r="Z148" s="18">
        <v>0</v>
      </c>
      <c r="AA148" s="18">
        <v>0</v>
      </c>
      <c r="AB148" s="18">
        <v>8.2917976426739995E-2</v>
      </c>
      <c r="AC148" s="18">
        <v>8.2839775199999993E-2</v>
      </c>
      <c r="AD148" s="18">
        <v>0</v>
      </c>
      <c r="AE148" s="18">
        <v>0</v>
      </c>
      <c r="AF148" s="18">
        <v>0</v>
      </c>
      <c r="AG148" s="18">
        <v>0</v>
      </c>
      <c r="AH148" s="18">
        <v>0</v>
      </c>
      <c r="AI148" s="18">
        <v>7.8201226740000004E-5</v>
      </c>
      <c r="AJ148" s="18">
        <v>-2.7796308540000002E-2</v>
      </c>
      <c r="AK148" s="18">
        <v>0</v>
      </c>
      <c r="AL148" s="18">
        <v>0</v>
      </c>
      <c r="AM148" s="18">
        <v>0</v>
      </c>
      <c r="AN148" s="18">
        <v>0.45876551524440001</v>
      </c>
      <c r="AO148" s="18">
        <v>0.4577482182</v>
      </c>
      <c r="AP148" s="18">
        <v>0</v>
      </c>
      <c r="AQ148" s="18">
        <v>0</v>
      </c>
      <c r="AR148" s="18">
        <v>0</v>
      </c>
      <c r="AS148" s="18">
        <v>0</v>
      </c>
      <c r="AT148" s="18">
        <v>0</v>
      </c>
      <c r="AU148" s="18">
        <v>1.0172970444000001E-3</v>
      </c>
      <c r="AV148" s="18">
        <v>-0.21283323515999999</v>
      </c>
      <c r="AW148" s="18">
        <v>0</v>
      </c>
      <c r="AX148" s="18">
        <v>0</v>
      </c>
      <c r="AY148" s="18">
        <v>0</v>
      </c>
      <c r="AZ148" s="18">
        <v>5.1579876353459994E-2</v>
      </c>
      <c r="BA148" s="18">
        <v>5.1465419459999995E-2</v>
      </c>
      <c r="BB148" s="18">
        <v>0</v>
      </c>
      <c r="BC148" s="18">
        <v>0</v>
      </c>
      <c r="BD148" s="18">
        <v>0</v>
      </c>
      <c r="BE148" s="18">
        <v>0</v>
      </c>
      <c r="BF148" s="18">
        <v>0</v>
      </c>
      <c r="BG148" s="18">
        <v>1.1445689346E-4</v>
      </c>
      <c r="BH148" s="18">
        <v>-1.7679544428000002E-2</v>
      </c>
      <c r="BI148" s="18">
        <v>0</v>
      </c>
      <c r="BJ148" s="18">
        <v>0</v>
      </c>
      <c r="BK148" s="18">
        <v>0</v>
      </c>
      <c r="BL148" s="18">
        <v>4.7322758266601999E-5</v>
      </c>
      <c r="BM148" s="18">
        <v>4.730652654E-5</v>
      </c>
      <c r="BN148" s="18">
        <v>0</v>
      </c>
      <c r="BO148" s="18">
        <v>0</v>
      </c>
      <c r="BP148" s="18">
        <v>0</v>
      </c>
      <c r="BQ148" s="18">
        <v>0</v>
      </c>
      <c r="BR148" s="18">
        <v>0</v>
      </c>
      <c r="BS148" s="18">
        <v>1.6231726602000002E-8</v>
      </c>
      <c r="BT148" s="18">
        <v>2.1961297722000002E-6</v>
      </c>
      <c r="BU148" s="18">
        <v>0</v>
      </c>
      <c r="BV148" s="18">
        <v>0</v>
      </c>
      <c r="BW148" s="18">
        <v>0</v>
      </c>
      <c r="BX148" s="18">
        <v>2354.8607478941999</v>
      </c>
      <c r="BY148" s="18">
        <v>2352.589512</v>
      </c>
      <c r="BZ148" s="18">
        <v>0</v>
      </c>
      <c r="CA148" s="18">
        <v>0</v>
      </c>
      <c r="CB148" s="18">
        <v>0</v>
      </c>
      <c r="CC148" s="18">
        <v>0</v>
      </c>
      <c r="CD148" s="18">
        <v>0</v>
      </c>
      <c r="CE148" s="18">
        <v>2.2712358941999997</v>
      </c>
      <c r="CF148" s="18">
        <v>-729.8394558</v>
      </c>
      <c r="CG148" s="18">
        <v>0</v>
      </c>
      <c r="CH148" s="18">
        <v>0</v>
      </c>
      <c r="CI148" s="18">
        <v>0</v>
      </c>
      <c r="CJ148" s="18">
        <v>2582.6400473328003</v>
      </c>
      <c r="CK148" s="18">
        <v>2580.3026340000001</v>
      </c>
      <c r="CL148" s="18">
        <v>0</v>
      </c>
      <c r="CM148" s="18">
        <v>0</v>
      </c>
      <c r="CN148" s="18">
        <v>0</v>
      </c>
      <c r="CO148" s="18">
        <v>0</v>
      </c>
      <c r="CP148" s="18">
        <v>0</v>
      </c>
      <c r="CQ148" s="18">
        <v>2.3374133327999997</v>
      </c>
      <c r="CR148" s="18">
        <v>-697.76850780000007</v>
      </c>
      <c r="CS148" s="18">
        <v>0</v>
      </c>
      <c r="CT148" s="18">
        <v>0</v>
      </c>
      <c r="CU148" s="18">
        <v>0</v>
      </c>
      <c r="CV148" s="18">
        <v>738.83545062600012</v>
      </c>
      <c r="CW148" s="18">
        <v>738.52866360000007</v>
      </c>
      <c r="CX148" s="18">
        <v>0</v>
      </c>
      <c r="CY148" s="18">
        <v>0</v>
      </c>
      <c r="CZ148" s="18">
        <v>0</v>
      </c>
      <c r="DA148" s="18">
        <v>0</v>
      </c>
      <c r="DB148" s="18">
        <v>0</v>
      </c>
      <c r="DC148" s="18">
        <v>0.30678702600000002</v>
      </c>
      <c r="DD148" s="18">
        <v>79.61718492</v>
      </c>
      <c r="DE148" s="18">
        <v>0</v>
      </c>
      <c r="DF148" s="18">
        <v>0</v>
      </c>
      <c r="DG148" s="18">
        <v>0</v>
      </c>
      <c r="DH148" s="18">
        <v>0</v>
      </c>
      <c r="DI148" s="18">
        <v>0</v>
      </c>
      <c r="DJ148" s="18">
        <v>0</v>
      </c>
      <c r="DK148" s="18">
        <v>0</v>
      </c>
      <c r="DL148" s="18">
        <v>0</v>
      </c>
      <c r="DM148" s="18">
        <v>0</v>
      </c>
      <c r="DN148" s="18">
        <v>0</v>
      </c>
      <c r="DO148" s="18">
        <v>0</v>
      </c>
      <c r="DP148" s="18">
        <v>0</v>
      </c>
      <c r="DQ148" s="18">
        <v>0</v>
      </c>
      <c r="DR148" s="18">
        <v>0</v>
      </c>
      <c r="DS148" s="18">
        <v>0</v>
      </c>
      <c r="DT148" s="18">
        <v>0</v>
      </c>
      <c r="DU148" s="18">
        <v>0</v>
      </c>
      <c r="DV148" s="18">
        <v>0</v>
      </c>
      <c r="DW148" s="18">
        <v>0</v>
      </c>
      <c r="DX148" s="18">
        <v>0</v>
      </c>
      <c r="DY148" s="18">
        <v>0</v>
      </c>
      <c r="DZ148" s="18">
        <v>0</v>
      </c>
      <c r="EA148" s="18">
        <v>0</v>
      </c>
      <c r="EB148" s="18">
        <v>0</v>
      </c>
      <c r="EC148" s="18">
        <v>0</v>
      </c>
      <c r="ED148" s="18">
        <v>0</v>
      </c>
      <c r="EE148" s="18">
        <v>0</v>
      </c>
    </row>
    <row r="149" spans="1:135" ht="20.149999999999999" customHeight="1" outlineLevel="5" x14ac:dyDescent="0.35">
      <c r="A149" s="17" t="s">
        <v>54</v>
      </c>
      <c r="B149" s="17" t="s">
        <v>351</v>
      </c>
      <c r="D149" s="18">
        <v>1242.3830543607601</v>
      </c>
      <c r="E149" s="18">
        <v>1241.5315117920002</v>
      </c>
      <c r="F149" s="18">
        <v>0</v>
      </c>
      <c r="G149" s="18">
        <v>0</v>
      </c>
      <c r="H149" s="18">
        <v>0</v>
      </c>
      <c r="I149" s="18">
        <v>0</v>
      </c>
      <c r="J149" s="18">
        <v>0</v>
      </c>
      <c r="K149" s="18">
        <v>0.85154256876000001</v>
      </c>
      <c r="L149" s="18">
        <v>-490.64792400000005</v>
      </c>
      <c r="M149" s="18">
        <v>0</v>
      </c>
      <c r="N149" s="18">
        <v>0</v>
      </c>
      <c r="O149" s="18">
        <v>0</v>
      </c>
      <c r="P149" s="18">
        <v>2.1124190922120001E-11</v>
      </c>
      <c r="Q149" s="18">
        <v>2.1119459228400001E-11</v>
      </c>
      <c r="R149" s="18">
        <v>0</v>
      </c>
      <c r="S149" s="18">
        <v>0</v>
      </c>
      <c r="T149" s="18">
        <v>0</v>
      </c>
      <c r="U149" s="18">
        <v>0</v>
      </c>
      <c r="V149" s="18">
        <v>0</v>
      </c>
      <c r="W149" s="18">
        <v>4.7316937200000003E-15</v>
      </c>
      <c r="X149" s="18">
        <v>3.0139265988E-12</v>
      </c>
      <c r="Y149" s="18">
        <v>0</v>
      </c>
      <c r="Z149" s="18">
        <v>0</v>
      </c>
      <c r="AA149" s="18">
        <v>0</v>
      </c>
      <c r="AB149" s="18">
        <v>0.44092529258684399</v>
      </c>
      <c r="AC149" s="18">
        <v>0.44050944912000001</v>
      </c>
      <c r="AD149" s="18">
        <v>0</v>
      </c>
      <c r="AE149" s="18">
        <v>0</v>
      </c>
      <c r="AF149" s="18">
        <v>0</v>
      </c>
      <c r="AG149" s="18">
        <v>0</v>
      </c>
      <c r="AH149" s="18">
        <v>0</v>
      </c>
      <c r="AI149" s="18">
        <v>4.1584346684400003E-4</v>
      </c>
      <c r="AJ149" s="18">
        <v>-0.14780987192400002</v>
      </c>
      <c r="AK149" s="18">
        <v>0</v>
      </c>
      <c r="AL149" s="18">
        <v>0</v>
      </c>
      <c r="AM149" s="18">
        <v>0</v>
      </c>
      <c r="AN149" s="18">
        <v>2.4395351617946406</v>
      </c>
      <c r="AO149" s="18">
        <v>2.4341255749200004</v>
      </c>
      <c r="AP149" s="18">
        <v>0</v>
      </c>
      <c r="AQ149" s="18">
        <v>0</v>
      </c>
      <c r="AR149" s="18">
        <v>0</v>
      </c>
      <c r="AS149" s="18">
        <v>0</v>
      </c>
      <c r="AT149" s="18">
        <v>0</v>
      </c>
      <c r="AU149" s="18">
        <v>5.4095868746400003E-3</v>
      </c>
      <c r="AV149" s="18">
        <v>-1.1317637082960001</v>
      </c>
      <c r="AW149" s="18">
        <v>0</v>
      </c>
      <c r="AX149" s="18">
        <v>0</v>
      </c>
      <c r="AY149" s="18">
        <v>0</v>
      </c>
      <c r="AZ149" s="18">
        <v>0.27428156176527596</v>
      </c>
      <c r="BA149" s="18">
        <v>0.27367292487599998</v>
      </c>
      <c r="BB149" s="18">
        <v>0</v>
      </c>
      <c r="BC149" s="18">
        <v>0</v>
      </c>
      <c r="BD149" s="18">
        <v>0</v>
      </c>
      <c r="BE149" s="18">
        <v>0</v>
      </c>
      <c r="BF149" s="18">
        <v>0</v>
      </c>
      <c r="BG149" s="18">
        <v>6.0863688927600002E-4</v>
      </c>
      <c r="BH149" s="18">
        <v>-9.4012886416800015E-2</v>
      </c>
      <c r="BI149" s="18">
        <v>0</v>
      </c>
      <c r="BJ149" s="18">
        <v>0</v>
      </c>
      <c r="BK149" s="18">
        <v>0</v>
      </c>
      <c r="BL149" s="18">
        <v>2.5164387668280119E-4</v>
      </c>
      <c r="BM149" s="18">
        <v>2.5155756272400001E-4</v>
      </c>
      <c r="BN149" s="18">
        <v>0</v>
      </c>
      <c r="BO149" s="18">
        <v>0</v>
      </c>
      <c r="BP149" s="18">
        <v>0</v>
      </c>
      <c r="BQ149" s="18">
        <v>0</v>
      </c>
      <c r="BR149" s="18">
        <v>0</v>
      </c>
      <c r="BS149" s="18">
        <v>8.6313958801200015E-8</v>
      </c>
      <c r="BT149" s="18">
        <v>1.1678157187320002E-5</v>
      </c>
      <c r="BU149" s="18">
        <v>0</v>
      </c>
      <c r="BV149" s="18">
        <v>0</v>
      </c>
      <c r="BW149" s="18">
        <v>0</v>
      </c>
      <c r="BX149" s="18">
        <v>12522.226289300521</v>
      </c>
      <c r="BY149" s="18">
        <v>12510.148747200001</v>
      </c>
      <c r="BZ149" s="18">
        <v>0</v>
      </c>
      <c r="CA149" s="18">
        <v>0</v>
      </c>
      <c r="CB149" s="18">
        <v>0</v>
      </c>
      <c r="CC149" s="18">
        <v>0</v>
      </c>
      <c r="CD149" s="18">
        <v>0</v>
      </c>
      <c r="CE149" s="18">
        <v>12.077542100520001</v>
      </c>
      <c r="CF149" s="18">
        <v>-3881.0001094800004</v>
      </c>
      <c r="CG149" s="18">
        <v>0</v>
      </c>
      <c r="CH149" s="18">
        <v>0</v>
      </c>
      <c r="CI149" s="18">
        <v>0</v>
      </c>
      <c r="CJ149" s="18">
        <v>13733.467308175679</v>
      </c>
      <c r="CK149" s="18">
        <v>13721.0378604</v>
      </c>
      <c r="CL149" s="18">
        <v>0</v>
      </c>
      <c r="CM149" s="18">
        <v>0</v>
      </c>
      <c r="CN149" s="18">
        <v>0</v>
      </c>
      <c r="CO149" s="18">
        <v>0</v>
      </c>
      <c r="CP149" s="18">
        <v>0</v>
      </c>
      <c r="CQ149" s="18">
        <v>12.42944777568</v>
      </c>
      <c r="CR149" s="18">
        <v>-3710.4593806800003</v>
      </c>
      <c r="CS149" s="18">
        <v>0</v>
      </c>
      <c r="CT149" s="18">
        <v>0</v>
      </c>
      <c r="CU149" s="18">
        <v>0</v>
      </c>
      <c r="CV149" s="18">
        <v>3928.8372832956002</v>
      </c>
      <c r="CW149" s="18">
        <v>3927.2059101600003</v>
      </c>
      <c r="CX149" s="18">
        <v>0</v>
      </c>
      <c r="CY149" s="18">
        <v>0</v>
      </c>
      <c r="CZ149" s="18">
        <v>0</v>
      </c>
      <c r="DA149" s="18">
        <v>0</v>
      </c>
      <c r="DB149" s="18">
        <v>0</v>
      </c>
      <c r="DC149" s="18">
        <v>1.6313731356000001</v>
      </c>
      <c r="DD149" s="18">
        <v>423.37297735200008</v>
      </c>
      <c r="DE149" s="18">
        <v>0</v>
      </c>
      <c r="DF149" s="18">
        <v>0</v>
      </c>
      <c r="DG149" s="18">
        <v>0</v>
      </c>
      <c r="DH149" s="18">
        <v>0</v>
      </c>
      <c r="DI149" s="18">
        <v>0</v>
      </c>
      <c r="DJ149" s="18">
        <v>0</v>
      </c>
      <c r="DK149" s="18">
        <v>0</v>
      </c>
      <c r="DL149" s="18">
        <v>0</v>
      </c>
      <c r="DM149" s="18">
        <v>0</v>
      </c>
      <c r="DN149" s="18">
        <v>0</v>
      </c>
      <c r="DO149" s="18">
        <v>0</v>
      </c>
      <c r="DP149" s="18">
        <v>0</v>
      </c>
      <c r="DQ149" s="18">
        <v>0</v>
      </c>
      <c r="DR149" s="18">
        <v>0</v>
      </c>
      <c r="DS149" s="18">
        <v>0</v>
      </c>
      <c r="DT149" s="18">
        <v>0</v>
      </c>
      <c r="DU149" s="18">
        <v>0</v>
      </c>
      <c r="DV149" s="18">
        <v>0</v>
      </c>
      <c r="DW149" s="18">
        <v>0</v>
      </c>
      <c r="DX149" s="18">
        <v>0</v>
      </c>
      <c r="DY149" s="18">
        <v>0</v>
      </c>
      <c r="DZ149" s="18">
        <v>0</v>
      </c>
      <c r="EA149" s="18">
        <v>0</v>
      </c>
      <c r="EB149" s="18">
        <v>0</v>
      </c>
      <c r="EC149" s="18">
        <v>0</v>
      </c>
      <c r="ED149" s="18">
        <v>0</v>
      </c>
      <c r="EE149" s="18">
        <v>0</v>
      </c>
    </row>
    <row r="150" spans="1:135" ht="20.149999999999999" customHeight="1" outlineLevel="6" x14ac:dyDescent="0.35">
      <c r="A150" s="17" t="s">
        <v>55</v>
      </c>
      <c r="B150" s="17" t="s">
        <v>72</v>
      </c>
      <c r="C150">
        <v>0</v>
      </c>
      <c r="D150" s="18">
        <v>1242.3830543607601</v>
      </c>
      <c r="E150" s="18">
        <v>1241.5315117920002</v>
      </c>
      <c r="F150" s="18">
        <v>0</v>
      </c>
      <c r="G150" s="18">
        <v>0</v>
      </c>
      <c r="H150" s="18">
        <v>0</v>
      </c>
      <c r="I150" s="18">
        <v>0</v>
      </c>
      <c r="J150" s="18">
        <v>0</v>
      </c>
      <c r="K150" s="18">
        <v>0.85154256876000001</v>
      </c>
      <c r="L150" s="18">
        <v>-490.64792400000005</v>
      </c>
      <c r="M150" s="18">
        <v>0</v>
      </c>
      <c r="N150" s="18">
        <v>0</v>
      </c>
      <c r="O150" s="18">
        <v>0</v>
      </c>
      <c r="P150" s="18">
        <v>2.1124190922120001E-11</v>
      </c>
      <c r="Q150" s="18">
        <v>2.1119459228400001E-11</v>
      </c>
      <c r="R150" s="18">
        <v>0</v>
      </c>
      <c r="S150" s="18">
        <v>0</v>
      </c>
      <c r="T150" s="18">
        <v>0</v>
      </c>
      <c r="U150" s="18">
        <v>0</v>
      </c>
      <c r="V150" s="18">
        <v>0</v>
      </c>
      <c r="W150" s="18">
        <v>4.7316937200000003E-15</v>
      </c>
      <c r="X150" s="18">
        <v>3.0139265988E-12</v>
      </c>
      <c r="Y150" s="18">
        <v>0</v>
      </c>
      <c r="Z150" s="18">
        <v>0</v>
      </c>
      <c r="AA150" s="18">
        <v>0</v>
      </c>
      <c r="AB150" s="18">
        <v>0.44092529258684399</v>
      </c>
      <c r="AC150" s="18">
        <v>0.44050944912000001</v>
      </c>
      <c r="AD150" s="18">
        <v>0</v>
      </c>
      <c r="AE150" s="18">
        <v>0</v>
      </c>
      <c r="AF150" s="18">
        <v>0</v>
      </c>
      <c r="AG150" s="18">
        <v>0</v>
      </c>
      <c r="AH150" s="18">
        <v>0</v>
      </c>
      <c r="AI150" s="18">
        <v>4.1584346684400003E-4</v>
      </c>
      <c r="AJ150" s="18">
        <v>-0.14780987192400002</v>
      </c>
      <c r="AK150" s="18">
        <v>0</v>
      </c>
      <c r="AL150" s="18">
        <v>0</v>
      </c>
      <c r="AM150" s="18">
        <v>0</v>
      </c>
      <c r="AN150" s="18">
        <v>2.4395351617946406</v>
      </c>
      <c r="AO150" s="18">
        <v>2.4341255749200004</v>
      </c>
      <c r="AP150" s="18">
        <v>0</v>
      </c>
      <c r="AQ150" s="18">
        <v>0</v>
      </c>
      <c r="AR150" s="18">
        <v>0</v>
      </c>
      <c r="AS150" s="18">
        <v>0</v>
      </c>
      <c r="AT150" s="18">
        <v>0</v>
      </c>
      <c r="AU150" s="18">
        <v>5.4095868746400003E-3</v>
      </c>
      <c r="AV150" s="18">
        <v>-1.1317637082960001</v>
      </c>
      <c r="AW150" s="18">
        <v>0</v>
      </c>
      <c r="AX150" s="18">
        <v>0</v>
      </c>
      <c r="AY150" s="18">
        <v>0</v>
      </c>
      <c r="AZ150" s="18">
        <v>0.27428156176527596</v>
      </c>
      <c r="BA150" s="18">
        <v>0.27367292487599998</v>
      </c>
      <c r="BB150" s="18">
        <v>0</v>
      </c>
      <c r="BC150" s="18">
        <v>0</v>
      </c>
      <c r="BD150" s="18">
        <v>0</v>
      </c>
      <c r="BE150" s="18">
        <v>0</v>
      </c>
      <c r="BF150" s="18">
        <v>0</v>
      </c>
      <c r="BG150" s="18">
        <v>6.0863688927600002E-4</v>
      </c>
      <c r="BH150" s="18">
        <v>-9.4012886416800015E-2</v>
      </c>
      <c r="BI150" s="18">
        <v>0</v>
      </c>
      <c r="BJ150" s="18">
        <v>0</v>
      </c>
      <c r="BK150" s="18">
        <v>0</v>
      </c>
      <c r="BL150" s="18">
        <v>2.5164387668280119E-4</v>
      </c>
      <c r="BM150" s="18">
        <v>2.5155756272400001E-4</v>
      </c>
      <c r="BN150" s="18">
        <v>0</v>
      </c>
      <c r="BO150" s="18">
        <v>0</v>
      </c>
      <c r="BP150" s="18">
        <v>0</v>
      </c>
      <c r="BQ150" s="18">
        <v>0</v>
      </c>
      <c r="BR150" s="18">
        <v>0</v>
      </c>
      <c r="BS150" s="18">
        <v>8.6313958801200015E-8</v>
      </c>
      <c r="BT150" s="18">
        <v>1.1678157187320002E-5</v>
      </c>
      <c r="BU150" s="18">
        <v>0</v>
      </c>
      <c r="BV150" s="18">
        <v>0</v>
      </c>
      <c r="BW150" s="18">
        <v>0</v>
      </c>
      <c r="BX150" s="18">
        <v>12522.226289300521</v>
      </c>
      <c r="BY150" s="18">
        <v>12510.148747200001</v>
      </c>
      <c r="BZ150" s="18">
        <v>0</v>
      </c>
      <c r="CA150" s="18">
        <v>0</v>
      </c>
      <c r="CB150" s="18">
        <v>0</v>
      </c>
      <c r="CC150" s="18">
        <v>0</v>
      </c>
      <c r="CD150" s="18">
        <v>0</v>
      </c>
      <c r="CE150" s="18">
        <v>12.077542100520001</v>
      </c>
      <c r="CF150" s="18">
        <v>-3881.0001094800004</v>
      </c>
      <c r="CG150" s="18">
        <v>0</v>
      </c>
      <c r="CH150" s="18">
        <v>0</v>
      </c>
      <c r="CI150" s="18">
        <v>0</v>
      </c>
      <c r="CJ150" s="18">
        <v>13733.467308175679</v>
      </c>
      <c r="CK150" s="18">
        <v>13721.0378604</v>
      </c>
      <c r="CL150" s="18">
        <v>0</v>
      </c>
      <c r="CM150" s="18">
        <v>0</v>
      </c>
      <c r="CN150" s="18">
        <v>0</v>
      </c>
      <c r="CO150" s="18">
        <v>0</v>
      </c>
      <c r="CP150" s="18">
        <v>0</v>
      </c>
      <c r="CQ150" s="18">
        <v>12.42944777568</v>
      </c>
      <c r="CR150" s="18">
        <v>-3710.4593806800003</v>
      </c>
      <c r="CS150" s="18">
        <v>0</v>
      </c>
      <c r="CT150" s="18">
        <v>0</v>
      </c>
      <c r="CU150" s="18">
        <v>0</v>
      </c>
      <c r="CV150" s="18">
        <v>3928.8372832956002</v>
      </c>
      <c r="CW150" s="18">
        <v>3927.2059101600003</v>
      </c>
      <c r="CX150" s="18">
        <v>0</v>
      </c>
      <c r="CY150" s="18">
        <v>0</v>
      </c>
      <c r="CZ150" s="18">
        <v>0</v>
      </c>
      <c r="DA150" s="18">
        <v>0</v>
      </c>
      <c r="DB150" s="18">
        <v>0</v>
      </c>
      <c r="DC150" s="18">
        <v>1.6313731356000001</v>
      </c>
      <c r="DD150" s="18">
        <v>423.37297735200008</v>
      </c>
      <c r="DE150" s="18">
        <v>0</v>
      </c>
      <c r="DF150" s="18">
        <v>0</v>
      </c>
      <c r="DG150" s="18">
        <v>0</v>
      </c>
      <c r="DH150" s="18">
        <v>0</v>
      </c>
      <c r="DI150" s="18">
        <v>0</v>
      </c>
      <c r="DJ150" s="18">
        <v>0</v>
      </c>
      <c r="DK150" s="18">
        <v>0</v>
      </c>
      <c r="DL150" s="18">
        <v>0</v>
      </c>
      <c r="DM150" s="18">
        <v>0</v>
      </c>
      <c r="DN150" s="18">
        <v>0</v>
      </c>
      <c r="DO150" s="18">
        <v>0</v>
      </c>
      <c r="DP150" s="18">
        <v>0</v>
      </c>
      <c r="DQ150" s="18">
        <v>0</v>
      </c>
      <c r="DR150" s="18">
        <v>0</v>
      </c>
      <c r="DS150" s="18">
        <v>0</v>
      </c>
      <c r="DT150" s="18">
        <v>0</v>
      </c>
      <c r="DU150" s="18">
        <v>0</v>
      </c>
      <c r="DV150" s="18">
        <v>0</v>
      </c>
      <c r="DW150" s="18">
        <v>0</v>
      </c>
      <c r="DX150" s="18">
        <v>0</v>
      </c>
      <c r="DY150" s="18">
        <v>0</v>
      </c>
      <c r="DZ150" s="18">
        <v>0</v>
      </c>
      <c r="EA150" s="18">
        <v>0</v>
      </c>
      <c r="EB150" s="18">
        <v>0</v>
      </c>
      <c r="EC150" s="18">
        <v>0</v>
      </c>
      <c r="ED150" s="18">
        <v>0</v>
      </c>
      <c r="EE150" s="18">
        <v>0</v>
      </c>
    </row>
    <row r="151" spans="1:135" ht="20.149999999999999" customHeight="1" outlineLevel="3" x14ac:dyDescent="0.35">
      <c r="A151" s="17" t="s">
        <v>52</v>
      </c>
      <c r="B151" s="17" t="s">
        <v>90</v>
      </c>
      <c r="D151" s="18">
        <v>476.38675223040002</v>
      </c>
      <c r="E151" s="18">
        <v>476.06023168000002</v>
      </c>
      <c r="F151" s="18">
        <v>0</v>
      </c>
      <c r="G151" s="18">
        <v>0</v>
      </c>
      <c r="H151" s="18">
        <v>0</v>
      </c>
      <c r="I151" s="18">
        <v>0</v>
      </c>
      <c r="J151" s="18">
        <v>0</v>
      </c>
      <c r="K151" s="18">
        <v>0.3265205504</v>
      </c>
      <c r="L151" s="18">
        <v>-188.13696000000002</v>
      </c>
      <c r="M151" s="18">
        <v>0</v>
      </c>
      <c r="N151" s="18">
        <v>0</v>
      </c>
      <c r="O151" s="18">
        <v>0</v>
      </c>
      <c r="P151" s="18">
        <v>8.0999854848E-12</v>
      </c>
      <c r="Q151" s="18">
        <v>8.0981711359999995E-12</v>
      </c>
      <c r="R151" s="18">
        <v>0</v>
      </c>
      <c r="S151" s="18">
        <v>0</v>
      </c>
      <c r="T151" s="18">
        <v>0</v>
      </c>
      <c r="U151" s="18">
        <v>0</v>
      </c>
      <c r="V151" s="18">
        <v>0</v>
      </c>
      <c r="W151" s="18">
        <v>1.8143488000000002E-15</v>
      </c>
      <c r="X151" s="18">
        <v>1.1556779519999999E-12</v>
      </c>
      <c r="Y151" s="18">
        <v>0</v>
      </c>
      <c r="Z151" s="18">
        <v>0</v>
      </c>
      <c r="AA151" s="18">
        <v>0</v>
      </c>
      <c r="AB151" s="18">
        <v>0.16907101829376001</v>
      </c>
      <c r="AC151" s="18">
        <v>0.1689115648</v>
      </c>
      <c r="AD151" s="18">
        <v>0</v>
      </c>
      <c r="AE151" s="18">
        <v>0</v>
      </c>
      <c r="AF151" s="18">
        <v>0</v>
      </c>
      <c r="AG151" s="18">
        <v>0</v>
      </c>
      <c r="AH151" s="18">
        <v>0</v>
      </c>
      <c r="AI151" s="18">
        <v>1.5945349376E-4</v>
      </c>
      <c r="AJ151" s="18">
        <v>-5.6677096960000006E-2</v>
      </c>
      <c r="AK151" s="18">
        <v>0</v>
      </c>
      <c r="AL151" s="18">
        <v>0</v>
      </c>
      <c r="AM151" s="18">
        <v>0</v>
      </c>
      <c r="AN151" s="18">
        <v>0.93542988098559998</v>
      </c>
      <c r="AO151" s="18">
        <v>0.93335559680000002</v>
      </c>
      <c r="AP151" s="18">
        <v>0</v>
      </c>
      <c r="AQ151" s="18">
        <v>0</v>
      </c>
      <c r="AR151" s="18">
        <v>0</v>
      </c>
      <c r="AS151" s="18">
        <v>0</v>
      </c>
      <c r="AT151" s="18">
        <v>0</v>
      </c>
      <c r="AU151" s="18">
        <v>2.0742841856000002E-3</v>
      </c>
      <c r="AV151" s="18">
        <v>-0.43397021184000001</v>
      </c>
      <c r="AW151" s="18">
        <v>0</v>
      </c>
      <c r="AX151" s="18">
        <v>0</v>
      </c>
      <c r="AY151" s="18">
        <v>0</v>
      </c>
      <c r="AZ151" s="18">
        <v>0.10517215439104</v>
      </c>
      <c r="BA151" s="18">
        <v>0.10493877504</v>
      </c>
      <c r="BB151" s="18">
        <v>0</v>
      </c>
      <c r="BC151" s="18">
        <v>0</v>
      </c>
      <c r="BD151" s="18">
        <v>0</v>
      </c>
      <c r="BE151" s="18">
        <v>0</v>
      </c>
      <c r="BF151" s="18">
        <v>0</v>
      </c>
      <c r="BG151" s="18">
        <v>2.3337935104E-4</v>
      </c>
      <c r="BH151" s="18">
        <v>-3.6048860672000006E-2</v>
      </c>
      <c r="BI151" s="18">
        <v>0</v>
      </c>
      <c r="BJ151" s="18">
        <v>0</v>
      </c>
      <c r="BK151" s="18">
        <v>0</v>
      </c>
      <c r="BL151" s="18">
        <v>9.6491825698048002E-5</v>
      </c>
      <c r="BM151" s="18">
        <v>9.6458728960000005E-5</v>
      </c>
      <c r="BN151" s="18">
        <v>0</v>
      </c>
      <c r="BO151" s="18">
        <v>0</v>
      </c>
      <c r="BP151" s="18">
        <v>0</v>
      </c>
      <c r="BQ151" s="18">
        <v>0</v>
      </c>
      <c r="BR151" s="18">
        <v>0</v>
      </c>
      <c r="BS151" s="18">
        <v>3.3096738048000005E-8</v>
      </c>
      <c r="BT151" s="18">
        <v>4.4779420928000003E-6</v>
      </c>
      <c r="BU151" s="18">
        <v>0</v>
      </c>
      <c r="BV151" s="18">
        <v>0</v>
      </c>
      <c r="BW151" s="18">
        <v>0</v>
      </c>
      <c r="BX151" s="18">
        <v>4801.5969726208004</v>
      </c>
      <c r="BY151" s="18">
        <v>4796.9658880000006</v>
      </c>
      <c r="BZ151" s="18">
        <v>0</v>
      </c>
      <c r="CA151" s="18">
        <v>0</v>
      </c>
      <c r="CB151" s="18">
        <v>0</v>
      </c>
      <c r="CC151" s="18">
        <v>0</v>
      </c>
      <c r="CD151" s="18">
        <v>0</v>
      </c>
      <c r="CE151" s="18">
        <v>4.6310846208000003</v>
      </c>
      <c r="CF151" s="18">
        <v>-1488.1537792000001</v>
      </c>
      <c r="CG151" s="18">
        <v>0</v>
      </c>
      <c r="CH151" s="18">
        <v>0</v>
      </c>
      <c r="CI151" s="18">
        <v>0</v>
      </c>
      <c r="CJ151" s="18">
        <v>5266.0424374271997</v>
      </c>
      <c r="CK151" s="18">
        <v>5261.2764159999997</v>
      </c>
      <c r="CL151" s="18">
        <v>0</v>
      </c>
      <c r="CM151" s="18">
        <v>0</v>
      </c>
      <c r="CN151" s="18">
        <v>0</v>
      </c>
      <c r="CO151" s="18">
        <v>0</v>
      </c>
      <c r="CP151" s="18">
        <v>0</v>
      </c>
      <c r="CQ151" s="18">
        <v>4.7660214272000001</v>
      </c>
      <c r="CR151" s="18">
        <v>-1422.7606272</v>
      </c>
      <c r="CS151" s="18">
        <v>0</v>
      </c>
      <c r="CT151" s="18">
        <v>0</v>
      </c>
      <c r="CU151" s="18">
        <v>0</v>
      </c>
      <c r="CV151" s="18">
        <v>1506.4967498240001</v>
      </c>
      <c r="CW151" s="18">
        <v>1505.8712064000001</v>
      </c>
      <c r="CX151" s="18">
        <v>0</v>
      </c>
      <c r="CY151" s="18">
        <v>0</v>
      </c>
      <c r="CZ151" s="18">
        <v>0</v>
      </c>
      <c r="DA151" s="18">
        <v>0</v>
      </c>
      <c r="DB151" s="18">
        <v>0</v>
      </c>
      <c r="DC151" s="18">
        <v>0.62554342400000007</v>
      </c>
      <c r="DD151" s="18">
        <v>162.34065408000004</v>
      </c>
      <c r="DE151" s="18">
        <v>0</v>
      </c>
      <c r="DF151" s="18">
        <v>0</v>
      </c>
      <c r="DG151" s="18">
        <v>0</v>
      </c>
      <c r="DH151" s="18">
        <v>0</v>
      </c>
      <c r="DI151" s="18">
        <v>0</v>
      </c>
      <c r="DJ151" s="18">
        <v>0</v>
      </c>
      <c r="DK151" s="18">
        <v>0</v>
      </c>
      <c r="DL151" s="18">
        <v>0</v>
      </c>
      <c r="DM151" s="18">
        <v>0</v>
      </c>
      <c r="DN151" s="18">
        <v>0</v>
      </c>
      <c r="DO151" s="18">
        <v>0</v>
      </c>
      <c r="DP151" s="18">
        <v>0</v>
      </c>
      <c r="DQ151" s="18">
        <v>0</v>
      </c>
      <c r="DR151" s="18">
        <v>0</v>
      </c>
      <c r="DS151" s="18">
        <v>0</v>
      </c>
      <c r="DT151" s="18">
        <v>0</v>
      </c>
      <c r="DU151" s="18">
        <v>0</v>
      </c>
      <c r="DV151" s="18">
        <v>0</v>
      </c>
      <c r="DW151" s="18">
        <v>0</v>
      </c>
      <c r="DX151" s="18">
        <v>0</v>
      </c>
      <c r="DY151" s="18">
        <v>0</v>
      </c>
      <c r="DZ151" s="18">
        <v>0</v>
      </c>
      <c r="EA151" s="18">
        <v>0</v>
      </c>
      <c r="EB151" s="18">
        <v>0</v>
      </c>
      <c r="EC151" s="18">
        <v>0</v>
      </c>
      <c r="ED151" s="18">
        <v>0</v>
      </c>
      <c r="EE151" s="18">
        <v>0</v>
      </c>
    </row>
    <row r="152" spans="1:135" ht="20.149999999999999" customHeight="1" outlineLevel="4" x14ac:dyDescent="0.35">
      <c r="A152" s="17" t="s">
        <v>49</v>
      </c>
      <c r="B152" s="17" t="s">
        <v>90</v>
      </c>
      <c r="D152" s="18">
        <v>476.38675223040002</v>
      </c>
      <c r="E152" s="18">
        <v>476.06023168000002</v>
      </c>
      <c r="F152" s="18">
        <v>0</v>
      </c>
      <c r="G152" s="18">
        <v>0</v>
      </c>
      <c r="H152" s="18">
        <v>0</v>
      </c>
      <c r="I152" s="18">
        <v>0</v>
      </c>
      <c r="J152" s="18">
        <v>0</v>
      </c>
      <c r="K152" s="18">
        <v>0.3265205504</v>
      </c>
      <c r="L152" s="18">
        <v>-188.13696000000002</v>
      </c>
      <c r="M152" s="18">
        <v>0</v>
      </c>
      <c r="N152" s="18">
        <v>0</v>
      </c>
      <c r="O152" s="18">
        <v>0</v>
      </c>
      <c r="P152" s="18">
        <v>8.0999854848E-12</v>
      </c>
      <c r="Q152" s="18">
        <v>8.0981711359999995E-12</v>
      </c>
      <c r="R152" s="18">
        <v>0</v>
      </c>
      <c r="S152" s="18">
        <v>0</v>
      </c>
      <c r="T152" s="18">
        <v>0</v>
      </c>
      <c r="U152" s="18">
        <v>0</v>
      </c>
      <c r="V152" s="18">
        <v>0</v>
      </c>
      <c r="W152" s="18">
        <v>1.8143488000000002E-15</v>
      </c>
      <c r="X152" s="18">
        <v>1.1556779519999999E-12</v>
      </c>
      <c r="Y152" s="18">
        <v>0</v>
      </c>
      <c r="Z152" s="18">
        <v>0</v>
      </c>
      <c r="AA152" s="18">
        <v>0</v>
      </c>
      <c r="AB152" s="18">
        <v>0.16907101829376001</v>
      </c>
      <c r="AC152" s="18">
        <v>0.1689115648</v>
      </c>
      <c r="AD152" s="18">
        <v>0</v>
      </c>
      <c r="AE152" s="18">
        <v>0</v>
      </c>
      <c r="AF152" s="18">
        <v>0</v>
      </c>
      <c r="AG152" s="18">
        <v>0</v>
      </c>
      <c r="AH152" s="18">
        <v>0</v>
      </c>
      <c r="AI152" s="18">
        <v>1.5945349376E-4</v>
      </c>
      <c r="AJ152" s="18">
        <v>-5.6677096960000006E-2</v>
      </c>
      <c r="AK152" s="18">
        <v>0</v>
      </c>
      <c r="AL152" s="18">
        <v>0</v>
      </c>
      <c r="AM152" s="18">
        <v>0</v>
      </c>
      <c r="AN152" s="18">
        <v>0.93542988098559998</v>
      </c>
      <c r="AO152" s="18">
        <v>0.93335559680000002</v>
      </c>
      <c r="AP152" s="18">
        <v>0</v>
      </c>
      <c r="AQ152" s="18">
        <v>0</v>
      </c>
      <c r="AR152" s="18">
        <v>0</v>
      </c>
      <c r="AS152" s="18">
        <v>0</v>
      </c>
      <c r="AT152" s="18">
        <v>0</v>
      </c>
      <c r="AU152" s="18">
        <v>2.0742841856000002E-3</v>
      </c>
      <c r="AV152" s="18">
        <v>-0.43397021184000001</v>
      </c>
      <c r="AW152" s="18">
        <v>0</v>
      </c>
      <c r="AX152" s="18">
        <v>0</v>
      </c>
      <c r="AY152" s="18">
        <v>0</v>
      </c>
      <c r="AZ152" s="18">
        <v>0.10517215439104</v>
      </c>
      <c r="BA152" s="18">
        <v>0.10493877504</v>
      </c>
      <c r="BB152" s="18">
        <v>0</v>
      </c>
      <c r="BC152" s="18">
        <v>0</v>
      </c>
      <c r="BD152" s="18">
        <v>0</v>
      </c>
      <c r="BE152" s="18">
        <v>0</v>
      </c>
      <c r="BF152" s="18">
        <v>0</v>
      </c>
      <c r="BG152" s="18">
        <v>2.3337935104E-4</v>
      </c>
      <c r="BH152" s="18">
        <v>-3.6048860672000006E-2</v>
      </c>
      <c r="BI152" s="18">
        <v>0</v>
      </c>
      <c r="BJ152" s="18">
        <v>0</v>
      </c>
      <c r="BK152" s="18">
        <v>0</v>
      </c>
      <c r="BL152" s="18">
        <v>9.6491825698048002E-5</v>
      </c>
      <c r="BM152" s="18">
        <v>9.6458728960000005E-5</v>
      </c>
      <c r="BN152" s="18">
        <v>0</v>
      </c>
      <c r="BO152" s="18">
        <v>0</v>
      </c>
      <c r="BP152" s="18">
        <v>0</v>
      </c>
      <c r="BQ152" s="18">
        <v>0</v>
      </c>
      <c r="BR152" s="18">
        <v>0</v>
      </c>
      <c r="BS152" s="18">
        <v>3.3096738048000005E-8</v>
      </c>
      <c r="BT152" s="18">
        <v>4.4779420928000003E-6</v>
      </c>
      <c r="BU152" s="18">
        <v>0</v>
      </c>
      <c r="BV152" s="18">
        <v>0</v>
      </c>
      <c r="BW152" s="18">
        <v>0</v>
      </c>
      <c r="BX152" s="18">
        <v>4801.5969726208004</v>
      </c>
      <c r="BY152" s="18">
        <v>4796.9658880000006</v>
      </c>
      <c r="BZ152" s="18">
        <v>0</v>
      </c>
      <c r="CA152" s="18">
        <v>0</v>
      </c>
      <c r="CB152" s="18">
        <v>0</v>
      </c>
      <c r="CC152" s="18">
        <v>0</v>
      </c>
      <c r="CD152" s="18">
        <v>0</v>
      </c>
      <c r="CE152" s="18">
        <v>4.6310846208000003</v>
      </c>
      <c r="CF152" s="18">
        <v>-1488.1537792000001</v>
      </c>
      <c r="CG152" s="18">
        <v>0</v>
      </c>
      <c r="CH152" s="18">
        <v>0</v>
      </c>
      <c r="CI152" s="18">
        <v>0</v>
      </c>
      <c r="CJ152" s="18">
        <v>5266.0424374271997</v>
      </c>
      <c r="CK152" s="18">
        <v>5261.2764159999997</v>
      </c>
      <c r="CL152" s="18">
        <v>0</v>
      </c>
      <c r="CM152" s="18">
        <v>0</v>
      </c>
      <c r="CN152" s="18">
        <v>0</v>
      </c>
      <c r="CO152" s="18">
        <v>0</v>
      </c>
      <c r="CP152" s="18">
        <v>0</v>
      </c>
      <c r="CQ152" s="18">
        <v>4.7660214272000001</v>
      </c>
      <c r="CR152" s="18">
        <v>-1422.7606272</v>
      </c>
      <c r="CS152" s="18">
        <v>0</v>
      </c>
      <c r="CT152" s="18">
        <v>0</v>
      </c>
      <c r="CU152" s="18">
        <v>0</v>
      </c>
      <c r="CV152" s="18">
        <v>1506.4967498240001</v>
      </c>
      <c r="CW152" s="18">
        <v>1505.8712064000001</v>
      </c>
      <c r="CX152" s="18">
        <v>0</v>
      </c>
      <c r="CY152" s="18">
        <v>0</v>
      </c>
      <c r="CZ152" s="18">
        <v>0</v>
      </c>
      <c r="DA152" s="18">
        <v>0</v>
      </c>
      <c r="DB152" s="18">
        <v>0</v>
      </c>
      <c r="DC152" s="18">
        <v>0.62554342400000007</v>
      </c>
      <c r="DD152" s="18">
        <v>162.34065408000004</v>
      </c>
      <c r="DE152" s="18">
        <v>0</v>
      </c>
      <c r="DF152" s="18">
        <v>0</v>
      </c>
      <c r="DG152" s="18">
        <v>0</v>
      </c>
      <c r="DH152" s="18">
        <v>0</v>
      </c>
      <c r="DI152" s="18">
        <v>0</v>
      </c>
      <c r="DJ152" s="18">
        <v>0</v>
      </c>
      <c r="DK152" s="18">
        <v>0</v>
      </c>
      <c r="DL152" s="18">
        <v>0</v>
      </c>
      <c r="DM152" s="18">
        <v>0</v>
      </c>
      <c r="DN152" s="18">
        <v>0</v>
      </c>
      <c r="DO152" s="18">
        <v>0</v>
      </c>
      <c r="DP152" s="18">
        <v>0</v>
      </c>
      <c r="DQ152" s="18">
        <v>0</v>
      </c>
      <c r="DR152" s="18">
        <v>0</v>
      </c>
      <c r="DS152" s="18">
        <v>0</v>
      </c>
      <c r="DT152" s="18">
        <v>0</v>
      </c>
      <c r="DU152" s="18">
        <v>0</v>
      </c>
      <c r="DV152" s="18">
        <v>0</v>
      </c>
      <c r="DW152" s="18">
        <v>0</v>
      </c>
      <c r="DX152" s="18">
        <v>0</v>
      </c>
      <c r="DY152" s="18">
        <v>0</v>
      </c>
      <c r="DZ152" s="18">
        <v>0</v>
      </c>
      <c r="EA152" s="18">
        <v>0</v>
      </c>
      <c r="EB152" s="18">
        <v>0</v>
      </c>
      <c r="EC152" s="18">
        <v>0</v>
      </c>
      <c r="ED152" s="18">
        <v>0</v>
      </c>
      <c r="EE152" s="18">
        <v>0</v>
      </c>
    </row>
    <row r="153" spans="1:135" ht="20.149999999999999" customHeight="1" outlineLevel="5" x14ac:dyDescent="0.35">
      <c r="A153" s="17" t="s">
        <v>54</v>
      </c>
      <c r="B153" s="17" t="s">
        <v>352</v>
      </c>
      <c r="D153" s="18">
        <v>476.38675223040002</v>
      </c>
      <c r="E153" s="18">
        <v>476.06023168000002</v>
      </c>
      <c r="F153" s="18">
        <v>0</v>
      </c>
      <c r="G153" s="18">
        <v>0</v>
      </c>
      <c r="H153" s="18">
        <v>0</v>
      </c>
      <c r="I153" s="18">
        <v>0</v>
      </c>
      <c r="J153" s="18">
        <v>0</v>
      </c>
      <c r="K153" s="18">
        <v>0.3265205504</v>
      </c>
      <c r="L153" s="18">
        <v>-188.13696000000002</v>
      </c>
      <c r="M153" s="18">
        <v>0</v>
      </c>
      <c r="N153" s="18">
        <v>0</v>
      </c>
      <c r="O153" s="18">
        <v>0</v>
      </c>
      <c r="P153" s="18">
        <v>8.0999854848E-12</v>
      </c>
      <c r="Q153" s="18">
        <v>8.0981711359999995E-12</v>
      </c>
      <c r="R153" s="18">
        <v>0</v>
      </c>
      <c r="S153" s="18">
        <v>0</v>
      </c>
      <c r="T153" s="18">
        <v>0</v>
      </c>
      <c r="U153" s="18">
        <v>0</v>
      </c>
      <c r="V153" s="18">
        <v>0</v>
      </c>
      <c r="W153" s="18">
        <v>1.8143488000000002E-15</v>
      </c>
      <c r="X153" s="18">
        <v>1.1556779519999999E-12</v>
      </c>
      <c r="Y153" s="18">
        <v>0</v>
      </c>
      <c r="Z153" s="18">
        <v>0</v>
      </c>
      <c r="AA153" s="18">
        <v>0</v>
      </c>
      <c r="AB153" s="18">
        <v>0.16907101829376001</v>
      </c>
      <c r="AC153" s="18">
        <v>0.1689115648</v>
      </c>
      <c r="AD153" s="18">
        <v>0</v>
      </c>
      <c r="AE153" s="18">
        <v>0</v>
      </c>
      <c r="AF153" s="18">
        <v>0</v>
      </c>
      <c r="AG153" s="18">
        <v>0</v>
      </c>
      <c r="AH153" s="18">
        <v>0</v>
      </c>
      <c r="AI153" s="18">
        <v>1.5945349376E-4</v>
      </c>
      <c r="AJ153" s="18">
        <v>-5.6677096960000006E-2</v>
      </c>
      <c r="AK153" s="18">
        <v>0</v>
      </c>
      <c r="AL153" s="18">
        <v>0</v>
      </c>
      <c r="AM153" s="18">
        <v>0</v>
      </c>
      <c r="AN153" s="18">
        <v>0.93542988098559998</v>
      </c>
      <c r="AO153" s="18">
        <v>0.93335559680000002</v>
      </c>
      <c r="AP153" s="18">
        <v>0</v>
      </c>
      <c r="AQ153" s="18">
        <v>0</v>
      </c>
      <c r="AR153" s="18">
        <v>0</v>
      </c>
      <c r="AS153" s="18">
        <v>0</v>
      </c>
      <c r="AT153" s="18">
        <v>0</v>
      </c>
      <c r="AU153" s="18">
        <v>2.0742841856000002E-3</v>
      </c>
      <c r="AV153" s="18">
        <v>-0.43397021184000001</v>
      </c>
      <c r="AW153" s="18">
        <v>0</v>
      </c>
      <c r="AX153" s="18">
        <v>0</v>
      </c>
      <c r="AY153" s="18">
        <v>0</v>
      </c>
      <c r="AZ153" s="18">
        <v>0.10517215439104</v>
      </c>
      <c r="BA153" s="18">
        <v>0.10493877504</v>
      </c>
      <c r="BB153" s="18">
        <v>0</v>
      </c>
      <c r="BC153" s="18">
        <v>0</v>
      </c>
      <c r="BD153" s="18">
        <v>0</v>
      </c>
      <c r="BE153" s="18">
        <v>0</v>
      </c>
      <c r="BF153" s="18">
        <v>0</v>
      </c>
      <c r="BG153" s="18">
        <v>2.3337935104E-4</v>
      </c>
      <c r="BH153" s="18">
        <v>-3.6048860672000006E-2</v>
      </c>
      <c r="BI153" s="18">
        <v>0</v>
      </c>
      <c r="BJ153" s="18">
        <v>0</v>
      </c>
      <c r="BK153" s="18">
        <v>0</v>
      </c>
      <c r="BL153" s="18">
        <v>9.6491825698048002E-5</v>
      </c>
      <c r="BM153" s="18">
        <v>9.6458728960000005E-5</v>
      </c>
      <c r="BN153" s="18">
        <v>0</v>
      </c>
      <c r="BO153" s="18">
        <v>0</v>
      </c>
      <c r="BP153" s="18">
        <v>0</v>
      </c>
      <c r="BQ153" s="18">
        <v>0</v>
      </c>
      <c r="BR153" s="18">
        <v>0</v>
      </c>
      <c r="BS153" s="18">
        <v>3.3096738048000005E-8</v>
      </c>
      <c r="BT153" s="18">
        <v>4.4779420928000003E-6</v>
      </c>
      <c r="BU153" s="18">
        <v>0</v>
      </c>
      <c r="BV153" s="18">
        <v>0</v>
      </c>
      <c r="BW153" s="18">
        <v>0</v>
      </c>
      <c r="BX153" s="18">
        <v>4801.5969726208004</v>
      </c>
      <c r="BY153" s="18">
        <v>4796.9658880000006</v>
      </c>
      <c r="BZ153" s="18">
        <v>0</v>
      </c>
      <c r="CA153" s="18">
        <v>0</v>
      </c>
      <c r="CB153" s="18">
        <v>0</v>
      </c>
      <c r="CC153" s="18">
        <v>0</v>
      </c>
      <c r="CD153" s="18">
        <v>0</v>
      </c>
      <c r="CE153" s="18">
        <v>4.6310846208000003</v>
      </c>
      <c r="CF153" s="18">
        <v>-1488.1537792000001</v>
      </c>
      <c r="CG153" s="18">
        <v>0</v>
      </c>
      <c r="CH153" s="18">
        <v>0</v>
      </c>
      <c r="CI153" s="18">
        <v>0</v>
      </c>
      <c r="CJ153" s="18">
        <v>5266.0424374271997</v>
      </c>
      <c r="CK153" s="18">
        <v>5261.2764159999997</v>
      </c>
      <c r="CL153" s="18">
        <v>0</v>
      </c>
      <c r="CM153" s="18">
        <v>0</v>
      </c>
      <c r="CN153" s="18">
        <v>0</v>
      </c>
      <c r="CO153" s="18">
        <v>0</v>
      </c>
      <c r="CP153" s="18">
        <v>0</v>
      </c>
      <c r="CQ153" s="18">
        <v>4.7660214272000001</v>
      </c>
      <c r="CR153" s="18">
        <v>-1422.7606272</v>
      </c>
      <c r="CS153" s="18">
        <v>0</v>
      </c>
      <c r="CT153" s="18">
        <v>0</v>
      </c>
      <c r="CU153" s="18">
        <v>0</v>
      </c>
      <c r="CV153" s="18">
        <v>1506.4967498240001</v>
      </c>
      <c r="CW153" s="18">
        <v>1505.8712064000001</v>
      </c>
      <c r="CX153" s="18">
        <v>0</v>
      </c>
      <c r="CY153" s="18">
        <v>0</v>
      </c>
      <c r="CZ153" s="18">
        <v>0</v>
      </c>
      <c r="DA153" s="18">
        <v>0</v>
      </c>
      <c r="DB153" s="18">
        <v>0</v>
      </c>
      <c r="DC153" s="18">
        <v>0.62554342400000007</v>
      </c>
      <c r="DD153" s="18">
        <v>162.34065408000004</v>
      </c>
      <c r="DE153" s="18">
        <v>0</v>
      </c>
      <c r="DF153" s="18">
        <v>0</v>
      </c>
      <c r="DG153" s="18">
        <v>0</v>
      </c>
      <c r="DH153" s="18">
        <v>0</v>
      </c>
      <c r="DI153" s="18">
        <v>0</v>
      </c>
      <c r="DJ153" s="18">
        <v>0</v>
      </c>
      <c r="DK153" s="18">
        <v>0</v>
      </c>
      <c r="DL153" s="18">
        <v>0</v>
      </c>
      <c r="DM153" s="18">
        <v>0</v>
      </c>
      <c r="DN153" s="18">
        <v>0</v>
      </c>
      <c r="DO153" s="18">
        <v>0</v>
      </c>
      <c r="DP153" s="18">
        <v>0</v>
      </c>
      <c r="DQ153" s="18">
        <v>0</v>
      </c>
      <c r="DR153" s="18">
        <v>0</v>
      </c>
      <c r="DS153" s="18">
        <v>0</v>
      </c>
      <c r="DT153" s="18">
        <v>0</v>
      </c>
      <c r="DU153" s="18">
        <v>0</v>
      </c>
      <c r="DV153" s="18">
        <v>0</v>
      </c>
      <c r="DW153" s="18">
        <v>0</v>
      </c>
      <c r="DX153" s="18">
        <v>0</v>
      </c>
      <c r="DY153" s="18">
        <v>0</v>
      </c>
      <c r="DZ153" s="18">
        <v>0</v>
      </c>
      <c r="EA153" s="18">
        <v>0</v>
      </c>
      <c r="EB153" s="18">
        <v>0</v>
      </c>
      <c r="EC153" s="18">
        <v>0</v>
      </c>
      <c r="ED153" s="18">
        <v>0</v>
      </c>
      <c r="EE153" s="18">
        <v>0</v>
      </c>
    </row>
    <row r="154" spans="1:135" ht="20.149999999999999" customHeight="1" outlineLevel="6" x14ac:dyDescent="0.35">
      <c r="A154" s="17" t="s">
        <v>55</v>
      </c>
      <c r="B154" s="17" t="s">
        <v>72</v>
      </c>
      <c r="C154">
        <v>0</v>
      </c>
      <c r="D154" s="18">
        <v>476.38675223040002</v>
      </c>
      <c r="E154" s="18">
        <v>476.06023168000002</v>
      </c>
      <c r="F154" s="18">
        <v>0</v>
      </c>
      <c r="G154" s="18">
        <v>0</v>
      </c>
      <c r="H154" s="18">
        <v>0</v>
      </c>
      <c r="I154" s="18">
        <v>0</v>
      </c>
      <c r="J154" s="18">
        <v>0</v>
      </c>
      <c r="K154" s="18">
        <v>0.3265205504</v>
      </c>
      <c r="L154" s="18">
        <v>-188.13696000000002</v>
      </c>
      <c r="M154" s="18">
        <v>0</v>
      </c>
      <c r="N154" s="18">
        <v>0</v>
      </c>
      <c r="O154" s="18">
        <v>0</v>
      </c>
      <c r="P154" s="18">
        <v>8.0999854848E-12</v>
      </c>
      <c r="Q154" s="18">
        <v>8.0981711359999995E-12</v>
      </c>
      <c r="R154" s="18">
        <v>0</v>
      </c>
      <c r="S154" s="18">
        <v>0</v>
      </c>
      <c r="T154" s="18">
        <v>0</v>
      </c>
      <c r="U154" s="18">
        <v>0</v>
      </c>
      <c r="V154" s="18">
        <v>0</v>
      </c>
      <c r="W154" s="18">
        <v>1.8143488000000002E-15</v>
      </c>
      <c r="X154" s="18">
        <v>1.1556779519999999E-12</v>
      </c>
      <c r="Y154" s="18">
        <v>0</v>
      </c>
      <c r="Z154" s="18">
        <v>0</v>
      </c>
      <c r="AA154" s="18">
        <v>0</v>
      </c>
      <c r="AB154" s="18">
        <v>0.16907101829376001</v>
      </c>
      <c r="AC154" s="18">
        <v>0.1689115648</v>
      </c>
      <c r="AD154" s="18">
        <v>0</v>
      </c>
      <c r="AE154" s="18">
        <v>0</v>
      </c>
      <c r="AF154" s="18">
        <v>0</v>
      </c>
      <c r="AG154" s="18">
        <v>0</v>
      </c>
      <c r="AH154" s="18">
        <v>0</v>
      </c>
      <c r="AI154" s="18">
        <v>1.5945349376E-4</v>
      </c>
      <c r="AJ154" s="18">
        <v>-5.6677096960000006E-2</v>
      </c>
      <c r="AK154" s="18">
        <v>0</v>
      </c>
      <c r="AL154" s="18">
        <v>0</v>
      </c>
      <c r="AM154" s="18">
        <v>0</v>
      </c>
      <c r="AN154" s="18">
        <v>0.93542988098559998</v>
      </c>
      <c r="AO154" s="18">
        <v>0.93335559680000002</v>
      </c>
      <c r="AP154" s="18">
        <v>0</v>
      </c>
      <c r="AQ154" s="18">
        <v>0</v>
      </c>
      <c r="AR154" s="18">
        <v>0</v>
      </c>
      <c r="AS154" s="18">
        <v>0</v>
      </c>
      <c r="AT154" s="18">
        <v>0</v>
      </c>
      <c r="AU154" s="18">
        <v>2.0742841856000002E-3</v>
      </c>
      <c r="AV154" s="18">
        <v>-0.43397021184000001</v>
      </c>
      <c r="AW154" s="18">
        <v>0</v>
      </c>
      <c r="AX154" s="18">
        <v>0</v>
      </c>
      <c r="AY154" s="18">
        <v>0</v>
      </c>
      <c r="AZ154" s="18">
        <v>0.10517215439104</v>
      </c>
      <c r="BA154" s="18">
        <v>0.10493877504</v>
      </c>
      <c r="BB154" s="18">
        <v>0</v>
      </c>
      <c r="BC154" s="18">
        <v>0</v>
      </c>
      <c r="BD154" s="18">
        <v>0</v>
      </c>
      <c r="BE154" s="18">
        <v>0</v>
      </c>
      <c r="BF154" s="18">
        <v>0</v>
      </c>
      <c r="BG154" s="18">
        <v>2.3337935104E-4</v>
      </c>
      <c r="BH154" s="18">
        <v>-3.6048860672000006E-2</v>
      </c>
      <c r="BI154" s="18">
        <v>0</v>
      </c>
      <c r="BJ154" s="18">
        <v>0</v>
      </c>
      <c r="BK154" s="18">
        <v>0</v>
      </c>
      <c r="BL154" s="18">
        <v>9.6491825698048002E-5</v>
      </c>
      <c r="BM154" s="18">
        <v>9.6458728960000005E-5</v>
      </c>
      <c r="BN154" s="18">
        <v>0</v>
      </c>
      <c r="BO154" s="18">
        <v>0</v>
      </c>
      <c r="BP154" s="18">
        <v>0</v>
      </c>
      <c r="BQ154" s="18">
        <v>0</v>
      </c>
      <c r="BR154" s="18">
        <v>0</v>
      </c>
      <c r="BS154" s="18">
        <v>3.3096738048000005E-8</v>
      </c>
      <c r="BT154" s="18">
        <v>4.4779420928000003E-6</v>
      </c>
      <c r="BU154" s="18">
        <v>0</v>
      </c>
      <c r="BV154" s="18">
        <v>0</v>
      </c>
      <c r="BW154" s="18">
        <v>0</v>
      </c>
      <c r="BX154" s="18">
        <v>4801.5969726208004</v>
      </c>
      <c r="BY154" s="18">
        <v>4796.9658880000006</v>
      </c>
      <c r="BZ154" s="18">
        <v>0</v>
      </c>
      <c r="CA154" s="18">
        <v>0</v>
      </c>
      <c r="CB154" s="18">
        <v>0</v>
      </c>
      <c r="CC154" s="18">
        <v>0</v>
      </c>
      <c r="CD154" s="18">
        <v>0</v>
      </c>
      <c r="CE154" s="18">
        <v>4.6310846208000003</v>
      </c>
      <c r="CF154" s="18">
        <v>-1488.1537792000001</v>
      </c>
      <c r="CG154" s="18">
        <v>0</v>
      </c>
      <c r="CH154" s="18">
        <v>0</v>
      </c>
      <c r="CI154" s="18">
        <v>0</v>
      </c>
      <c r="CJ154" s="18">
        <v>5266.0424374271997</v>
      </c>
      <c r="CK154" s="18">
        <v>5261.2764159999997</v>
      </c>
      <c r="CL154" s="18">
        <v>0</v>
      </c>
      <c r="CM154" s="18">
        <v>0</v>
      </c>
      <c r="CN154" s="18">
        <v>0</v>
      </c>
      <c r="CO154" s="18">
        <v>0</v>
      </c>
      <c r="CP154" s="18">
        <v>0</v>
      </c>
      <c r="CQ154" s="18">
        <v>4.7660214272000001</v>
      </c>
      <c r="CR154" s="18">
        <v>-1422.7606272</v>
      </c>
      <c r="CS154" s="18">
        <v>0</v>
      </c>
      <c r="CT154" s="18">
        <v>0</v>
      </c>
      <c r="CU154" s="18">
        <v>0</v>
      </c>
      <c r="CV154" s="18">
        <v>1506.4967498240001</v>
      </c>
      <c r="CW154" s="18">
        <v>1505.8712064000001</v>
      </c>
      <c r="CX154" s="18">
        <v>0</v>
      </c>
      <c r="CY154" s="18">
        <v>0</v>
      </c>
      <c r="CZ154" s="18">
        <v>0</v>
      </c>
      <c r="DA154" s="18">
        <v>0</v>
      </c>
      <c r="DB154" s="18">
        <v>0</v>
      </c>
      <c r="DC154" s="18">
        <v>0.62554342400000007</v>
      </c>
      <c r="DD154" s="18">
        <v>162.34065408000004</v>
      </c>
      <c r="DE154" s="18">
        <v>0</v>
      </c>
      <c r="DF154" s="18">
        <v>0</v>
      </c>
      <c r="DG154" s="18">
        <v>0</v>
      </c>
      <c r="DH154" s="18">
        <v>0</v>
      </c>
      <c r="DI154" s="18">
        <v>0</v>
      </c>
      <c r="DJ154" s="18">
        <v>0</v>
      </c>
      <c r="DK154" s="18">
        <v>0</v>
      </c>
      <c r="DL154" s="18">
        <v>0</v>
      </c>
      <c r="DM154" s="18">
        <v>0</v>
      </c>
      <c r="DN154" s="18">
        <v>0</v>
      </c>
      <c r="DO154" s="18">
        <v>0</v>
      </c>
      <c r="DP154" s="18">
        <v>0</v>
      </c>
      <c r="DQ154" s="18">
        <v>0</v>
      </c>
      <c r="DR154" s="18">
        <v>0</v>
      </c>
      <c r="DS154" s="18">
        <v>0</v>
      </c>
      <c r="DT154" s="18">
        <v>0</v>
      </c>
      <c r="DU154" s="18">
        <v>0</v>
      </c>
      <c r="DV154" s="18">
        <v>0</v>
      </c>
      <c r="DW154" s="18">
        <v>0</v>
      </c>
      <c r="DX154" s="18">
        <v>0</v>
      </c>
      <c r="DY154" s="18">
        <v>0</v>
      </c>
      <c r="DZ154" s="18">
        <v>0</v>
      </c>
      <c r="EA154" s="18">
        <v>0</v>
      </c>
      <c r="EB154" s="18">
        <v>0</v>
      </c>
      <c r="EC154" s="18">
        <v>0</v>
      </c>
      <c r="ED154" s="18">
        <v>0</v>
      </c>
      <c r="EE154" s="18">
        <v>0</v>
      </c>
    </row>
    <row r="155" spans="1:135" ht="20.149999999999999" customHeight="1" outlineLevel="2" x14ac:dyDescent="0.35">
      <c r="A155" s="17" t="s">
        <v>50</v>
      </c>
      <c r="B155" s="17" t="s">
        <v>91</v>
      </c>
      <c r="D155" s="18">
        <v>20384.076797170001</v>
      </c>
      <c r="E155" s="18">
        <v>3816.551073000001</v>
      </c>
      <c r="F155" s="18">
        <v>0</v>
      </c>
      <c r="G155" s="18">
        <v>0</v>
      </c>
      <c r="H155" s="18">
        <v>5301.9563370799997</v>
      </c>
      <c r="I155" s="18">
        <v>0</v>
      </c>
      <c r="J155" s="18">
        <v>10827.528790259999</v>
      </c>
      <c r="K155" s="18">
        <v>438.04059683000003</v>
      </c>
      <c r="L155" s="18">
        <v>-4429.1505439999992</v>
      </c>
      <c r="M155" s="18">
        <v>0</v>
      </c>
      <c r="N155" s="18">
        <v>0</v>
      </c>
      <c r="O155" s="18">
        <v>0</v>
      </c>
      <c r="P155" s="18">
        <v>8.8373012761684425E-5</v>
      </c>
      <c r="Q155" s="18">
        <v>8.8321216443283811E-5</v>
      </c>
      <c r="R155" s="18">
        <v>0</v>
      </c>
      <c r="S155" s="18">
        <v>0</v>
      </c>
      <c r="T155" s="18">
        <v>5.1792149461996799E-8</v>
      </c>
      <c r="U155" s="18">
        <v>0</v>
      </c>
      <c r="V155" s="18">
        <v>2.4084637391999997E-12</v>
      </c>
      <c r="W155" s="18">
        <v>1.7604748739999999E-12</v>
      </c>
      <c r="X155" s="18">
        <v>-6.3610374399999997E-11</v>
      </c>
      <c r="Y155" s="18">
        <v>0</v>
      </c>
      <c r="Z155" s="18">
        <v>0</v>
      </c>
      <c r="AA155" s="18">
        <v>0</v>
      </c>
      <c r="AB155" s="18">
        <v>4.8133963436168008</v>
      </c>
      <c r="AC155" s="18">
        <v>2.4105997895</v>
      </c>
      <c r="AD155" s="18">
        <v>0</v>
      </c>
      <c r="AE155" s="18">
        <v>0</v>
      </c>
      <c r="AF155" s="18">
        <v>2.1585137921340003</v>
      </c>
      <c r="AG155" s="18">
        <v>0</v>
      </c>
      <c r="AH155" s="18">
        <v>0.10209433282879998</v>
      </c>
      <c r="AI155" s="18">
        <v>0.14218842915399998</v>
      </c>
      <c r="AJ155" s="18">
        <v>-0.40435440999999994</v>
      </c>
      <c r="AK155" s="18">
        <v>0</v>
      </c>
      <c r="AL155" s="18">
        <v>0</v>
      </c>
      <c r="AM155" s="18">
        <v>0</v>
      </c>
      <c r="AN155" s="18">
        <v>52.625842731763974</v>
      </c>
      <c r="AO155" s="18">
        <v>38.245864477999987</v>
      </c>
      <c r="AP155" s="18">
        <v>0</v>
      </c>
      <c r="AQ155" s="18">
        <v>0</v>
      </c>
      <c r="AR155" s="18">
        <v>11.477444819167999</v>
      </c>
      <c r="AS155" s="18">
        <v>0</v>
      </c>
      <c r="AT155" s="18">
        <v>1.1204612393560001</v>
      </c>
      <c r="AU155" s="18">
        <v>1.78207219524</v>
      </c>
      <c r="AV155" s="18">
        <v>-3.4117294879999998</v>
      </c>
      <c r="AW155" s="18">
        <v>0</v>
      </c>
      <c r="AX155" s="18">
        <v>0</v>
      </c>
      <c r="AY155" s="18">
        <v>0</v>
      </c>
      <c r="AZ155" s="18">
        <v>12.639420981882399</v>
      </c>
      <c r="BA155" s="18">
        <v>7.6275065279999996</v>
      </c>
      <c r="BB155" s="18">
        <v>0</v>
      </c>
      <c r="BC155" s="18">
        <v>0</v>
      </c>
      <c r="BD155" s="18">
        <v>2.6082508580448001</v>
      </c>
      <c r="BE155" s="18">
        <v>0</v>
      </c>
      <c r="BF155" s="18">
        <v>1.5518050940115995</v>
      </c>
      <c r="BG155" s="18">
        <v>0.85185850182599998</v>
      </c>
      <c r="BH155" s="18">
        <v>-0.61754457799999984</v>
      </c>
      <c r="BI155" s="18">
        <v>0</v>
      </c>
      <c r="BJ155" s="18">
        <v>0</v>
      </c>
      <c r="BK155" s="18">
        <v>0</v>
      </c>
      <c r="BL155" s="18">
        <v>3.4439488900410833</v>
      </c>
      <c r="BM155" s="18">
        <v>1.9064046455849999</v>
      </c>
      <c r="BN155" s="18">
        <v>0</v>
      </c>
      <c r="BO155" s="18">
        <v>0</v>
      </c>
      <c r="BP155" s="18">
        <v>1.5374676371879101</v>
      </c>
      <c r="BQ155" s="18">
        <v>0</v>
      </c>
      <c r="BR155" s="18">
        <v>3.9416641200799992E-5</v>
      </c>
      <c r="BS155" s="18">
        <v>3.7190626972200002E-5</v>
      </c>
      <c r="BT155" s="18">
        <v>-7.7087237127999983E-4</v>
      </c>
      <c r="BU155" s="18">
        <v>0</v>
      </c>
      <c r="BV155" s="18">
        <v>0</v>
      </c>
      <c r="BW155" s="18">
        <v>0</v>
      </c>
      <c r="BX155" s="18">
        <v>539641.18131061608</v>
      </c>
      <c r="BY155" s="18">
        <v>262339.97248000005</v>
      </c>
      <c r="BZ155" s="18">
        <v>0</v>
      </c>
      <c r="CA155" s="18">
        <v>0</v>
      </c>
      <c r="CB155" s="18">
        <v>264594.63617397199</v>
      </c>
      <c r="CC155" s="18">
        <v>0</v>
      </c>
      <c r="CD155" s="18">
        <v>6251.0530919239991</v>
      </c>
      <c r="CE155" s="18">
        <v>6455.5195647200007</v>
      </c>
      <c r="CF155" s="18">
        <v>-70561.323199999984</v>
      </c>
      <c r="CG155" s="18">
        <v>0</v>
      </c>
      <c r="CH155" s="18">
        <v>0</v>
      </c>
      <c r="CI155" s="18">
        <v>0</v>
      </c>
      <c r="CJ155" s="18">
        <v>550179.03928158258</v>
      </c>
      <c r="CK155" s="18">
        <v>272630.56499666662</v>
      </c>
      <c r="CL155" s="18">
        <v>0</v>
      </c>
      <c r="CM155" s="18">
        <v>0</v>
      </c>
      <c r="CN155" s="18">
        <v>264455.82405285205</v>
      </c>
      <c r="CO155" s="18">
        <v>0</v>
      </c>
      <c r="CP155" s="18">
        <v>6446.1057238840003</v>
      </c>
      <c r="CQ155" s="18">
        <v>6646.5445081800008</v>
      </c>
      <c r="CR155" s="18">
        <v>-28114.235759999996</v>
      </c>
      <c r="CS155" s="18">
        <v>0</v>
      </c>
      <c r="CT155" s="18">
        <v>0</v>
      </c>
      <c r="CU155" s="18">
        <v>0</v>
      </c>
      <c r="CV155" s="18">
        <v>135556.70320243164</v>
      </c>
      <c r="CW155" s="18">
        <v>179087.02405511108</v>
      </c>
      <c r="CX155" s="18">
        <v>0</v>
      </c>
      <c r="CY155" s="18">
        <v>0</v>
      </c>
      <c r="CZ155" s="18">
        <v>8299.5163851937323</v>
      </c>
      <c r="DA155" s="18">
        <v>0</v>
      </c>
      <c r="DB155" s="18">
        <v>-52442.033583313205</v>
      </c>
      <c r="DC155" s="18">
        <v>612.19634543999996</v>
      </c>
      <c r="DD155" s="18">
        <v>-7684.7592880000002</v>
      </c>
      <c r="DE155" s="18">
        <v>0</v>
      </c>
      <c r="DF155" s="18">
        <v>0</v>
      </c>
      <c r="DG155" s="18">
        <v>0</v>
      </c>
      <c r="DH155" s="18">
        <v>1478.4</v>
      </c>
      <c r="DI155" s="18">
        <v>1478.4</v>
      </c>
      <c r="DJ155" s="18">
        <v>0</v>
      </c>
      <c r="DK155" s="18">
        <v>0</v>
      </c>
      <c r="DL155" s="18">
        <v>0</v>
      </c>
      <c r="DM155" s="18">
        <v>0</v>
      </c>
      <c r="DN155" s="18">
        <v>0</v>
      </c>
      <c r="DO155" s="18">
        <v>0</v>
      </c>
      <c r="DP155" s="18">
        <v>0</v>
      </c>
      <c r="DQ155" s="18">
        <v>0</v>
      </c>
      <c r="DR155" s="18">
        <v>0</v>
      </c>
      <c r="DS155" s="18">
        <v>0</v>
      </c>
      <c r="DT155" s="18">
        <v>807.97310502760001</v>
      </c>
      <c r="DU155" s="18">
        <v>807.97310502760001</v>
      </c>
      <c r="DV155" s="18">
        <v>0</v>
      </c>
      <c r="DW155" s="18">
        <v>0</v>
      </c>
      <c r="DX155" s="18">
        <v>0</v>
      </c>
      <c r="DY155" s="18">
        <v>0</v>
      </c>
      <c r="DZ155" s="18">
        <v>0</v>
      </c>
      <c r="EA155" s="18">
        <v>0</v>
      </c>
      <c r="EB155" s="18">
        <v>0</v>
      </c>
      <c r="EC155" s="18">
        <v>0</v>
      </c>
      <c r="ED155" s="18">
        <v>0</v>
      </c>
      <c r="EE155" s="18">
        <v>0</v>
      </c>
    </row>
    <row r="156" spans="1:135" ht="20.149999999999999" customHeight="1" outlineLevel="3" x14ac:dyDescent="0.35">
      <c r="A156" s="17" t="s">
        <v>52</v>
      </c>
      <c r="B156" s="17" t="s">
        <v>91</v>
      </c>
      <c r="D156" s="18">
        <v>20384.076797170001</v>
      </c>
      <c r="E156" s="18">
        <v>3816.551073000001</v>
      </c>
      <c r="F156" s="18">
        <v>0</v>
      </c>
      <c r="G156" s="18">
        <v>0</v>
      </c>
      <c r="H156" s="18">
        <v>5301.9563370799997</v>
      </c>
      <c r="I156" s="18">
        <v>0</v>
      </c>
      <c r="J156" s="18">
        <v>10827.528790259999</v>
      </c>
      <c r="K156" s="18">
        <v>438.04059683000003</v>
      </c>
      <c r="L156" s="18">
        <v>-4429.1505439999992</v>
      </c>
      <c r="M156" s="18">
        <v>0</v>
      </c>
      <c r="N156" s="18">
        <v>0</v>
      </c>
      <c r="O156" s="18">
        <v>0</v>
      </c>
      <c r="P156" s="18">
        <v>8.8373012761684425E-5</v>
      </c>
      <c r="Q156" s="18">
        <v>8.8321216443283811E-5</v>
      </c>
      <c r="R156" s="18">
        <v>0</v>
      </c>
      <c r="S156" s="18">
        <v>0</v>
      </c>
      <c r="T156" s="18">
        <v>5.1792149461996799E-8</v>
      </c>
      <c r="U156" s="18">
        <v>0</v>
      </c>
      <c r="V156" s="18">
        <v>2.4084637391999997E-12</v>
      </c>
      <c r="W156" s="18">
        <v>1.7604748739999999E-12</v>
      </c>
      <c r="X156" s="18">
        <v>-6.3610374399999997E-11</v>
      </c>
      <c r="Y156" s="18">
        <v>0</v>
      </c>
      <c r="Z156" s="18">
        <v>0</v>
      </c>
      <c r="AA156" s="18">
        <v>0</v>
      </c>
      <c r="AB156" s="18">
        <v>4.8133963436168008</v>
      </c>
      <c r="AC156" s="18">
        <v>2.4105997895</v>
      </c>
      <c r="AD156" s="18">
        <v>0</v>
      </c>
      <c r="AE156" s="18">
        <v>0</v>
      </c>
      <c r="AF156" s="18">
        <v>2.1585137921340003</v>
      </c>
      <c r="AG156" s="18">
        <v>0</v>
      </c>
      <c r="AH156" s="18">
        <v>0.10209433282879998</v>
      </c>
      <c r="AI156" s="18">
        <v>0.14218842915399998</v>
      </c>
      <c r="AJ156" s="18">
        <v>-0.40435440999999994</v>
      </c>
      <c r="AK156" s="18">
        <v>0</v>
      </c>
      <c r="AL156" s="18">
        <v>0</v>
      </c>
      <c r="AM156" s="18">
        <v>0</v>
      </c>
      <c r="AN156" s="18">
        <v>52.625842731763974</v>
      </c>
      <c r="AO156" s="18">
        <v>38.245864477999987</v>
      </c>
      <c r="AP156" s="18">
        <v>0</v>
      </c>
      <c r="AQ156" s="18">
        <v>0</v>
      </c>
      <c r="AR156" s="18">
        <v>11.477444819167999</v>
      </c>
      <c r="AS156" s="18">
        <v>0</v>
      </c>
      <c r="AT156" s="18">
        <v>1.1204612393560001</v>
      </c>
      <c r="AU156" s="18">
        <v>1.78207219524</v>
      </c>
      <c r="AV156" s="18">
        <v>-3.4117294879999998</v>
      </c>
      <c r="AW156" s="18">
        <v>0</v>
      </c>
      <c r="AX156" s="18">
        <v>0</v>
      </c>
      <c r="AY156" s="18">
        <v>0</v>
      </c>
      <c r="AZ156" s="18">
        <v>12.639420981882399</v>
      </c>
      <c r="BA156" s="18">
        <v>7.6275065279999996</v>
      </c>
      <c r="BB156" s="18">
        <v>0</v>
      </c>
      <c r="BC156" s="18">
        <v>0</v>
      </c>
      <c r="BD156" s="18">
        <v>2.6082508580448001</v>
      </c>
      <c r="BE156" s="18">
        <v>0</v>
      </c>
      <c r="BF156" s="18">
        <v>1.5518050940115995</v>
      </c>
      <c r="BG156" s="18">
        <v>0.85185850182599998</v>
      </c>
      <c r="BH156" s="18">
        <v>-0.61754457799999984</v>
      </c>
      <c r="BI156" s="18">
        <v>0</v>
      </c>
      <c r="BJ156" s="18">
        <v>0</v>
      </c>
      <c r="BK156" s="18">
        <v>0</v>
      </c>
      <c r="BL156" s="18">
        <v>3.4439488900410833</v>
      </c>
      <c r="BM156" s="18">
        <v>1.9064046455849999</v>
      </c>
      <c r="BN156" s="18">
        <v>0</v>
      </c>
      <c r="BO156" s="18">
        <v>0</v>
      </c>
      <c r="BP156" s="18">
        <v>1.5374676371879101</v>
      </c>
      <c r="BQ156" s="18">
        <v>0</v>
      </c>
      <c r="BR156" s="18">
        <v>3.9416641200799992E-5</v>
      </c>
      <c r="BS156" s="18">
        <v>3.7190626972200002E-5</v>
      </c>
      <c r="BT156" s="18">
        <v>-7.7087237127999983E-4</v>
      </c>
      <c r="BU156" s="18">
        <v>0</v>
      </c>
      <c r="BV156" s="18">
        <v>0</v>
      </c>
      <c r="BW156" s="18">
        <v>0</v>
      </c>
      <c r="BX156" s="18">
        <v>539641.18131061608</v>
      </c>
      <c r="BY156" s="18">
        <v>262339.97248000005</v>
      </c>
      <c r="BZ156" s="18">
        <v>0</v>
      </c>
      <c r="CA156" s="18">
        <v>0</v>
      </c>
      <c r="CB156" s="18">
        <v>264594.63617397199</v>
      </c>
      <c r="CC156" s="18">
        <v>0</v>
      </c>
      <c r="CD156" s="18">
        <v>6251.0530919239991</v>
      </c>
      <c r="CE156" s="18">
        <v>6455.5195647200007</v>
      </c>
      <c r="CF156" s="18">
        <v>-70561.323199999984</v>
      </c>
      <c r="CG156" s="18">
        <v>0</v>
      </c>
      <c r="CH156" s="18">
        <v>0</v>
      </c>
      <c r="CI156" s="18">
        <v>0</v>
      </c>
      <c r="CJ156" s="18">
        <v>550179.03928158258</v>
      </c>
      <c r="CK156" s="18">
        <v>272630.56499666662</v>
      </c>
      <c r="CL156" s="18">
        <v>0</v>
      </c>
      <c r="CM156" s="18">
        <v>0</v>
      </c>
      <c r="CN156" s="18">
        <v>264455.82405285205</v>
      </c>
      <c r="CO156" s="18">
        <v>0</v>
      </c>
      <c r="CP156" s="18">
        <v>6446.1057238840003</v>
      </c>
      <c r="CQ156" s="18">
        <v>6646.5445081800008</v>
      </c>
      <c r="CR156" s="18">
        <v>-28114.235759999996</v>
      </c>
      <c r="CS156" s="18">
        <v>0</v>
      </c>
      <c r="CT156" s="18">
        <v>0</v>
      </c>
      <c r="CU156" s="18">
        <v>0</v>
      </c>
      <c r="CV156" s="18">
        <v>135556.70320243164</v>
      </c>
      <c r="CW156" s="18">
        <v>179087.02405511108</v>
      </c>
      <c r="CX156" s="18">
        <v>0</v>
      </c>
      <c r="CY156" s="18">
        <v>0</v>
      </c>
      <c r="CZ156" s="18">
        <v>8299.5163851937323</v>
      </c>
      <c r="DA156" s="18">
        <v>0</v>
      </c>
      <c r="DB156" s="18">
        <v>-52442.033583313205</v>
      </c>
      <c r="DC156" s="18">
        <v>612.19634543999996</v>
      </c>
      <c r="DD156" s="18">
        <v>-7684.7592880000002</v>
      </c>
      <c r="DE156" s="18">
        <v>0</v>
      </c>
      <c r="DF156" s="18">
        <v>0</v>
      </c>
      <c r="DG156" s="18">
        <v>0</v>
      </c>
      <c r="DH156" s="18">
        <v>1478.4</v>
      </c>
      <c r="DI156" s="18">
        <v>1478.4</v>
      </c>
      <c r="DJ156" s="18">
        <v>0</v>
      </c>
      <c r="DK156" s="18">
        <v>0</v>
      </c>
      <c r="DL156" s="18">
        <v>0</v>
      </c>
      <c r="DM156" s="18">
        <v>0</v>
      </c>
      <c r="DN156" s="18">
        <v>0</v>
      </c>
      <c r="DO156" s="18">
        <v>0</v>
      </c>
      <c r="DP156" s="18">
        <v>0</v>
      </c>
      <c r="DQ156" s="18">
        <v>0</v>
      </c>
      <c r="DR156" s="18">
        <v>0</v>
      </c>
      <c r="DS156" s="18">
        <v>0</v>
      </c>
      <c r="DT156" s="18">
        <v>807.97310502760001</v>
      </c>
      <c r="DU156" s="18">
        <v>807.97310502760001</v>
      </c>
      <c r="DV156" s="18">
        <v>0</v>
      </c>
      <c r="DW156" s="18">
        <v>0</v>
      </c>
      <c r="DX156" s="18">
        <v>0</v>
      </c>
      <c r="DY156" s="18">
        <v>0</v>
      </c>
      <c r="DZ156" s="18">
        <v>0</v>
      </c>
      <c r="EA156" s="18">
        <v>0</v>
      </c>
      <c r="EB156" s="18">
        <v>0</v>
      </c>
      <c r="EC156" s="18">
        <v>0</v>
      </c>
      <c r="ED156" s="18">
        <v>0</v>
      </c>
      <c r="EE156" s="18">
        <v>0</v>
      </c>
    </row>
    <row r="157" spans="1:135" ht="20.149999999999999" customHeight="1" outlineLevel="4" x14ac:dyDescent="0.35">
      <c r="A157" s="17" t="s">
        <v>49</v>
      </c>
      <c r="B157" s="17" t="s">
        <v>91</v>
      </c>
      <c r="D157" s="18">
        <v>20384.076797170001</v>
      </c>
      <c r="E157" s="18">
        <v>3816.551073000001</v>
      </c>
      <c r="F157" s="18">
        <v>0</v>
      </c>
      <c r="G157" s="18">
        <v>0</v>
      </c>
      <c r="H157" s="18">
        <v>5301.9563370800006</v>
      </c>
      <c r="I157" s="18">
        <v>0</v>
      </c>
      <c r="J157" s="18">
        <v>10827.528790259999</v>
      </c>
      <c r="K157" s="18">
        <v>438.04059683000003</v>
      </c>
      <c r="L157" s="18">
        <v>-4429.1505439999992</v>
      </c>
      <c r="M157" s="18">
        <v>0</v>
      </c>
      <c r="N157" s="18">
        <v>0</v>
      </c>
      <c r="O157" s="18">
        <v>0</v>
      </c>
      <c r="P157" s="18">
        <v>8.8373012761684425E-5</v>
      </c>
      <c r="Q157" s="18">
        <v>8.8321216443283811E-5</v>
      </c>
      <c r="R157" s="18">
        <v>0</v>
      </c>
      <c r="S157" s="18">
        <v>0</v>
      </c>
      <c r="T157" s="18">
        <v>5.1792149461996799E-8</v>
      </c>
      <c r="U157" s="18">
        <v>0</v>
      </c>
      <c r="V157" s="18">
        <v>2.4084637391999997E-12</v>
      </c>
      <c r="W157" s="18">
        <v>1.7604748739999999E-12</v>
      </c>
      <c r="X157" s="18">
        <v>-6.3610374399999997E-11</v>
      </c>
      <c r="Y157" s="18">
        <v>0</v>
      </c>
      <c r="Z157" s="18">
        <v>0</v>
      </c>
      <c r="AA157" s="18">
        <v>0</v>
      </c>
      <c r="AB157" s="18">
        <v>4.8133963436168008</v>
      </c>
      <c r="AC157" s="18">
        <v>2.4105997895</v>
      </c>
      <c r="AD157" s="18">
        <v>0</v>
      </c>
      <c r="AE157" s="18">
        <v>0</v>
      </c>
      <c r="AF157" s="18">
        <v>2.1585137921339999</v>
      </c>
      <c r="AG157" s="18">
        <v>0</v>
      </c>
      <c r="AH157" s="18">
        <v>0.10209433282879998</v>
      </c>
      <c r="AI157" s="18">
        <v>0.14218842915399998</v>
      </c>
      <c r="AJ157" s="18">
        <v>-0.40435440999999994</v>
      </c>
      <c r="AK157" s="18">
        <v>0</v>
      </c>
      <c r="AL157" s="18">
        <v>0</v>
      </c>
      <c r="AM157" s="18">
        <v>0</v>
      </c>
      <c r="AN157" s="18">
        <v>52.625842731763974</v>
      </c>
      <c r="AO157" s="18">
        <v>38.245864477999987</v>
      </c>
      <c r="AP157" s="18">
        <v>0</v>
      </c>
      <c r="AQ157" s="18">
        <v>0</v>
      </c>
      <c r="AR157" s="18">
        <v>11.477444819167999</v>
      </c>
      <c r="AS157" s="18">
        <v>0</v>
      </c>
      <c r="AT157" s="18">
        <v>1.1204612393560001</v>
      </c>
      <c r="AU157" s="18">
        <v>1.78207219524</v>
      </c>
      <c r="AV157" s="18">
        <v>-3.4117294879999998</v>
      </c>
      <c r="AW157" s="18">
        <v>0</v>
      </c>
      <c r="AX157" s="18">
        <v>0</v>
      </c>
      <c r="AY157" s="18">
        <v>0</v>
      </c>
      <c r="AZ157" s="18">
        <v>12.639420981882399</v>
      </c>
      <c r="BA157" s="18">
        <v>7.6275065279999996</v>
      </c>
      <c r="BB157" s="18">
        <v>0</v>
      </c>
      <c r="BC157" s="18">
        <v>0</v>
      </c>
      <c r="BD157" s="18">
        <v>2.6082508580447996</v>
      </c>
      <c r="BE157" s="18">
        <v>0</v>
      </c>
      <c r="BF157" s="18">
        <v>1.5518050940115995</v>
      </c>
      <c r="BG157" s="18">
        <v>0.85185850182599998</v>
      </c>
      <c r="BH157" s="18">
        <v>-0.61754457799999996</v>
      </c>
      <c r="BI157" s="18">
        <v>0</v>
      </c>
      <c r="BJ157" s="18">
        <v>0</v>
      </c>
      <c r="BK157" s="18">
        <v>0</v>
      </c>
      <c r="BL157" s="18">
        <v>3.4439488900410833</v>
      </c>
      <c r="BM157" s="18">
        <v>1.9064046455849999</v>
      </c>
      <c r="BN157" s="18">
        <v>0</v>
      </c>
      <c r="BO157" s="18">
        <v>0</v>
      </c>
      <c r="BP157" s="18">
        <v>1.5374676371879101</v>
      </c>
      <c r="BQ157" s="18">
        <v>0</v>
      </c>
      <c r="BR157" s="18">
        <v>3.9416641200799992E-5</v>
      </c>
      <c r="BS157" s="18">
        <v>3.7190626972200002E-5</v>
      </c>
      <c r="BT157" s="18">
        <v>-7.7087237127999972E-4</v>
      </c>
      <c r="BU157" s="18">
        <v>0</v>
      </c>
      <c r="BV157" s="18">
        <v>0</v>
      </c>
      <c r="BW157" s="18">
        <v>0</v>
      </c>
      <c r="BX157" s="18">
        <v>539641.18131061608</v>
      </c>
      <c r="BY157" s="18">
        <v>262339.97248000005</v>
      </c>
      <c r="BZ157" s="18">
        <v>0</v>
      </c>
      <c r="CA157" s="18">
        <v>0</v>
      </c>
      <c r="CB157" s="18">
        <v>264594.63617397205</v>
      </c>
      <c r="CC157" s="18">
        <v>0</v>
      </c>
      <c r="CD157" s="18">
        <v>6251.0530919239991</v>
      </c>
      <c r="CE157" s="18">
        <v>6455.5195647200007</v>
      </c>
      <c r="CF157" s="18">
        <v>-70561.323199999984</v>
      </c>
      <c r="CG157" s="18">
        <v>0</v>
      </c>
      <c r="CH157" s="18">
        <v>0</v>
      </c>
      <c r="CI157" s="18">
        <v>0</v>
      </c>
      <c r="CJ157" s="18">
        <v>550179.03928158258</v>
      </c>
      <c r="CK157" s="18">
        <v>272630.56499666662</v>
      </c>
      <c r="CL157" s="18">
        <v>0</v>
      </c>
      <c r="CM157" s="18">
        <v>0</v>
      </c>
      <c r="CN157" s="18">
        <v>264455.824052852</v>
      </c>
      <c r="CO157" s="18">
        <v>0</v>
      </c>
      <c r="CP157" s="18">
        <v>6446.1057238840003</v>
      </c>
      <c r="CQ157" s="18">
        <v>6646.5445081800008</v>
      </c>
      <c r="CR157" s="18">
        <v>-28114.235759999996</v>
      </c>
      <c r="CS157" s="18">
        <v>0</v>
      </c>
      <c r="CT157" s="18">
        <v>0</v>
      </c>
      <c r="CU157" s="18">
        <v>0</v>
      </c>
      <c r="CV157" s="18">
        <v>135556.70320243164</v>
      </c>
      <c r="CW157" s="18">
        <v>179087.02405511108</v>
      </c>
      <c r="CX157" s="18">
        <v>0</v>
      </c>
      <c r="CY157" s="18">
        <v>0</v>
      </c>
      <c r="CZ157" s="18">
        <v>8299.5163851937341</v>
      </c>
      <c r="DA157" s="18">
        <v>0</v>
      </c>
      <c r="DB157" s="18">
        <v>-52442.033583313205</v>
      </c>
      <c r="DC157" s="18">
        <v>612.19634543999996</v>
      </c>
      <c r="DD157" s="18">
        <v>-7684.7592880000002</v>
      </c>
      <c r="DE157" s="18">
        <v>0</v>
      </c>
      <c r="DF157" s="18">
        <v>0</v>
      </c>
      <c r="DG157" s="18">
        <v>0</v>
      </c>
      <c r="DH157" s="18">
        <v>1478.4</v>
      </c>
      <c r="DI157" s="18">
        <v>1478.4</v>
      </c>
      <c r="DJ157" s="18">
        <v>0</v>
      </c>
      <c r="DK157" s="18">
        <v>0</v>
      </c>
      <c r="DL157" s="18">
        <v>0</v>
      </c>
      <c r="DM157" s="18">
        <v>0</v>
      </c>
      <c r="DN157" s="18">
        <v>0</v>
      </c>
      <c r="DO157" s="18">
        <v>0</v>
      </c>
      <c r="DP157" s="18">
        <v>0</v>
      </c>
      <c r="DQ157" s="18">
        <v>0</v>
      </c>
      <c r="DR157" s="18">
        <v>0</v>
      </c>
      <c r="DS157" s="18">
        <v>0</v>
      </c>
      <c r="DT157" s="18">
        <v>807.97310502760001</v>
      </c>
      <c r="DU157" s="18">
        <v>807.97310502760001</v>
      </c>
      <c r="DV157" s="18">
        <v>0</v>
      </c>
      <c r="DW157" s="18">
        <v>0</v>
      </c>
      <c r="DX157" s="18">
        <v>0</v>
      </c>
      <c r="DY157" s="18">
        <v>0</v>
      </c>
      <c r="DZ157" s="18">
        <v>0</v>
      </c>
      <c r="EA157" s="18">
        <v>0</v>
      </c>
      <c r="EB157" s="18">
        <v>0</v>
      </c>
      <c r="EC157" s="18">
        <v>0</v>
      </c>
      <c r="ED157" s="18">
        <v>0</v>
      </c>
      <c r="EE157" s="18">
        <v>0</v>
      </c>
    </row>
    <row r="158" spans="1:135" ht="20.149999999999999" customHeight="1" outlineLevel="5" x14ac:dyDescent="0.35">
      <c r="A158" s="17" t="s">
        <v>54</v>
      </c>
      <c r="B158" s="17" t="s">
        <v>353</v>
      </c>
      <c r="D158" s="18">
        <v>1747.6858761599999</v>
      </c>
      <c r="E158" s="18">
        <v>1685.7662399999999</v>
      </c>
      <c r="F158" s="18">
        <v>0</v>
      </c>
      <c r="G158" s="18">
        <v>0</v>
      </c>
      <c r="H158" s="18">
        <v>0</v>
      </c>
      <c r="I158" s="18">
        <v>0</v>
      </c>
      <c r="J158" s="18">
        <v>35.4816</v>
      </c>
      <c r="K158" s="18">
        <v>26.438036159999999</v>
      </c>
      <c r="L158" s="18">
        <v>-137.47200000000001</v>
      </c>
      <c r="M158" s="18">
        <v>0</v>
      </c>
      <c r="N158" s="18">
        <v>0</v>
      </c>
      <c r="O158" s="18">
        <v>0</v>
      </c>
      <c r="P158" s="18">
        <v>1.7688006043581601E-5</v>
      </c>
      <c r="Q158" s="18">
        <v>1.7688006005577601E-5</v>
      </c>
      <c r="R158" s="18">
        <v>0</v>
      </c>
      <c r="S158" s="18">
        <v>0</v>
      </c>
      <c r="T158" s="18">
        <v>0</v>
      </c>
      <c r="U158" s="18">
        <v>0</v>
      </c>
      <c r="V158" s="18">
        <v>2.8564800000000002E-15</v>
      </c>
      <c r="W158" s="18">
        <v>3.5147520000000005E-14</v>
      </c>
      <c r="X158" s="18">
        <v>4.0169279999999998E-13</v>
      </c>
      <c r="Y158" s="18">
        <v>0</v>
      </c>
      <c r="Z158" s="18">
        <v>0</v>
      </c>
      <c r="AA158" s="18">
        <v>0</v>
      </c>
      <c r="AB158" s="18">
        <v>0.15833330390399999</v>
      </c>
      <c r="AC158" s="18">
        <v>0.16056057600000001</v>
      </c>
      <c r="AD158" s="18">
        <v>0</v>
      </c>
      <c r="AE158" s="18">
        <v>0</v>
      </c>
      <c r="AF158" s="18">
        <v>0</v>
      </c>
      <c r="AG158" s="18">
        <v>0</v>
      </c>
      <c r="AH158" s="18">
        <v>1.1563200000000001E-2</v>
      </c>
      <c r="AI158" s="18">
        <v>-1.3790472095999999E-2</v>
      </c>
      <c r="AJ158" s="18">
        <v>-4.6188383999999999E-2</v>
      </c>
      <c r="AK158" s="18">
        <v>0</v>
      </c>
      <c r="AL158" s="18">
        <v>0</v>
      </c>
      <c r="AM158" s="18">
        <v>0</v>
      </c>
      <c r="AN158" s="18">
        <v>2.8759621382400002</v>
      </c>
      <c r="AO158" s="18">
        <v>2.67143424</v>
      </c>
      <c r="AP158" s="18">
        <v>0</v>
      </c>
      <c r="AQ158" s="18">
        <v>0</v>
      </c>
      <c r="AR158" s="18">
        <v>0</v>
      </c>
      <c r="AS158" s="18">
        <v>0</v>
      </c>
      <c r="AT158" s="18">
        <v>0.12355200000000001</v>
      </c>
      <c r="AU158" s="18">
        <v>8.097589824000001E-2</v>
      </c>
      <c r="AV158" s="18">
        <v>-0.39413433600000003</v>
      </c>
      <c r="AW158" s="18">
        <v>0</v>
      </c>
      <c r="AX158" s="18">
        <v>0</v>
      </c>
      <c r="AY158" s="18">
        <v>0</v>
      </c>
      <c r="AZ158" s="18">
        <v>0.83481029001600005</v>
      </c>
      <c r="BA158" s="18">
        <v>0.78942028800000008</v>
      </c>
      <c r="BB158" s="18">
        <v>0</v>
      </c>
      <c r="BC158" s="18">
        <v>0</v>
      </c>
      <c r="BD158" s="18">
        <v>0</v>
      </c>
      <c r="BE158" s="18">
        <v>0</v>
      </c>
      <c r="BF158" s="18">
        <v>2.9937599999999998E-2</v>
      </c>
      <c r="BG158" s="18">
        <v>1.5452402015999999E-2</v>
      </c>
      <c r="BH158" s="18">
        <v>-4.6503148800000005E-2</v>
      </c>
      <c r="BI158" s="18">
        <v>0</v>
      </c>
      <c r="BJ158" s="18">
        <v>0</v>
      </c>
      <c r="BK158" s="18">
        <v>0</v>
      </c>
      <c r="BL158" s="18">
        <v>4.3388231113919993E-4</v>
      </c>
      <c r="BM158" s="18">
        <v>4.3062047999999997E-4</v>
      </c>
      <c r="BN158" s="18">
        <v>0</v>
      </c>
      <c r="BO158" s="18">
        <v>0</v>
      </c>
      <c r="BP158" s="18">
        <v>0</v>
      </c>
      <c r="BQ158" s="18">
        <v>0</v>
      </c>
      <c r="BR158" s="18">
        <v>1.2302400000000001E-6</v>
      </c>
      <c r="BS158" s="18">
        <v>2.0315911392E-6</v>
      </c>
      <c r="BT158" s="18">
        <v>-1.6673308800000003E-6</v>
      </c>
      <c r="BU158" s="18">
        <v>0</v>
      </c>
      <c r="BV158" s="18">
        <v>0</v>
      </c>
      <c r="BW158" s="18">
        <v>0</v>
      </c>
      <c r="BX158" s="18">
        <v>9972.1883203200014</v>
      </c>
      <c r="BY158" s="18">
        <v>9377.5142400000004</v>
      </c>
      <c r="BZ158" s="18">
        <v>0</v>
      </c>
      <c r="CA158" s="18">
        <v>0</v>
      </c>
      <c r="CB158" s="18">
        <v>0</v>
      </c>
      <c r="CC158" s="18">
        <v>0</v>
      </c>
      <c r="CD158" s="18">
        <v>234.43200000000002</v>
      </c>
      <c r="CE158" s="18">
        <v>360.24208032000001</v>
      </c>
      <c r="CF158" s="18">
        <v>-1205.21568</v>
      </c>
      <c r="CG158" s="18">
        <v>0</v>
      </c>
      <c r="CH158" s="18">
        <v>0</v>
      </c>
      <c r="CI158" s="18">
        <v>0</v>
      </c>
      <c r="CJ158" s="18">
        <v>10525.65093888</v>
      </c>
      <c r="CK158" s="18">
        <v>9926.143680000001</v>
      </c>
      <c r="CL158" s="18">
        <v>0</v>
      </c>
      <c r="CM158" s="18">
        <v>0</v>
      </c>
      <c r="CN158" s="18">
        <v>0</v>
      </c>
      <c r="CO158" s="18">
        <v>0</v>
      </c>
      <c r="CP158" s="18">
        <v>235.48800000000003</v>
      </c>
      <c r="CQ158" s="18">
        <v>364.01925888000005</v>
      </c>
      <c r="CR158" s="18">
        <v>-1235.5708800000002</v>
      </c>
      <c r="CS158" s="18">
        <v>0</v>
      </c>
      <c r="CT158" s="18">
        <v>0</v>
      </c>
      <c r="CU158" s="18">
        <v>0</v>
      </c>
      <c r="CV158" s="18">
        <v>2134.5254496000002</v>
      </c>
      <c r="CW158" s="18">
        <v>2094.28512</v>
      </c>
      <c r="CX158" s="18">
        <v>0</v>
      </c>
      <c r="CY158" s="18">
        <v>0</v>
      </c>
      <c r="CZ158" s="18">
        <v>0</v>
      </c>
      <c r="DA158" s="18">
        <v>0</v>
      </c>
      <c r="DB158" s="18">
        <v>13.6752</v>
      </c>
      <c r="DC158" s="18">
        <v>26.565129599999999</v>
      </c>
      <c r="DD158" s="18">
        <v>8.9608319999999964</v>
      </c>
      <c r="DE158" s="18">
        <v>0</v>
      </c>
      <c r="DF158" s="18">
        <v>0</v>
      </c>
      <c r="DG158" s="18">
        <v>0</v>
      </c>
      <c r="DH158" s="18">
        <v>1478.4</v>
      </c>
      <c r="DI158" s="18">
        <v>1478.4</v>
      </c>
      <c r="DJ158" s="18">
        <v>0</v>
      </c>
      <c r="DK158" s="18">
        <v>0</v>
      </c>
      <c r="DL158" s="18">
        <v>0</v>
      </c>
      <c r="DM158" s="18">
        <v>0</v>
      </c>
      <c r="DN158" s="18">
        <v>0</v>
      </c>
      <c r="DO158" s="18">
        <v>0</v>
      </c>
      <c r="DP158" s="18">
        <v>0</v>
      </c>
      <c r="DQ158" s="18">
        <v>0</v>
      </c>
      <c r="DR158" s="18">
        <v>0</v>
      </c>
      <c r="DS158" s="18">
        <v>0</v>
      </c>
      <c r="DT158" s="18">
        <v>807.84</v>
      </c>
      <c r="DU158" s="18">
        <v>807.84</v>
      </c>
      <c r="DV158" s="18">
        <v>0</v>
      </c>
      <c r="DW158" s="18">
        <v>0</v>
      </c>
      <c r="DX158" s="18">
        <v>0</v>
      </c>
      <c r="DY158" s="18">
        <v>0</v>
      </c>
      <c r="DZ158" s="18">
        <v>0</v>
      </c>
      <c r="EA158" s="18">
        <v>0</v>
      </c>
      <c r="EB158" s="18">
        <v>0</v>
      </c>
      <c r="EC158" s="18">
        <v>0</v>
      </c>
      <c r="ED158" s="18">
        <v>0</v>
      </c>
      <c r="EE158" s="18">
        <v>0</v>
      </c>
    </row>
    <row r="159" spans="1:135" ht="20.149999999999999" customHeight="1" outlineLevel="6" x14ac:dyDescent="0.35">
      <c r="A159" s="17" t="s">
        <v>55</v>
      </c>
      <c r="B159" s="17" t="s">
        <v>62</v>
      </c>
      <c r="C159">
        <v>0</v>
      </c>
      <c r="D159" s="18">
        <v>197.00267615999999</v>
      </c>
      <c r="E159" s="18">
        <v>196.80624</v>
      </c>
      <c r="F159" s="18">
        <v>0</v>
      </c>
      <c r="G159" s="18">
        <v>0</v>
      </c>
      <c r="H159" s="18">
        <v>0</v>
      </c>
      <c r="I159" s="18">
        <v>0</v>
      </c>
      <c r="J159" s="18">
        <v>0</v>
      </c>
      <c r="K159" s="18">
        <v>0.19643616</v>
      </c>
      <c r="L159" s="18">
        <v>-113.184</v>
      </c>
      <c r="M159" s="18">
        <v>0</v>
      </c>
      <c r="N159" s="18">
        <v>0</v>
      </c>
      <c r="O159" s="18">
        <v>0</v>
      </c>
      <c r="P159" s="18">
        <v>6.0066691200000004E-12</v>
      </c>
      <c r="Q159" s="18">
        <v>6.0055776000000002E-12</v>
      </c>
      <c r="R159" s="18">
        <v>0</v>
      </c>
      <c r="S159" s="18">
        <v>0</v>
      </c>
      <c r="T159" s="18">
        <v>0</v>
      </c>
      <c r="U159" s="18">
        <v>0</v>
      </c>
      <c r="V159" s="18">
        <v>0</v>
      </c>
      <c r="W159" s="18">
        <v>1.09152E-15</v>
      </c>
      <c r="X159" s="18">
        <v>6.9526079999999997E-13</v>
      </c>
      <c r="Y159" s="18">
        <v>0</v>
      </c>
      <c r="Z159" s="18">
        <v>0</v>
      </c>
      <c r="AA159" s="18">
        <v>0</v>
      </c>
      <c r="AB159" s="18">
        <v>7.6704503903999993E-2</v>
      </c>
      <c r="AC159" s="18">
        <v>7.6608575999999998E-2</v>
      </c>
      <c r="AD159" s="18">
        <v>0</v>
      </c>
      <c r="AE159" s="18">
        <v>0</v>
      </c>
      <c r="AF159" s="18">
        <v>0</v>
      </c>
      <c r="AG159" s="18">
        <v>0</v>
      </c>
      <c r="AH159" s="18">
        <v>0</v>
      </c>
      <c r="AI159" s="18">
        <v>9.5927903999999998E-5</v>
      </c>
      <c r="AJ159" s="18">
        <v>-3.4097184000000003E-2</v>
      </c>
      <c r="AK159" s="18">
        <v>0</v>
      </c>
      <c r="AL159" s="18">
        <v>0</v>
      </c>
      <c r="AM159" s="18">
        <v>0</v>
      </c>
      <c r="AN159" s="18">
        <v>0.37060213823999993</v>
      </c>
      <c r="AO159" s="18">
        <v>0.36935423999999994</v>
      </c>
      <c r="AP159" s="18">
        <v>0</v>
      </c>
      <c r="AQ159" s="18">
        <v>0</v>
      </c>
      <c r="AR159" s="18">
        <v>0</v>
      </c>
      <c r="AS159" s="18">
        <v>0</v>
      </c>
      <c r="AT159" s="18">
        <v>0</v>
      </c>
      <c r="AU159" s="18">
        <v>1.24789824E-3</v>
      </c>
      <c r="AV159" s="18">
        <v>-0.26107833600000002</v>
      </c>
      <c r="AW159" s="18">
        <v>0</v>
      </c>
      <c r="AX159" s="18">
        <v>0</v>
      </c>
      <c r="AY159" s="18">
        <v>0</v>
      </c>
      <c r="AZ159" s="18">
        <v>5.0360690016E-2</v>
      </c>
      <c r="BA159" s="18">
        <v>5.0220288000000002E-2</v>
      </c>
      <c r="BB159" s="18">
        <v>0</v>
      </c>
      <c r="BC159" s="18">
        <v>0</v>
      </c>
      <c r="BD159" s="18">
        <v>0</v>
      </c>
      <c r="BE159" s="18">
        <v>0</v>
      </c>
      <c r="BF159" s="18">
        <v>0</v>
      </c>
      <c r="BG159" s="18">
        <v>1.4040201599999999E-4</v>
      </c>
      <c r="BH159" s="18">
        <v>-2.16871488E-2</v>
      </c>
      <c r="BI159" s="18">
        <v>0</v>
      </c>
      <c r="BJ159" s="18">
        <v>0</v>
      </c>
      <c r="BK159" s="18">
        <v>0</v>
      </c>
      <c r="BL159" s="18">
        <v>6.6320391139199997E-5</v>
      </c>
      <c r="BM159" s="18">
        <v>6.6300479999999992E-5</v>
      </c>
      <c r="BN159" s="18">
        <v>0</v>
      </c>
      <c r="BO159" s="18">
        <v>0</v>
      </c>
      <c r="BP159" s="18">
        <v>0</v>
      </c>
      <c r="BQ159" s="18">
        <v>0</v>
      </c>
      <c r="BR159" s="18">
        <v>0</v>
      </c>
      <c r="BS159" s="18">
        <v>1.99111392E-8</v>
      </c>
      <c r="BT159" s="18">
        <v>2.69394912E-6</v>
      </c>
      <c r="BU159" s="18">
        <v>0</v>
      </c>
      <c r="BV159" s="18">
        <v>0</v>
      </c>
      <c r="BW159" s="18">
        <v>0</v>
      </c>
      <c r="BX159" s="18">
        <v>2199.5003203200004</v>
      </c>
      <c r="BY159" s="18">
        <v>2196.7142400000002</v>
      </c>
      <c r="BZ159" s="18">
        <v>0</v>
      </c>
      <c r="CA159" s="18">
        <v>0</v>
      </c>
      <c r="CB159" s="18">
        <v>0</v>
      </c>
      <c r="CC159" s="18">
        <v>0</v>
      </c>
      <c r="CD159" s="18">
        <v>0</v>
      </c>
      <c r="CE159" s="18">
        <v>2.7860803199999999</v>
      </c>
      <c r="CF159" s="18">
        <v>-895.27967999999998</v>
      </c>
      <c r="CG159" s="18">
        <v>0</v>
      </c>
      <c r="CH159" s="18">
        <v>0</v>
      </c>
      <c r="CI159" s="18">
        <v>0</v>
      </c>
      <c r="CJ159" s="18">
        <v>2537.0109388800001</v>
      </c>
      <c r="CK159" s="18">
        <v>2534.1436800000001</v>
      </c>
      <c r="CL159" s="18">
        <v>0</v>
      </c>
      <c r="CM159" s="18">
        <v>0</v>
      </c>
      <c r="CN159" s="18">
        <v>0</v>
      </c>
      <c r="CO159" s="18">
        <v>0</v>
      </c>
      <c r="CP159" s="18">
        <v>0</v>
      </c>
      <c r="CQ159" s="18">
        <v>2.8672588799999996</v>
      </c>
      <c r="CR159" s="18">
        <v>-855.93888000000004</v>
      </c>
      <c r="CS159" s="18">
        <v>0</v>
      </c>
      <c r="CT159" s="18">
        <v>0</v>
      </c>
      <c r="CU159" s="18">
        <v>0</v>
      </c>
      <c r="CV159" s="18">
        <v>1091.4614495999999</v>
      </c>
      <c r="CW159" s="18">
        <v>1091.08512</v>
      </c>
      <c r="CX159" s="18">
        <v>0</v>
      </c>
      <c r="CY159" s="18">
        <v>0</v>
      </c>
      <c r="CZ159" s="18">
        <v>0</v>
      </c>
      <c r="DA159" s="18">
        <v>0</v>
      </c>
      <c r="DB159" s="18">
        <v>0</v>
      </c>
      <c r="DC159" s="18">
        <v>0.37632960000000004</v>
      </c>
      <c r="DD159" s="18">
        <v>97.664832000000004</v>
      </c>
      <c r="DE159" s="18">
        <v>0</v>
      </c>
      <c r="DF159" s="18">
        <v>0</v>
      </c>
      <c r="DG159" s="18">
        <v>0</v>
      </c>
      <c r="DH159" s="18">
        <v>0</v>
      </c>
      <c r="DI159" s="18">
        <v>0</v>
      </c>
      <c r="DJ159" s="18">
        <v>0</v>
      </c>
      <c r="DK159" s="18">
        <v>0</v>
      </c>
      <c r="DL159" s="18">
        <v>0</v>
      </c>
      <c r="DM159" s="18">
        <v>0</v>
      </c>
      <c r="DN159" s="18">
        <v>0</v>
      </c>
      <c r="DO159" s="18">
        <v>0</v>
      </c>
      <c r="DP159" s="18">
        <v>0</v>
      </c>
      <c r="DQ159" s="18">
        <v>0</v>
      </c>
      <c r="DR159" s="18">
        <v>0</v>
      </c>
      <c r="DS159" s="18">
        <v>0</v>
      </c>
      <c r="DT159" s="18">
        <v>0</v>
      </c>
      <c r="DU159" s="18">
        <v>0</v>
      </c>
      <c r="DV159" s="18">
        <v>0</v>
      </c>
      <c r="DW159" s="18">
        <v>0</v>
      </c>
      <c r="DX159" s="18">
        <v>0</v>
      </c>
      <c r="DY159" s="18">
        <v>0</v>
      </c>
      <c r="DZ159" s="18">
        <v>0</v>
      </c>
      <c r="EA159" s="18">
        <v>0</v>
      </c>
      <c r="EB159" s="18">
        <v>0</v>
      </c>
      <c r="EC159" s="18">
        <v>0</v>
      </c>
      <c r="ED159" s="18">
        <v>0</v>
      </c>
      <c r="EE159" s="18">
        <v>0</v>
      </c>
    </row>
    <row r="160" spans="1:135" ht="20.149999999999999" customHeight="1" outlineLevel="6" x14ac:dyDescent="0.35">
      <c r="A160" s="17" t="s">
        <v>55</v>
      </c>
      <c r="B160" s="17" t="s">
        <v>354</v>
      </c>
      <c r="C160">
        <v>0</v>
      </c>
      <c r="D160" s="18">
        <v>1550.6832000000002</v>
      </c>
      <c r="E160" s="18">
        <v>1488.96</v>
      </c>
      <c r="F160" s="18">
        <v>0</v>
      </c>
      <c r="G160" s="18">
        <v>0</v>
      </c>
      <c r="H160" s="18">
        <v>0</v>
      </c>
      <c r="I160" s="18">
        <v>0</v>
      </c>
      <c r="J160" s="18">
        <v>35.4816</v>
      </c>
      <c r="K160" s="18">
        <v>26.241599999999998</v>
      </c>
      <c r="L160" s="18">
        <v>-24.288</v>
      </c>
      <c r="M160" s="18">
        <v>0</v>
      </c>
      <c r="N160" s="18">
        <v>0</v>
      </c>
      <c r="O160" s="18">
        <v>0</v>
      </c>
      <c r="P160" s="18">
        <v>1.768800003691248E-5</v>
      </c>
      <c r="Q160" s="18">
        <v>1.7688000000000001E-5</v>
      </c>
      <c r="R160" s="18">
        <v>0</v>
      </c>
      <c r="S160" s="18">
        <v>0</v>
      </c>
      <c r="T160" s="18">
        <v>0</v>
      </c>
      <c r="U160" s="18">
        <v>0</v>
      </c>
      <c r="V160" s="18">
        <v>2.8564800000000002E-15</v>
      </c>
      <c r="W160" s="18">
        <v>3.4056000000000003E-14</v>
      </c>
      <c r="X160" s="18">
        <v>-2.9356799999999999E-13</v>
      </c>
      <c r="Y160" s="18">
        <v>0</v>
      </c>
      <c r="Z160" s="18">
        <v>0</v>
      </c>
      <c r="AA160" s="18">
        <v>0</v>
      </c>
      <c r="AB160" s="18">
        <v>8.1628800000000001E-2</v>
      </c>
      <c r="AC160" s="18">
        <v>8.3952000000000013E-2</v>
      </c>
      <c r="AD160" s="18">
        <v>0</v>
      </c>
      <c r="AE160" s="18">
        <v>0</v>
      </c>
      <c r="AF160" s="18">
        <v>0</v>
      </c>
      <c r="AG160" s="18">
        <v>0</v>
      </c>
      <c r="AH160" s="18">
        <v>1.1563200000000001E-2</v>
      </c>
      <c r="AI160" s="18">
        <v>-1.38864E-2</v>
      </c>
      <c r="AJ160" s="18">
        <v>-1.20912E-2</v>
      </c>
      <c r="AK160" s="18">
        <v>0</v>
      </c>
      <c r="AL160" s="18">
        <v>0</v>
      </c>
      <c r="AM160" s="18">
        <v>0</v>
      </c>
      <c r="AN160" s="18">
        <v>2.50536</v>
      </c>
      <c r="AO160" s="18">
        <v>2.3020800000000001</v>
      </c>
      <c r="AP160" s="18">
        <v>0</v>
      </c>
      <c r="AQ160" s="18">
        <v>0</v>
      </c>
      <c r="AR160" s="18">
        <v>0</v>
      </c>
      <c r="AS160" s="18">
        <v>0</v>
      </c>
      <c r="AT160" s="18">
        <v>0.12355200000000001</v>
      </c>
      <c r="AU160" s="18">
        <v>7.9728000000000007E-2</v>
      </c>
      <c r="AV160" s="18">
        <v>-0.13305600000000001</v>
      </c>
      <c r="AW160" s="18">
        <v>0</v>
      </c>
      <c r="AX160" s="18">
        <v>0</v>
      </c>
      <c r="AY160" s="18">
        <v>0</v>
      </c>
      <c r="AZ160" s="18">
        <v>0.78444960000000008</v>
      </c>
      <c r="BA160" s="18">
        <v>0.73920000000000008</v>
      </c>
      <c r="BB160" s="18">
        <v>0</v>
      </c>
      <c r="BC160" s="18">
        <v>0</v>
      </c>
      <c r="BD160" s="18">
        <v>0</v>
      </c>
      <c r="BE160" s="18">
        <v>0</v>
      </c>
      <c r="BF160" s="18">
        <v>2.9937599999999998E-2</v>
      </c>
      <c r="BG160" s="18">
        <v>1.5311999999999999E-2</v>
      </c>
      <c r="BH160" s="18">
        <v>-2.4816000000000001E-2</v>
      </c>
      <c r="BI160" s="18">
        <v>0</v>
      </c>
      <c r="BJ160" s="18">
        <v>0</v>
      </c>
      <c r="BK160" s="18">
        <v>0</v>
      </c>
      <c r="BL160" s="18">
        <v>3.6756191999999998E-4</v>
      </c>
      <c r="BM160" s="18">
        <v>3.6432000000000001E-4</v>
      </c>
      <c r="BN160" s="18">
        <v>0</v>
      </c>
      <c r="BO160" s="18">
        <v>0</v>
      </c>
      <c r="BP160" s="18">
        <v>0</v>
      </c>
      <c r="BQ160" s="18">
        <v>0</v>
      </c>
      <c r="BR160" s="18">
        <v>1.2302400000000001E-6</v>
      </c>
      <c r="BS160" s="18">
        <v>2.01168E-6</v>
      </c>
      <c r="BT160" s="18">
        <v>-4.3612800000000004E-6</v>
      </c>
      <c r="BU160" s="18">
        <v>0</v>
      </c>
      <c r="BV160" s="18">
        <v>0</v>
      </c>
      <c r="BW160" s="18">
        <v>0</v>
      </c>
      <c r="BX160" s="18">
        <v>7772.6880000000001</v>
      </c>
      <c r="BY160" s="18">
        <v>7180.8</v>
      </c>
      <c r="BZ160" s="18">
        <v>0</v>
      </c>
      <c r="CA160" s="18">
        <v>0</v>
      </c>
      <c r="CB160" s="18">
        <v>0</v>
      </c>
      <c r="CC160" s="18">
        <v>0</v>
      </c>
      <c r="CD160" s="18">
        <v>234.43200000000002</v>
      </c>
      <c r="CE160" s="18">
        <v>357.45600000000002</v>
      </c>
      <c r="CF160" s="18">
        <v>-309.93600000000004</v>
      </c>
      <c r="CG160" s="18">
        <v>0</v>
      </c>
      <c r="CH160" s="18">
        <v>0</v>
      </c>
      <c r="CI160" s="18">
        <v>0</v>
      </c>
      <c r="CJ160" s="18">
        <v>7988.64</v>
      </c>
      <c r="CK160" s="18">
        <v>7392</v>
      </c>
      <c r="CL160" s="18">
        <v>0</v>
      </c>
      <c r="CM160" s="18">
        <v>0</v>
      </c>
      <c r="CN160" s="18">
        <v>0</v>
      </c>
      <c r="CO160" s="18">
        <v>0</v>
      </c>
      <c r="CP160" s="18">
        <v>235.48800000000003</v>
      </c>
      <c r="CQ160" s="18">
        <v>361.15200000000004</v>
      </c>
      <c r="CR160" s="18">
        <v>-379.63200000000006</v>
      </c>
      <c r="CS160" s="18">
        <v>0</v>
      </c>
      <c r="CT160" s="18">
        <v>0</v>
      </c>
      <c r="CU160" s="18">
        <v>0</v>
      </c>
      <c r="CV160" s="18">
        <v>1043.0640000000001</v>
      </c>
      <c r="CW160" s="18">
        <v>1003.2</v>
      </c>
      <c r="CX160" s="18">
        <v>0</v>
      </c>
      <c r="CY160" s="18">
        <v>0</v>
      </c>
      <c r="CZ160" s="18">
        <v>0</v>
      </c>
      <c r="DA160" s="18">
        <v>0</v>
      </c>
      <c r="DB160" s="18">
        <v>13.6752</v>
      </c>
      <c r="DC160" s="18">
        <v>26.188800000000001</v>
      </c>
      <c r="DD160" s="18">
        <v>-88.704000000000008</v>
      </c>
      <c r="DE160" s="18">
        <v>0</v>
      </c>
      <c r="DF160" s="18">
        <v>0</v>
      </c>
      <c r="DG160" s="18">
        <v>0</v>
      </c>
      <c r="DH160" s="18">
        <v>1478.4</v>
      </c>
      <c r="DI160" s="18">
        <v>1478.4</v>
      </c>
      <c r="DJ160" s="18">
        <v>0</v>
      </c>
      <c r="DK160" s="18">
        <v>0</v>
      </c>
      <c r="DL160" s="18">
        <v>0</v>
      </c>
      <c r="DM160" s="18">
        <v>0</v>
      </c>
      <c r="DN160" s="18">
        <v>0</v>
      </c>
      <c r="DO160" s="18">
        <v>0</v>
      </c>
      <c r="DP160" s="18">
        <v>0</v>
      </c>
      <c r="DQ160" s="18">
        <v>0</v>
      </c>
      <c r="DR160" s="18">
        <v>0</v>
      </c>
      <c r="DS160" s="18">
        <v>0</v>
      </c>
      <c r="DT160" s="18">
        <v>807.84</v>
      </c>
      <c r="DU160" s="18">
        <v>807.84</v>
      </c>
      <c r="DV160" s="18">
        <v>0</v>
      </c>
      <c r="DW160" s="18">
        <v>0</v>
      </c>
      <c r="DX160" s="18">
        <v>0</v>
      </c>
      <c r="DY160" s="18">
        <v>0</v>
      </c>
      <c r="DZ160" s="18">
        <v>0</v>
      </c>
      <c r="EA160" s="18">
        <v>0</v>
      </c>
      <c r="EB160" s="18">
        <v>0</v>
      </c>
      <c r="EC160" s="18">
        <v>0</v>
      </c>
      <c r="ED160" s="18">
        <v>0</v>
      </c>
      <c r="EE160" s="18">
        <v>0</v>
      </c>
    </row>
    <row r="161" spans="1:135" ht="20.149999999999999" customHeight="1" outlineLevel="5" x14ac:dyDescent="0.35">
      <c r="A161" s="17" t="s">
        <v>54</v>
      </c>
      <c r="B161" s="17" t="s">
        <v>355</v>
      </c>
      <c r="D161" s="18">
        <v>485.23152300000004</v>
      </c>
      <c r="E161" s="18">
        <v>348.17698999999999</v>
      </c>
      <c r="F161" s="18">
        <v>0</v>
      </c>
      <c r="G161" s="18">
        <v>0</v>
      </c>
      <c r="H161" s="18">
        <v>122.184146</v>
      </c>
      <c r="I161" s="18">
        <v>0</v>
      </c>
      <c r="J161" s="18">
        <v>5.566904000000001</v>
      </c>
      <c r="K161" s="18">
        <v>9.3034829999999999</v>
      </c>
      <c r="L161" s="18">
        <v>0</v>
      </c>
      <c r="M161" s="18">
        <v>0</v>
      </c>
      <c r="N161" s="18">
        <v>0</v>
      </c>
      <c r="O161" s="18">
        <v>0</v>
      </c>
      <c r="P161" s="18">
        <v>4.3048378799999999E-12</v>
      </c>
      <c r="Q161" s="18">
        <v>3.2245969E-12</v>
      </c>
      <c r="R161" s="18">
        <v>0</v>
      </c>
      <c r="S161" s="18">
        <v>0</v>
      </c>
      <c r="T161" s="18">
        <v>9.9502284000000008E-13</v>
      </c>
      <c r="U161" s="18">
        <v>0</v>
      </c>
      <c r="V161" s="18">
        <v>4.7515860000000003E-14</v>
      </c>
      <c r="W161" s="18">
        <v>3.7702279999999999E-14</v>
      </c>
      <c r="X161" s="18">
        <v>0</v>
      </c>
      <c r="Y161" s="18">
        <v>0</v>
      </c>
      <c r="Z161" s="18">
        <v>0</v>
      </c>
      <c r="AA161" s="18">
        <v>0</v>
      </c>
      <c r="AB161" s="18">
        <v>0.145435129</v>
      </c>
      <c r="AC161" s="18">
        <v>0.102082799</v>
      </c>
      <c r="AD161" s="18">
        <v>0</v>
      </c>
      <c r="AE161" s="18">
        <v>0</v>
      </c>
      <c r="AF161" s="18">
        <v>3.8320758000000003E-2</v>
      </c>
      <c r="AG161" s="18">
        <v>0</v>
      </c>
      <c r="AH161" s="18">
        <v>1.603574E-3</v>
      </c>
      <c r="AI161" s="18">
        <v>3.4279979999999998E-3</v>
      </c>
      <c r="AJ161" s="18">
        <v>0</v>
      </c>
      <c r="AK161" s="18">
        <v>0</v>
      </c>
      <c r="AL161" s="18">
        <v>0</v>
      </c>
      <c r="AM161" s="18">
        <v>0</v>
      </c>
      <c r="AN161" s="18">
        <v>1.8520475539999999</v>
      </c>
      <c r="AO161" s="18">
        <v>1.5486250499999998</v>
      </c>
      <c r="AP161" s="18">
        <v>0</v>
      </c>
      <c r="AQ161" s="18">
        <v>0</v>
      </c>
      <c r="AR161" s="18">
        <v>0.25875863999999998</v>
      </c>
      <c r="AS161" s="18">
        <v>0</v>
      </c>
      <c r="AT161" s="18">
        <v>8.3225940000000009E-3</v>
      </c>
      <c r="AU161" s="18">
        <v>3.6341270000000009E-2</v>
      </c>
      <c r="AV161" s="18">
        <v>0</v>
      </c>
      <c r="AW161" s="18">
        <v>0</v>
      </c>
      <c r="AX161" s="18">
        <v>0</v>
      </c>
      <c r="AY161" s="18">
        <v>0</v>
      </c>
      <c r="AZ161" s="18">
        <v>0.27443161760000001</v>
      </c>
      <c r="BA161" s="18">
        <v>0.19217137100000004</v>
      </c>
      <c r="BB161" s="18">
        <v>0</v>
      </c>
      <c r="BC161" s="18">
        <v>0</v>
      </c>
      <c r="BD161" s="18">
        <v>6.1069022000000001E-2</v>
      </c>
      <c r="BE161" s="18">
        <v>0</v>
      </c>
      <c r="BF161" s="18">
        <v>1.0344586E-3</v>
      </c>
      <c r="BG161" s="18">
        <v>2.0156766E-2</v>
      </c>
      <c r="BH161" s="18">
        <v>0</v>
      </c>
      <c r="BI161" s="18">
        <v>0</v>
      </c>
      <c r="BJ161" s="18">
        <v>0</v>
      </c>
      <c r="BK161" s="18">
        <v>0</v>
      </c>
      <c r="BL161" s="18">
        <v>1.0197038110000002E-4</v>
      </c>
      <c r="BM161" s="18">
        <v>7.4094811000000011E-5</v>
      </c>
      <c r="BN161" s="18">
        <v>0</v>
      </c>
      <c r="BO161" s="18">
        <v>0</v>
      </c>
      <c r="BP161" s="18">
        <v>2.6160656199999998E-5</v>
      </c>
      <c r="BQ161" s="18">
        <v>0</v>
      </c>
      <c r="BR161" s="18">
        <v>9.3535680000000007E-7</v>
      </c>
      <c r="BS161" s="18">
        <v>7.7955709999999994E-7</v>
      </c>
      <c r="BT161" s="18">
        <v>0</v>
      </c>
      <c r="BU161" s="18">
        <v>0</v>
      </c>
      <c r="BV161" s="18">
        <v>0</v>
      </c>
      <c r="BW161" s="18">
        <v>0</v>
      </c>
      <c r="BX161" s="18">
        <v>12552.964060000002</v>
      </c>
      <c r="BY161" s="18">
        <v>5827.6540000000005</v>
      </c>
      <c r="BZ161" s="18">
        <v>0</v>
      </c>
      <c r="CA161" s="18">
        <v>0</v>
      </c>
      <c r="CB161" s="18">
        <v>6388.2210000000005</v>
      </c>
      <c r="CC161" s="18">
        <v>0</v>
      </c>
      <c r="CD161" s="18">
        <v>198.72300000000001</v>
      </c>
      <c r="CE161" s="18">
        <v>138.36606</v>
      </c>
      <c r="CF161" s="18">
        <v>0</v>
      </c>
      <c r="CG161" s="18">
        <v>0</v>
      </c>
      <c r="CH161" s="18">
        <v>0</v>
      </c>
      <c r="CI161" s="18">
        <v>0</v>
      </c>
      <c r="CJ161" s="18">
        <v>12837.03736</v>
      </c>
      <c r="CK161" s="18">
        <v>6010.62</v>
      </c>
      <c r="CL161" s="18">
        <v>0</v>
      </c>
      <c r="CM161" s="18">
        <v>0</v>
      </c>
      <c r="CN161" s="18">
        <v>6480.7638000000006</v>
      </c>
      <c r="CO161" s="18">
        <v>0</v>
      </c>
      <c r="CP161" s="18">
        <v>203.0154</v>
      </c>
      <c r="CQ161" s="18">
        <v>142.63816</v>
      </c>
      <c r="CR161" s="18">
        <v>0</v>
      </c>
      <c r="CS161" s="18">
        <v>0</v>
      </c>
      <c r="CT161" s="18">
        <v>0</v>
      </c>
      <c r="CU161" s="18">
        <v>0</v>
      </c>
      <c r="CV161" s="18">
        <v>775.55946300000005</v>
      </c>
      <c r="CW161" s="18">
        <v>553.90111000000002</v>
      </c>
      <c r="CX161" s="18">
        <v>0</v>
      </c>
      <c r="CY161" s="18">
        <v>0</v>
      </c>
      <c r="CZ161" s="18">
        <v>199.90234600000002</v>
      </c>
      <c r="DA161" s="18">
        <v>0</v>
      </c>
      <c r="DB161" s="18">
        <v>8.9872720000000008</v>
      </c>
      <c r="DC161" s="18">
        <v>12.768735000000001</v>
      </c>
      <c r="DD161" s="18">
        <v>0</v>
      </c>
      <c r="DE161" s="18">
        <v>0</v>
      </c>
      <c r="DF161" s="18">
        <v>0</v>
      </c>
      <c r="DG161" s="18">
        <v>0</v>
      </c>
      <c r="DH161" s="18">
        <v>0</v>
      </c>
      <c r="DI161" s="18">
        <v>0</v>
      </c>
      <c r="DJ161" s="18">
        <v>0</v>
      </c>
      <c r="DK161" s="18">
        <v>0</v>
      </c>
      <c r="DL161" s="18">
        <v>0</v>
      </c>
      <c r="DM161" s="18">
        <v>0</v>
      </c>
      <c r="DN161" s="18">
        <v>0</v>
      </c>
      <c r="DO161" s="18">
        <v>0</v>
      </c>
      <c r="DP161" s="18">
        <v>0</v>
      </c>
      <c r="DQ161" s="18">
        <v>0</v>
      </c>
      <c r="DR161" s="18">
        <v>0</v>
      </c>
      <c r="DS161" s="18">
        <v>0</v>
      </c>
      <c r="DT161" s="18">
        <v>7.3687600000000006E-2</v>
      </c>
      <c r="DU161" s="18">
        <v>7.3687600000000006E-2</v>
      </c>
      <c r="DV161" s="18">
        <v>0</v>
      </c>
      <c r="DW161" s="18">
        <v>0</v>
      </c>
      <c r="DX161" s="18">
        <v>0</v>
      </c>
      <c r="DY161" s="18">
        <v>0</v>
      </c>
      <c r="DZ161" s="18">
        <v>0</v>
      </c>
      <c r="EA161" s="18">
        <v>0</v>
      </c>
      <c r="EB161" s="18">
        <v>0</v>
      </c>
      <c r="EC161" s="18">
        <v>0</v>
      </c>
      <c r="ED161" s="18">
        <v>0</v>
      </c>
      <c r="EE161" s="18">
        <v>0</v>
      </c>
    </row>
    <row r="162" spans="1:135" ht="20.149999999999999" customHeight="1" outlineLevel="6" x14ac:dyDescent="0.35">
      <c r="A162" s="17" t="s">
        <v>55</v>
      </c>
      <c r="B162" s="17" t="s">
        <v>311</v>
      </c>
      <c r="C162">
        <v>0</v>
      </c>
      <c r="D162" s="18">
        <v>301.95530400000001</v>
      </c>
      <c r="E162" s="18">
        <v>293.30419999999998</v>
      </c>
      <c r="F162" s="18">
        <v>0</v>
      </c>
      <c r="G162" s="18">
        <v>0</v>
      </c>
      <c r="H162" s="18">
        <v>0</v>
      </c>
      <c r="I162" s="18">
        <v>0</v>
      </c>
      <c r="J162" s="18">
        <v>5.566904000000001</v>
      </c>
      <c r="K162" s="18">
        <v>3.0842000000000001</v>
      </c>
      <c r="L162" s="18">
        <v>0</v>
      </c>
      <c r="M162" s="18">
        <v>0</v>
      </c>
      <c r="N162" s="18">
        <v>0</v>
      </c>
      <c r="O162" s="18">
        <v>0</v>
      </c>
      <c r="P162" s="18">
        <v>2.8123036200000003E-12</v>
      </c>
      <c r="Q162" s="18">
        <v>2.7476540000000002E-12</v>
      </c>
      <c r="R162" s="18">
        <v>0</v>
      </c>
      <c r="S162" s="18">
        <v>0</v>
      </c>
      <c r="T162" s="18">
        <v>0</v>
      </c>
      <c r="U162" s="18">
        <v>0</v>
      </c>
      <c r="V162" s="18">
        <v>4.7515860000000003E-14</v>
      </c>
      <c r="W162" s="18">
        <v>1.713376E-14</v>
      </c>
      <c r="X162" s="18">
        <v>0</v>
      </c>
      <c r="Y162" s="18">
        <v>0</v>
      </c>
      <c r="Z162" s="18">
        <v>0</v>
      </c>
      <c r="AA162" s="18">
        <v>0</v>
      </c>
      <c r="AB162" s="18">
        <v>8.7953991999999995E-2</v>
      </c>
      <c r="AC162" s="18">
        <v>8.4864780000000001E-2</v>
      </c>
      <c r="AD162" s="18">
        <v>0</v>
      </c>
      <c r="AE162" s="18">
        <v>0</v>
      </c>
      <c r="AF162" s="18">
        <v>0</v>
      </c>
      <c r="AG162" s="18">
        <v>0</v>
      </c>
      <c r="AH162" s="18">
        <v>1.603574E-3</v>
      </c>
      <c r="AI162" s="18">
        <v>1.4856380000000001E-3</v>
      </c>
      <c r="AJ162" s="18">
        <v>0</v>
      </c>
      <c r="AK162" s="18">
        <v>0</v>
      </c>
      <c r="AL162" s="18">
        <v>0</v>
      </c>
      <c r="AM162" s="18">
        <v>0</v>
      </c>
      <c r="AN162" s="18">
        <v>1.463909594</v>
      </c>
      <c r="AO162" s="18">
        <v>1.435994</v>
      </c>
      <c r="AP162" s="18">
        <v>0</v>
      </c>
      <c r="AQ162" s="18">
        <v>0</v>
      </c>
      <c r="AR162" s="18">
        <v>0</v>
      </c>
      <c r="AS162" s="18">
        <v>0</v>
      </c>
      <c r="AT162" s="18">
        <v>8.3225940000000009E-3</v>
      </c>
      <c r="AU162" s="18">
        <v>1.9593000000000003E-2</v>
      </c>
      <c r="AV162" s="18">
        <v>0</v>
      </c>
      <c r="AW162" s="18">
        <v>0</v>
      </c>
      <c r="AX162" s="18">
        <v>0</v>
      </c>
      <c r="AY162" s="18">
        <v>0</v>
      </c>
      <c r="AZ162" s="18">
        <v>0.18282808460000005</v>
      </c>
      <c r="BA162" s="18">
        <v>0.17958920000000003</v>
      </c>
      <c r="BB162" s="18">
        <v>0</v>
      </c>
      <c r="BC162" s="18">
        <v>0</v>
      </c>
      <c r="BD162" s="18">
        <v>0</v>
      </c>
      <c r="BE162" s="18">
        <v>0</v>
      </c>
      <c r="BF162" s="18">
        <v>1.0344586E-3</v>
      </c>
      <c r="BG162" s="18">
        <v>2.2044260000000002E-3</v>
      </c>
      <c r="BH162" s="18">
        <v>0</v>
      </c>
      <c r="BI162" s="18">
        <v>0</v>
      </c>
      <c r="BJ162" s="18">
        <v>0</v>
      </c>
      <c r="BK162" s="18">
        <v>0</v>
      </c>
      <c r="BL162" s="18">
        <v>6.2729396800000005E-5</v>
      </c>
      <c r="BM162" s="18">
        <v>6.1481420000000005E-5</v>
      </c>
      <c r="BN162" s="18">
        <v>0</v>
      </c>
      <c r="BO162" s="18">
        <v>0</v>
      </c>
      <c r="BP162" s="18">
        <v>0</v>
      </c>
      <c r="BQ162" s="18">
        <v>0</v>
      </c>
      <c r="BR162" s="18">
        <v>9.3535680000000007E-7</v>
      </c>
      <c r="BS162" s="18">
        <v>3.1262E-7</v>
      </c>
      <c r="BT162" s="18">
        <v>0</v>
      </c>
      <c r="BU162" s="18">
        <v>0</v>
      </c>
      <c r="BV162" s="18">
        <v>0</v>
      </c>
      <c r="BW162" s="18">
        <v>0</v>
      </c>
      <c r="BX162" s="18">
        <v>2970.63256</v>
      </c>
      <c r="BY162" s="18">
        <v>2728.1660000000002</v>
      </c>
      <c r="BZ162" s="18">
        <v>0</v>
      </c>
      <c r="CA162" s="18">
        <v>0</v>
      </c>
      <c r="CB162" s="18">
        <v>0</v>
      </c>
      <c r="CC162" s="18">
        <v>0</v>
      </c>
      <c r="CD162" s="18">
        <v>198.72300000000001</v>
      </c>
      <c r="CE162" s="18">
        <v>43.743560000000002</v>
      </c>
      <c r="CF162" s="18">
        <v>0</v>
      </c>
      <c r="CG162" s="18">
        <v>0</v>
      </c>
      <c r="CH162" s="18">
        <v>0</v>
      </c>
      <c r="CI162" s="18">
        <v>0</v>
      </c>
      <c r="CJ162" s="18">
        <v>3115.8916600000002</v>
      </c>
      <c r="CK162" s="18">
        <v>2867.8580000000002</v>
      </c>
      <c r="CL162" s="18">
        <v>0</v>
      </c>
      <c r="CM162" s="18">
        <v>0</v>
      </c>
      <c r="CN162" s="18">
        <v>0</v>
      </c>
      <c r="CO162" s="18">
        <v>0</v>
      </c>
      <c r="CP162" s="18">
        <v>203.0154</v>
      </c>
      <c r="CQ162" s="18">
        <v>45.018260000000005</v>
      </c>
      <c r="CR162" s="18">
        <v>0</v>
      </c>
      <c r="CS162" s="18">
        <v>0</v>
      </c>
      <c r="CT162" s="18">
        <v>0</v>
      </c>
      <c r="CU162" s="18">
        <v>0</v>
      </c>
      <c r="CV162" s="18">
        <v>475.70594400000004</v>
      </c>
      <c r="CW162" s="18">
        <v>460.81</v>
      </c>
      <c r="CX162" s="18">
        <v>0</v>
      </c>
      <c r="CY162" s="18">
        <v>0</v>
      </c>
      <c r="CZ162" s="18">
        <v>0</v>
      </c>
      <c r="DA162" s="18">
        <v>0</v>
      </c>
      <c r="DB162" s="18">
        <v>8.9872720000000008</v>
      </c>
      <c r="DC162" s="18">
        <v>5.908672000000001</v>
      </c>
      <c r="DD162" s="18">
        <v>0</v>
      </c>
      <c r="DE162" s="18">
        <v>0</v>
      </c>
      <c r="DF162" s="18">
        <v>0</v>
      </c>
      <c r="DG162" s="18">
        <v>0</v>
      </c>
      <c r="DH162" s="18">
        <v>0</v>
      </c>
      <c r="DI162" s="18">
        <v>0</v>
      </c>
      <c r="DJ162" s="18">
        <v>0</v>
      </c>
      <c r="DK162" s="18">
        <v>0</v>
      </c>
      <c r="DL162" s="18">
        <v>0</v>
      </c>
      <c r="DM162" s="18">
        <v>0</v>
      </c>
      <c r="DN162" s="18">
        <v>0</v>
      </c>
      <c r="DO162" s="18">
        <v>0</v>
      </c>
      <c r="DP162" s="18">
        <v>0</v>
      </c>
      <c r="DQ162" s="18">
        <v>0</v>
      </c>
      <c r="DR162" s="18">
        <v>0</v>
      </c>
      <c r="DS162" s="18">
        <v>0</v>
      </c>
      <c r="DT162" s="18">
        <v>7.3687600000000006E-2</v>
      </c>
      <c r="DU162" s="18">
        <v>7.3687600000000006E-2</v>
      </c>
      <c r="DV162" s="18">
        <v>0</v>
      </c>
      <c r="DW162" s="18">
        <v>0</v>
      </c>
      <c r="DX162" s="18">
        <v>0</v>
      </c>
      <c r="DY162" s="18">
        <v>0</v>
      </c>
      <c r="DZ162" s="18">
        <v>0</v>
      </c>
      <c r="EA162" s="18">
        <v>0</v>
      </c>
      <c r="EB162" s="18">
        <v>0</v>
      </c>
      <c r="EC162" s="18">
        <v>0</v>
      </c>
      <c r="ED162" s="18">
        <v>0</v>
      </c>
      <c r="EE162" s="18">
        <v>0</v>
      </c>
    </row>
    <row r="163" spans="1:135" ht="20.149999999999999" customHeight="1" outlineLevel="6" x14ac:dyDescent="0.35">
      <c r="A163" s="17" t="s">
        <v>55</v>
      </c>
      <c r="B163" s="17" t="s">
        <v>356</v>
      </c>
      <c r="C163">
        <v>2</v>
      </c>
      <c r="D163" s="18">
        <v>122.973921</v>
      </c>
      <c r="E163" s="18">
        <v>37.548490000000001</v>
      </c>
      <c r="F163" s="18">
        <v>0</v>
      </c>
      <c r="G163" s="18">
        <v>0</v>
      </c>
      <c r="H163" s="18">
        <v>81.982614000000012</v>
      </c>
      <c r="I163" s="18">
        <v>0</v>
      </c>
      <c r="J163" s="18">
        <v>0</v>
      </c>
      <c r="K163" s="18">
        <v>3.4428170000000002</v>
      </c>
      <c r="L163" s="18">
        <v>0</v>
      </c>
      <c r="M163" s="18">
        <v>0</v>
      </c>
      <c r="N163" s="18">
        <v>0</v>
      </c>
      <c r="O163" s="18">
        <v>0</v>
      </c>
      <c r="P163" s="18">
        <v>1.06521639E-12</v>
      </c>
      <c r="Q163" s="18">
        <v>3.4368599999999999E-13</v>
      </c>
      <c r="R163" s="18">
        <v>0</v>
      </c>
      <c r="S163" s="18">
        <v>0</v>
      </c>
      <c r="T163" s="18">
        <v>7.1014426000000006E-13</v>
      </c>
      <c r="U163" s="18">
        <v>0</v>
      </c>
      <c r="V163" s="18">
        <v>0</v>
      </c>
      <c r="W163" s="18">
        <v>1.138613E-14</v>
      </c>
      <c r="X163" s="18">
        <v>0</v>
      </c>
      <c r="Y163" s="18">
        <v>0</v>
      </c>
      <c r="Z163" s="18">
        <v>0</v>
      </c>
      <c r="AA163" s="18">
        <v>0</v>
      </c>
      <c r="AB163" s="18">
        <v>3.5520765000000003E-2</v>
      </c>
      <c r="AC163" s="18">
        <v>1.076502E-2</v>
      </c>
      <c r="AD163" s="18">
        <v>0</v>
      </c>
      <c r="AE163" s="18">
        <v>0</v>
      </c>
      <c r="AF163" s="18">
        <v>2.3680510000000002E-2</v>
      </c>
      <c r="AG163" s="18">
        <v>0</v>
      </c>
      <c r="AH163" s="18">
        <v>0</v>
      </c>
      <c r="AI163" s="18">
        <v>1.0752349999999999E-3</v>
      </c>
      <c r="AJ163" s="18">
        <v>0</v>
      </c>
      <c r="AK163" s="18">
        <v>0</v>
      </c>
      <c r="AL163" s="18">
        <v>0</v>
      </c>
      <c r="AM163" s="18">
        <v>0</v>
      </c>
      <c r="AN163" s="18">
        <v>0.20589723000000001</v>
      </c>
      <c r="AO163" s="18">
        <v>5.9361050000000005E-2</v>
      </c>
      <c r="AP163" s="18">
        <v>0</v>
      </c>
      <c r="AQ163" s="18">
        <v>0</v>
      </c>
      <c r="AR163" s="18">
        <v>0.13726482000000001</v>
      </c>
      <c r="AS163" s="18">
        <v>0</v>
      </c>
      <c r="AT163" s="18">
        <v>0</v>
      </c>
      <c r="AU163" s="18">
        <v>9.2713600000000011E-3</v>
      </c>
      <c r="AV163" s="18">
        <v>0</v>
      </c>
      <c r="AW163" s="18">
        <v>0</v>
      </c>
      <c r="AX163" s="18">
        <v>0</v>
      </c>
      <c r="AY163" s="18">
        <v>0</v>
      </c>
      <c r="AZ163" s="18">
        <v>5.2967880000000002E-2</v>
      </c>
      <c r="BA163" s="18">
        <v>7.7180599999999997E-3</v>
      </c>
      <c r="BB163" s="18">
        <v>0</v>
      </c>
      <c r="BC163" s="18">
        <v>0</v>
      </c>
      <c r="BD163" s="18">
        <v>3.5311920000000004E-2</v>
      </c>
      <c r="BE163" s="18">
        <v>0</v>
      </c>
      <c r="BF163" s="18">
        <v>0</v>
      </c>
      <c r="BG163" s="18">
        <v>9.9379000000000012E-3</v>
      </c>
      <c r="BH163" s="18">
        <v>0</v>
      </c>
      <c r="BI163" s="18">
        <v>0</v>
      </c>
      <c r="BJ163" s="18">
        <v>0</v>
      </c>
      <c r="BK163" s="18">
        <v>0</v>
      </c>
      <c r="BL163" s="18">
        <v>2.4030848099999997E-5</v>
      </c>
      <c r="BM163" s="18">
        <v>7.7517999999999992E-6</v>
      </c>
      <c r="BN163" s="18">
        <v>0</v>
      </c>
      <c r="BO163" s="18">
        <v>0</v>
      </c>
      <c r="BP163" s="18">
        <v>1.6020565399999998E-5</v>
      </c>
      <c r="BQ163" s="18">
        <v>0</v>
      </c>
      <c r="BR163" s="18">
        <v>0</v>
      </c>
      <c r="BS163" s="18">
        <v>2.5848270000000002E-7</v>
      </c>
      <c r="BT163" s="18">
        <v>0</v>
      </c>
      <c r="BU163" s="18">
        <v>0</v>
      </c>
      <c r="BV163" s="18">
        <v>0</v>
      </c>
      <c r="BW163" s="18">
        <v>0</v>
      </c>
      <c r="BX163" s="18">
        <v>5490.1749000000009</v>
      </c>
      <c r="BY163" s="18">
        <v>1777.6780000000001</v>
      </c>
      <c r="BZ163" s="18">
        <v>0</v>
      </c>
      <c r="CA163" s="18">
        <v>0</v>
      </c>
      <c r="CB163" s="18">
        <v>3660.1165999999998</v>
      </c>
      <c r="CC163" s="18">
        <v>0</v>
      </c>
      <c r="CD163" s="18">
        <v>0</v>
      </c>
      <c r="CE163" s="18">
        <v>52.380299999999998</v>
      </c>
      <c r="CF163" s="18">
        <v>0</v>
      </c>
      <c r="CG163" s="18">
        <v>0</v>
      </c>
      <c r="CH163" s="18">
        <v>0</v>
      </c>
      <c r="CI163" s="18">
        <v>0</v>
      </c>
      <c r="CJ163" s="18">
        <v>5584.6127399999996</v>
      </c>
      <c r="CK163" s="18">
        <v>1807.498</v>
      </c>
      <c r="CL163" s="18">
        <v>0</v>
      </c>
      <c r="CM163" s="18">
        <v>0</v>
      </c>
      <c r="CN163" s="18">
        <v>3723.0751600000003</v>
      </c>
      <c r="CO163" s="18">
        <v>0</v>
      </c>
      <c r="CP163" s="18">
        <v>0</v>
      </c>
      <c r="CQ163" s="18">
        <v>54.039580000000001</v>
      </c>
      <c r="CR163" s="18">
        <v>0</v>
      </c>
      <c r="CS163" s="18">
        <v>0</v>
      </c>
      <c r="CT163" s="18">
        <v>0</v>
      </c>
      <c r="CU163" s="18">
        <v>0</v>
      </c>
      <c r="CV163" s="18">
        <v>210.21724500000005</v>
      </c>
      <c r="CW163" s="18">
        <v>66.27488000000001</v>
      </c>
      <c r="CX163" s="18">
        <v>0</v>
      </c>
      <c r="CY163" s="18">
        <v>0</v>
      </c>
      <c r="CZ163" s="18">
        <v>140.14483000000004</v>
      </c>
      <c r="DA163" s="18">
        <v>0</v>
      </c>
      <c r="DB163" s="18">
        <v>0</v>
      </c>
      <c r="DC163" s="18">
        <v>3.7975349999999999</v>
      </c>
      <c r="DD163" s="18">
        <v>0</v>
      </c>
      <c r="DE163" s="18">
        <v>0</v>
      </c>
      <c r="DF163" s="18">
        <v>0</v>
      </c>
      <c r="DG163" s="18">
        <v>0</v>
      </c>
      <c r="DH163" s="18">
        <v>0</v>
      </c>
      <c r="DI163" s="18">
        <v>0</v>
      </c>
      <c r="DJ163" s="18">
        <v>0</v>
      </c>
      <c r="DK163" s="18">
        <v>0</v>
      </c>
      <c r="DL163" s="18">
        <v>0</v>
      </c>
      <c r="DM163" s="18">
        <v>0</v>
      </c>
      <c r="DN163" s="18">
        <v>0</v>
      </c>
      <c r="DO163" s="18">
        <v>0</v>
      </c>
      <c r="DP163" s="18">
        <v>0</v>
      </c>
      <c r="DQ163" s="18">
        <v>0</v>
      </c>
      <c r="DR163" s="18">
        <v>0</v>
      </c>
      <c r="DS163" s="18">
        <v>0</v>
      </c>
      <c r="DT163" s="18">
        <v>0</v>
      </c>
      <c r="DU163" s="18">
        <v>0</v>
      </c>
      <c r="DV163" s="18">
        <v>0</v>
      </c>
      <c r="DW163" s="18">
        <v>0</v>
      </c>
      <c r="DX163" s="18">
        <v>0</v>
      </c>
      <c r="DY163" s="18">
        <v>0</v>
      </c>
      <c r="DZ163" s="18">
        <v>0</v>
      </c>
      <c r="EA163" s="18">
        <v>0</v>
      </c>
      <c r="EB163" s="18">
        <v>0</v>
      </c>
      <c r="EC163" s="18">
        <v>0</v>
      </c>
      <c r="ED163" s="18">
        <v>0</v>
      </c>
      <c r="EE163" s="18">
        <v>0</v>
      </c>
    </row>
    <row r="164" spans="1:135" ht="20.149999999999999" customHeight="1" outlineLevel="6" x14ac:dyDescent="0.35">
      <c r="A164" s="17" t="s">
        <v>55</v>
      </c>
      <c r="B164" s="17" t="s">
        <v>92</v>
      </c>
      <c r="C164">
        <v>2</v>
      </c>
      <c r="D164" s="18">
        <v>60.302298</v>
      </c>
      <c r="E164" s="18">
        <v>17.324300000000001</v>
      </c>
      <c r="F164" s="18">
        <v>0</v>
      </c>
      <c r="G164" s="18">
        <v>0</v>
      </c>
      <c r="H164" s="18">
        <v>40.201532</v>
      </c>
      <c r="I164" s="18">
        <v>0</v>
      </c>
      <c r="J164" s="18">
        <v>0</v>
      </c>
      <c r="K164" s="18">
        <v>2.7764660000000001</v>
      </c>
      <c r="L164" s="18">
        <v>0</v>
      </c>
      <c r="M164" s="18">
        <v>0</v>
      </c>
      <c r="N164" s="18">
        <v>0</v>
      </c>
      <c r="O164" s="18">
        <v>0</v>
      </c>
      <c r="P164" s="18">
        <v>4.2731787000000003E-13</v>
      </c>
      <c r="Q164" s="18">
        <v>1.3325690000000001E-13</v>
      </c>
      <c r="R164" s="18">
        <v>0</v>
      </c>
      <c r="S164" s="18">
        <v>0</v>
      </c>
      <c r="T164" s="18">
        <v>2.8487858000000002E-13</v>
      </c>
      <c r="U164" s="18">
        <v>0</v>
      </c>
      <c r="V164" s="18">
        <v>0</v>
      </c>
      <c r="W164" s="18">
        <v>9.1823900000000005E-15</v>
      </c>
      <c r="X164" s="18">
        <v>0</v>
      </c>
      <c r="Y164" s="18">
        <v>0</v>
      </c>
      <c r="Z164" s="18">
        <v>0</v>
      </c>
      <c r="AA164" s="18">
        <v>0</v>
      </c>
      <c r="AB164" s="18">
        <v>2.1960371999999999E-2</v>
      </c>
      <c r="AC164" s="18">
        <v>6.4529990000000001E-3</v>
      </c>
      <c r="AD164" s="18">
        <v>0</v>
      </c>
      <c r="AE164" s="18">
        <v>0</v>
      </c>
      <c r="AF164" s="18">
        <v>1.4640248E-2</v>
      </c>
      <c r="AG164" s="18">
        <v>0</v>
      </c>
      <c r="AH164" s="18">
        <v>0</v>
      </c>
      <c r="AI164" s="18">
        <v>8.6712499999999995E-4</v>
      </c>
      <c r="AJ164" s="18">
        <v>0</v>
      </c>
      <c r="AK164" s="18">
        <v>0</v>
      </c>
      <c r="AL164" s="18">
        <v>0</v>
      </c>
      <c r="AM164" s="18">
        <v>0</v>
      </c>
      <c r="AN164" s="18">
        <v>0.18224073000000002</v>
      </c>
      <c r="AO164" s="18">
        <v>5.3269999999999998E-2</v>
      </c>
      <c r="AP164" s="18">
        <v>0</v>
      </c>
      <c r="AQ164" s="18">
        <v>0</v>
      </c>
      <c r="AR164" s="18">
        <v>0.12149382</v>
      </c>
      <c r="AS164" s="18">
        <v>0</v>
      </c>
      <c r="AT164" s="18">
        <v>0</v>
      </c>
      <c r="AU164" s="18">
        <v>7.4769099999999998E-3</v>
      </c>
      <c r="AV164" s="18">
        <v>0</v>
      </c>
      <c r="AW164" s="18">
        <v>0</v>
      </c>
      <c r="AX164" s="18">
        <v>0</v>
      </c>
      <c r="AY164" s="18">
        <v>0</v>
      </c>
      <c r="AZ164" s="18">
        <v>3.8635652999999999E-2</v>
      </c>
      <c r="BA164" s="18">
        <v>4.864111E-3</v>
      </c>
      <c r="BB164" s="18">
        <v>0</v>
      </c>
      <c r="BC164" s="18">
        <v>0</v>
      </c>
      <c r="BD164" s="18">
        <v>2.5757101999999997E-2</v>
      </c>
      <c r="BE164" s="18">
        <v>0</v>
      </c>
      <c r="BF164" s="18">
        <v>0</v>
      </c>
      <c r="BG164" s="18">
        <v>8.0144399999999994E-3</v>
      </c>
      <c r="BH164" s="18">
        <v>0</v>
      </c>
      <c r="BI164" s="18">
        <v>0</v>
      </c>
      <c r="BJ164" s="18">
        <v>0</v>
      </c>
      <c r="BK164" s="18">
        <v>0</v>
      </c>
      <c r="BL164" s="18">
        <v>1.52101362E-5</v>
      </c>
      <c r="BM164" s="18">
        <v>4.8615909999999997E-6</v>
      </c>
      <c r="BN164" s="18">
        <v>0</v>
      </c>
      <c r="BO164" s="18">
        <v>0</v>
      </c>
      <c r="BP164" s="18">
        <v>1.01400908E-5</v>
      </c>
      <c r="BQ164" s="18">
        <v>0</v>
      </c>
      <c r="BR164" s="18">
        <v>0</v>
      </c>
      <c r="BS164" s="18">
        <v>2.0845439999999999E-7</v>
      </c>
      <c r="BT164" s="18">
        <v>0</v>
      </c>
      <c r="BU164" s="18">
        <v>0</v>
      </c>
      <c r="BV164" s="18">
        <v>0</v>
      </c>
      <c r="BW164" s="18">
        <v>0</v>
      </c>
      <c r="BX164" s="18">
        <v>4092.1566000000007</v>
      </c>
      <c r="BY164" s="18">
        <v>1321.8100000000002</v>
      </c>
      <c r="BZ164" s="18">
        <v>0</v>
      </c>
      <c r="CA164" s="18">
        <v>0</v>
      </c>
      <c r="CB164" s="18">
        <v>2728.1044000000006</v>
      </c>
      <c r="CC164" s="18">
        <v>0</v>
      </c>
      <c r="CD164" s="18">
        <v>0</v>
      </c>
      <c r="CE164" s="18">
        <v>42.242200000000004</v>
      </c>
      <c r="CF164" s="18">
        <v>0</v>
      </c>
      <c r="CG164" s="18">
        <v>0</v>
      </c>
      <c r="CH164" s="18">
        <v>0</v>
      </c>
      <c r="CI164" s="18">
        <v>0</v>
      </c>
      <c r="CJ164" s="18">
        <v>4136.5329600000005</v>
      </c>
      <c r="CK164" s="18">
        <v>1335.2640000000001</v>
      </c>
      <c r="CL164" s="18">
        <v>0</v>
      </c>
      <c r="CM164" s="18">
        <v>0</v>
      </c>
      <c r="CN164" s="18">
        <v>2757.6886400000003</v>
      </c>
      <c r="CO164" s="18">
        <v>0</v>
      </c>
      <c r="CP164" s="18">
        <v>0</v>
      </c>
      <c r="CQ164" s="18">
        <v>43.58032</v>
      </c>
      <c r="CR164" s="18">
        <v>0</v>
      </c>
      <c r="CS164" s="18">
        <v>0</v>
      </c>
      <c r="CT164" s="18">
        <v>0</v>
      </c>
      <c r="CU164" s="18">
        <v>0</v>
      </c>
      <c r="CV164" s="18">
        <v>89.636274</v>
      </c>
      <c r="CW164" s="18">
        <v>26.816230000000001</v>
      </c>
      <c r="CX164" s="18">
        <v>0</v>
      </c>
      <c r="CY164" s="18">
        <v>0</v>
      </c>
      <c r="CZ164" s="18">
        <v>59.757516000000003</v>
      </c>
      <c r="DA164" s="18">
        <v>0</v>
      </c>
      <c r="DB164" s="18">
        <v>0</v>
      </c>
      <c r="DC164" s="18">
        <v>3.0625279999999999</v>
      </c>
      <c r="DD164" s="18">
        <v>0</v>
      </c>
      <c r="DE164" s="18">
        <v>0</v>
      </c>
      <c r="DF164" s="18">
        <v>0</v>
      </c>
      <c r="DG164" s="18">
        <v>0</v>
      </c>
      <c r="DH164" s="18">
        <v>0</v>
      </c>
      <c r="DI164" s="18">
        <v>0</v>
      </c>
      <c r="DJ164" s="18">
        <v>0</v>
      </c>
      <c r="DK164" s="18">
        <v>0</v>
      </c>
      <c r="DL164" s="18">
        <v>0</v>
      </c>
      <c r="DM164" s="18">
        <v>0</v>
      </c>
      <c r="DN164" s="18">
        <v>0</v>
      </c>
      <c r="DO164" s="18">
        <v>0</v>
      </c>
      <c r="DP164" s="18">
        <v>0</v>
      </c>
      <c r="DQ164" s="18">
        <v>0</v>
      </c>
      <c r="DR164" s="18">
        <v>0</v>
      </c>
      <c r="DS164" s="18">
        <v>0</v>
      </c>
      <c r="DT164" s="18">
        <v>0</v>
      </c>
      <c r="DU164" s="18">
        <v>0</v>
      </c>
      <c r="DV164" s="18">
        <v>0</v>
      </c>
      <c r="DW164" s="18">
        <v>0</v>
      </c>
      <c r="DX164" s="18">
        <v>0</v>
      </c>
      <c r="DY164" s="18">
        <v>0</v>
      </c>
      <c r="DZ164" s="18">
        <v>0</v>
      </c>
      <c r="EA164" s="18">
        <v>0</v>
      </c>
      <c r="EB164" s="18">
        <v>0</v>
      </c>
      <c r="EC164" s="18">
        <v>0</v>
      </c>
      <c r="ED164" s="18">
        <v>0</v>
      </c>
      <c r="EE164" s="18">
        <v>0</v>
      </c>
    </row>
    <row r="165" spans="1:135" ht="20.149999999999999" customHeight="1" outlineLevel="5" x14ac:dyDescent="0.35">
      <c r="A165" s="17" t="s">
        <v>54</v>
      </c>
      <c r="B165" s="17" t="s">
        <v>357</v>
      </c>
      <c r="D165" s="18">
        <v>15094.76347801</v>
      </c>
      <c r="E165" s="18">
        <v>3083.7560030000013</v>
      </c>
      <c r="F165" s="18">
        <v>0</v>
      </c>
      <c r="G165" s="18">
        <v>0</v>
      </c>
      <c r="H165" s="18">
        <v>3783.3819510800004</v>
      </c>
      <c r="I165" s="18">
        <v>0</v>
      </c>
      <c r="J165" s="18">
        <v>7912.0097262599993</v>
      </c>
      <c r="K165" s="18">
        <v>315.61579767000001</v>
      </c>
      <c r="L165" s="18">
        <v>-3174.797583999999</v>
      </c>
      <c r="M165" s="18">
        <v>0</v>
      </c>
      <c r="N165" s="18">
        <v>0</v>
      </c>
      <c r="O165" s="18">
        <v>0</v>
      </c>
      <c r="P165" s="18">
        <v>5.262375951244524E-5</v>
      </c>
      <c r="Q165" s="18">
        <v>5.2571976332290116E-5</v>
      </c>
      <c r="R165" s="18">
        <v>0</v>
      </c>
      <c r="S165" s="18">
        <v>0</v>
      </c>
      <c r="T165" s="18">
        <v>5.17797827495568E-8</v>
      </c>
      <c r="U165" s="18">
        <v>0</v>
      </c>
      <c r="V165" s="18">
        <v>2.0315444871999998E-12</v>
      </c>
      <c r="W165" s="18">
        <v>1.3658610739999998E-12</v>
      </c>
      <c r="X165" s="18">
        <v>-4.6820735999999998E-11</v>
      </c>
      <c r="Y165" s="18">
        <v>0</v>
      </c>
      <c r="Z165" s="18">
        <v>0</v>
      </c>
      <c r="AA165" s="18">
        <v>0</v>
      </c>
      <c r="AB165" s="18">
        <v>3.5341696203768</v>
      </c>
      <c r="AC165" s="18">
        <v>1.6533338145000001</v>
      </c>
      <c r="AD165" s="18">
        <v>0</v>
      </c>
      <c r="AE165" s="18">
        <v>0</v>
      </c>
      <c r="AF165" s="18">
        <v>1.6822415141340001</v>
      </c>
      <c r="AG165" s="18">
        <v>0</v>
      </c>
      <c r="AH165" s="18">
        <v>7.575899649279999E-2</v>
      </c>
      <c r="AI165" s="18">
        <v>0.12283529525</v>
      </c>
      <c r="AJ165" s="18">
        <v>-0.26470543399999991</v>
      </c>
      <c r="AK165" s="18">
        <v>0</v>
      </c>
      <c r="AL165" s="18">
        <v>0</v>
      </c>
      <c r="AM165" s="18">
        <v>0</v>
      </c>
      <c r="AN165" s="18">
        <v>40.897237959523984</v>
      </c>
      <c r="AO165" s="18">
        <v>30.474560227999994</v>
      </c>
      <c r="AP165" s="18">
        <v>0</v>
      </c>
      <c r="AQ165" s="18">
        <v>0</v>
      </c>
      <c r="AR165" s="18">
        <v>8.2614445791679998</v>
      </c>
      <c r="AS165" s="18">
        <v>0</v>
      </c>
      <c r="AT165" s="18">
        <v>0.78702532535599989</v>
      </c>
      <c r="AU165" s="18">
        <v>1.374207827</v>
      </c>
      <c r="AV165" s="18">
        <v>-2.2344469919999996</v>
      </c>
      <c r="AW165" s="18">
        <v>0</v>
      </c>
      <c r="AX165" s="18">
        <v>0</v>
      </c>
      <c r="AY165" s="18">
        <v>0</v>
      </c>
      <c r="AZ165" s="18">
        <v>9.6494279782663988</v>
      </c>
      <c r="BA165" s="18">
        <v>6.0617275890000002</v>
      </c>
      <c r="BB165" s="18">
        <v>0</v>
      </c>
      <c r="BC165" s="18">
        <v>0</v>
      </c>
      <c r="BD165" s="18">
        <v>1.8492501560447998</v>
      </c>
      <c r="BE165" s="18">
        <v>0</v>
      </c>
      <c r="BF165" s="18">
        <v>1.1385246594115996</v>
      </c>
      <c r="BG165" s="18">
        <v>0.59992557381</v>
      </c>
      <c r="BH165" s="18">
        <v>-0.42356210119999993</v>
      </c>
      <c r="BI165" s="18">
        <v>0</v>
      </c>
      <c r="BJ165" s="18">
        <v>0</v>
      </c>
      <c r="BK165" s="18">
        <v>0</v>
      </c>
      <c r="BL165" s="18">
        <v>3.0760319816675641</v>
      </c>
      <c r="BM165" s="18">
        <v>1.5388287818619999</v>
      </c>
      <c r="BN165" s="18">
        <v>0</v>
      </c>
      <c r="BO165" s="18">
        <v>0</v>
      </c>
      <c r="BP165" s="18">
        <v>1.5371424976037102</v>
      </c>
      <c r="BQ165" s="18">
        <v>0</v>
      </c>
      <c r="BR165" s="18">
        <v>3.3240979120799995E-5</v>
      </c>
      <c r="BS165" s="18">
        <v>2.7461222732999999E-5</v>
      </c>
      <c r="BT165" s="18">
        <v>-5.6364422439999986E-4</v>
      </c>
      <c r="BU165" s="18">
        <v>0</v>
      </c>
      <c r="BV165" s="18">
        <v>0</v>
      </c>
      <c r="BW165" s="18">
        <v>0</v>
      </c>
      <c r="BX165" s="18">
        <v>398295.26049829606</v>
      </c>
      <c r="BY165" s="18">
        <v>202948.12584000002</v>
      </c>
      <c r="BZ165" s="18">
        <v>0</v>
      </c>
      <c r="CA165" s="18">
        <v>0</v>
      </c>
      <c r="CB165" s="18">
        <v>185198.17517397201</v>
      </c>
      <c r="CC165" s="18">
        <v>0</v>
      </c>
      <c r="CD165" s="18">
        <v>5494.7864599239992</v>
      </c>
      <c r="CE165" s="18">
        <v>4654.1730244</v>
      </c>
      <c r="CF165" s="18">
        <v>-51144.235519999987</v>
      </c>
      <c r="CG165" s="18">
        <v>0</v>
      </c>
      <c r="CH165" s="18">
        <v>0</v>
      </c>
      <c r="CI165" s="18">
        <v>0</v>
      </c>
      <c r="CJ165" s="18">
        <v>405028.86043870263</v>
      </c>
      <c r="CK165" s="18">
        <v>210662.24451666666</v>
      </c>
      <c r="CL165" s="18">
        <v>0</v>
      </c>
      <c r="CM165" s="18">
        <v>0</v>
      </c>
      <c r="CN165" s="18">
        <v>183909.18825285204</v>
      </c>
      <c r="CO165" s="18">
        <v>0</v>
      </c>
      <c r="CP165" s="18">
        <v>5660.9845798839997</v>
      </c>
      <c r="CQ165" s="18">
        <v>4796.4430893000008</v>
      </c>
      <c r="CR165" s="18">
        <v>-19485.848879999998</v>
      </c>
      <c r="CS165" s="18">
        <v>0</v>
      </c>
      <c r="CT165" s="18">
        <v>0</v>
      </c>
      <c r="CU165" s="18">
        <v>0</v>
      </c>
      <c r="CV165" s="18">
        <v>99918.89792983167</v>
      </c>
      <c r="CW165" s="18">
        <v>132633.57142511109</v>
      </c>
      <c r="CX165" s="18">
        <v>0</v>
      </c>
      <c r="CY165" s="18">
        <v>0</v>
      </c>
      <c r="CZ165" s="18">
        <v>5815.015799193734</v>
      </c>
      <c r="DA165" s="18">
        <v>0</v>
      </c>
      <c r="DB165" s="18">
        <v>-38994.2536953132</v>
      </c>
      <c r="DC165" s="18">
        <v>464.56440084000002</v>
      </c>
      <c r="DD165" s="18">
        <v>-5577.4961199999998</v>
      </c>
      <c r="DE165" s="18">
        <v>0</v>
      </c>
      <c r="DF165" s="18">
        <v>0</v>
      </c>
      <c r="DG165" s="18">
        <v>0</v>
      </c>
      <c r="DH165" s="18">
        <v>0</v>
      </c>
      <c r="DI165" s="18">
        <v>0</v>
      </c>
      <c r="DJ165" s="18">
        <v>0</v>
      </c>
      <c r="DK165" s="18">
        <v>0</v>
      </c>
      <c r="DL165" s="18">
        <v>0</v>
      </c>
      <c r="DM165" s="18">
        <v>0</v>
      </c>
      <c r="DN165" s="18">
        <v>0</v>
      </c>
      <c r="DO165" s="18">
        <v>0</v>
      </c>
      <c r="DP165" s="18">
        <v>0</v>
      </c>
      <c r="DQ165" s="18">
        <v>0</v>
      </c>
      <c r="DR165" s="18">
        <v>0</v>
      </c>
      <c r="DS165" s="18">
        <v>0</v>
      </c>
      <c r="DT165" s="18">
        <v>5.9417427600000003E-2</v>
      </c>
      <c r="DU165" s="18">
        <v>5.9417427600000003E-2</v>
      </c>
      <c r="DV165" s="18">
        <v>0</v>
      </c>
      <c r="DW165" s="18">
        <v>0</v>
      </c>
      <c r="DX165" s="18">
        <v>0</v>
      </c>
      <c r="DY165" s="18">
        <v>0</v>
      </c>
      <c r="DZ165" s="18">
        <v>0</v>
      </c>
      <c r="EA165" s="18">
        <v>0</v>
      </c>
      <c r="EB165" s="18">
        <v>0</v>
      </c>
      <c r="EC165" s="18">
        <v>0</v>
      </c>
      <c r="ED165" s="18">
        <v>0</v>
      </c>
      <c r="EE165" s="18">
        <v>0</v>
      </c>
    </row>
    <row r="166" spans="1:135" ht="20.149999999999999" customHeight="1" outlineLevel="6" x14ac:dyDescent="0.35">
      <c r="A166" s="17" t="s">
        <v>55</v>
      </c>
      <c r="B166" s="17" t="s">
        <v>124</v>
      </c>
      <c r="C166">
        <v>1</v>
      </c>
      <c r="D166" s="18">
        <v>370.67774000000009</v>
      </c>
      <c r="E166" s="18">
        <v>77.484375999999997</v>
      </c>
      <c r="F166" s="18">
        <v>0</v>
      </c>
      <c r="G166" s="18">
        <v>0</v>
      </c>
      <c r="H166" s="18">
        <v>185.33887000000001</v>
      </c>
      <c r="I166" s="18">
        <v>0</v>
      </c>
      <c r="J166" s="18">
        <v>107.85449400000002</v>
      </c>
      <c r="K166" s="18">
        <v>0</v>
      </c>
      <c r="L166" s="18">
        <v>-106.49125600000001</v>
      </c>
      <c r="M166" s="18">
        <v>0</v>
      </c>
      <c r="N166" s="18">
        <v>0</v>
      </c>
      <c r="O166" s="18">
        <v>0</v>
      </c>
      <c r="P166" s="18">
        <v>1.5255151200000001E-12</v>
      </c>
      <c r="Q166" s="18">
        <v>7.4199762000000007E-13</v>
      </c>
      <c r="R166" s="18">
        <v>0</v>
      </c>
      <c r="S166" s="18">
        <v>0</v>
      </c>
      <c r="T166" s="18">
        <v>7.6275756000000006E-13</v>
      </c>
      <c r="U166" s="18">
        <v>0</v>
      </c>
      <c r="V166" s="18">
        <v>2.0759940000000003E-14</v>
      </c>
      <c r="W166" s="18">
        <v>0</v>
      </c>
      <c r="X166" s="18">
        <v>-2.4642578400000005E-12</v>
      </c>
      <c r="Y166" s="18">
        <v>0</v>
      </c>
      <c r="Z166" s="18">
        <v>0</v>
      </c>
      <c r="AA166" s="18">
        <v>0</v>
      </c>
      <c r="AB166" s="18">
        <v>0.11606188128</v>
      </c>
      <c r="AC166" s="18">
        <v>5.7316718000000003E-2</v>
      </c>
      <c r="AD166" s="18">
        <v>0</v>
      </c>
      <c r="AE166" s="18">
        <v>0</v>
      </c>
      <c r="AF166" s="18">
        <v>5.8030940640000001E-2</v>
      </c>
      <c r="AG166" s="18">
        <v>0</v>
      </c>
      <c r="AH166" s="18">
        <v>7.1422264000000019E-4</v>
      </c>
      <c r="AI166" s="18">
        <v>0</v>
      </c>
      <c r="AJ166" s="18">
        <v>-9.1574984000000019E-3</v>
      </c>
      <c r="AK166" s="18">
        <v>0</v>
      </c>
      <c r="AL166" s="18">
        <v>0</v>
      </c>
      <c r="AM166" s="18">
        <v>0</v>
      </c>
      <c r="AN166" s="18">
        <v>2.0379642963999998</v>
      </c>
      <c r="AO166" s="18">
        <v>1.0092268</v>
      </c>
      <c r="AP166" s="18">
        <v>0</v>
      </c>
      <c r="AQ166" s="18">
        <v>0</v>
      </c>
      <c r="AR166" s="18">
        <v>1.0189821481999999</v>
      </c>
      <c r="AS166" s="18">
        <v>0</v>
      </c>
      <c r="AT166" s="18">
        <v>9.7553482000000014E-3</v>
      </c>
      <c r="AU166" s="18">
        <v>0</v>
      </c>
      <c r="AV166" s="18">
        <v>-8.9902704000000014E-2</v>
      </c>
      <c r="AW166" s="18">
        <v>0</v>
      </c>
      <c r="AX166" s="18">
        <v>0</v>
      </c>
      <c r="AY166" s="18">
        <v>0</v>
      </c>
      <c r="AZ166" s="18">
        <v>5.1526826799999995E-2</v>
      </c>
      <c r="BA166" s="18">
        <v>2.3564791999999998E-2</v>
      </c>
      <c r="BB166" s="18">
        <v>0</v>
      </c>
      <c r="BC166" s="18">
        <v>0</v>
      </c>
      <c r="BD166" s="18">
        <v>2.5763413399999997E-2</v>
      </c>
      <c r="BE166" s="18">
        <v>0</v>
      </c>
      <c r="BF166" s="18">
        <v>2.1986214000000001E-3</v>
      </c>
      <c r="BG166" s="18">
        <v>0</v>
      </c>
      <c r="BH166" s="18">
        <v>-1.7036730800000004E-2</v>
      </c>
      <c r="BI166" s="18">
        <v>0</v>
      </c>
      <c r="BJ166" s="18">
        <v>0</v>
      </c>
      <c r="BK166" s="18">
        <v>0</v>
      </c>
      <c r="BL166" s="18">
        <v>3.0726500444035598</v>
      </c>
      <c r="BM166" s="18">
        <v>1.5363247999999998</v>
      </c>
      <c r="BN166" s="18">
        <v>0</v>
      </c>
      <c r="BO166" s="18">
        <v>0</v>
      </c>
      <c r="BP166" s="18">
        <v>1.5363250222017799</v>
      </c>
      <c r="BQ166" s="18">
        <v>0</v>
      </c>
      <c r="BR166" s="18">
        <v>2.2220178000000002E-7</v>
      </c>
      <c r="BS166" s="18">
        <v>0</v>
      </c>
      <c r="BT166" s="18">
        <v>-2.6456245600000002E-5</v>
      </c>
      <c r="BU166" s="18">
        <v>0</v>
      </c>
      <c r="BV166" s="18">
        <v>0</v>
      </c>
      <c r="BW166" s="18">
        <v>0</v>
      </c>
      <c r="BX166" s="18">
        <v>5181.7832619999999</v>
      </c>
      <c r="BY166" s="18">
        <v>2574.6904</v>
      </c>
      <c r="BZ166" s="18">
        <v>0</v>
      </c>
      <c r="CA166" s="18">
        <v>0</v>
      </c>
      <c r="CB166" s="18">
        <v>2590.891631</v>
      </c>
      <c r="CC166" s="18">
        <v>0</v>
      </c>
      <c r="CD166" s="18">
        <v>16.201231000000003</v>
      </c>
      <c r="CE166" s="18">
        <v>0</v>
      </c>
      <c r="CF166" s="18">
        <v>-1422.3459200000002</v>
      </c>
      <c r="CG166" s="18">
        <v>0</v>
      </c>
      <c r="CH166" s="18">
        <v>0</v>
      </c>
      <c r="CI166" s="18">
        <v>0</v>
      </c>
      <c r="CJ166" s="18">
        <v>5295.5514192000001</v>
      </c>
      <c r="CK166" s="18">
        <v>2630.2325999999998</v>
      </c>
      <c r="CL166" s="18">
        <v>0</v>
      </c>
      <c r="CM166" s="18">
        <v>0</v>
      </c>
      <c r="CN166" s="18">
        <v>2647.7757096</v>
      </c>
      <c r="CO166" s="18">
        <v>0</v>
      </c>
      <c r="CP166" s="18">
        <v>17.543109600000005</v>
      </c>
      <c r="CQ166" s="18">
        <v>0</v>
      </c>
      <c r="CR166" s="18">
        <v>-1558.2700800000002</v>
      </c>
      <c r="CS166" s="18">
        <v>0</v>
      </c>
      <c r="CT166" s="18">
        <v>0</v>
      </c>
      <c r="CU166" s="18">
        <v>0</v>
      </c>
      <c r="CV166" s="18">
        <v>365.85978879999999</v>
      </c>
      <c r="CW166" s="18">
        <v>179.26453599999999</v>
      </c>
      <c r="CX166" s="18">
        <v>0</v>
      </c>
      <c r="CY166" s="18">
        <v>0</v>
      </c>
      <c r="CZ166" s="18">
        <v>182.92989439999999</v>
      </c>
      <c r="DA166" s="18">
        <v>0</v>
      </c>
      <c r="DB166" s="18">
        <v>3.6653584000000006</v>
      </c>
      <c r="DC166" s="18">
        <v>0</v>
      </c>
      <c r="DD166" s="18">
        <v>-445.65292000000005</v>
      </c>
      <c r="DE166" s="18">
        <v>0</v>
      </c>
      <c r="DF166" s="18">
        <v>0</v>
      </c>
      <c r="DG166" s="18">
        <v>0</v>
      </c>
      <c r="DH166" s="18">
        <v>0</v>
      </c>
      <c r="DI166" s="18">
        <v>0</v>
      </c>
      <c r="DJ166" s="18">
        <v>0</v>
      </c>
      <c r="DK166" s="18">
        <v>0</v>
      </c>
      <c r="DL166" s="18">
        <v>0</v>
      </c>
      <c r="DM166" s="18">
        <v>0</v>
      </c>
      <c r="DN166" s="18">
        <v>0</v>
      </c>
      <c r="DO166" s="18">
        <v>0</v>
      </c>
      <c r="DP166" s="18">
        <v>0</v>
      </c>
      <c r="DQ166" s="18">
        <v>0</v>
      </c>
      <c r="DR166" s="18">
        <v>0</v>
      </c>
      <c r="DS166" s="18">
        <v>0</v>
      </c>
      <c r="DT166" s="18">
        <v>0</v>
      </c>
      <c r="DU166" s="18">
        <v>0</v>
      </c>
      <c r="DV166" s="18">
        <v>0</v>
      </c>
      <c r="DW166" s="18">
        <v>0</v>
      </c>
      <c r="DX166" s="18">
        <v>0</v>
      </c>
      <c r="DY166" s="18">
        <v>0</v>
      </c>
      <c r="DZ166" s="18">
        <v>0</v>
      </c>
      <c r="EA166" s="18">
        <v>0</v>
      </c>
      <c r="EB166" s="18">
        <v>0</v>
      </c>
      <c r="EC166" s="18">
        <v>0</v>
      </c>
      <c r="ED166" s="18">
        <v>0</v>
      </c>
      <c r="EE166" s="18">
        <v>0</v>
      </c>
    </row>
    <row r="167" spans="1:135" ht="20.149999999999999" customHeight="1" outlineLevel="6" x14ac:dyDescent="0.35">
      <c r="A167" s="17" t="s">
        <v>55</v>
      </c>
      <c r="B167" s="17" t="s">
        <v>74</v>
      </c>
      <c r="C167">
        <v>0</v>
      </c>
      <c r="D167" s="18">
        <v>1618.044875</v>
      </c>
      <c r="E167" s="18">
        <v>1545.2682</v>
      </c>
      <c r="F167" s="18">
        <v>0</v>
      </c>
      <c r="G167" s="18">
        <v>0</v>
      </c>
      <c r="H167" s="18">
        <v>0</v>
      </c>
      <c r="I167" s="18">
        <v>0</v>
      </c>
      <c r="J167" s="18">
        <v>0</v>
      </c>
      <c r="K167" s="18">
        <v>72.776674999999997</v>
      </c>
      <c r="L167" s="18">
        <v>0</v>
      </c>
      <c r="M167" s="18">
        <v>0</v>
      </c>
      <c r="N167" s="18">
        <v>0</v>
      </c>
      <c r="O167" s="18">
        <v>0</v>
      </c>
      <c r="P167" s="18">
        <v>1.4171607849999999E-11</v>
      </c>
      <c r="Q167" s="18">
        <v>1.3767306999999999E-11</v>
      </c>
      <c r="R167" s="18">
        <v>0</v>
      </c>
      <c r="S167" s="18">
        <v>0</v>
      </c>
      <c r="T167" s="18">
        <v>0</v>
      </c>
      <c r="U167" s="18">
        <v>0</v>
      </c>
      <c r="V167" s="18">
        <v>0</v>
      </c>
      <c r="W167" s="18">
        <v>4.0430084999999999E-13</v>
      </c>
      <c r="X167" s="18">
        <v>0</v>
      </c>
      <c r="Y167" s="18">
        <v>0</v>
      </c>
      <c r="Z167" s="18">
        <v>0</v>
      </c>
      <c r="AA167" s="18">
        <v>0</v>
      </c>
      <c r="AB167" s="18">
        <v>0.15795087150000001</v>
      </c>
      <c r="AC167" s="18">
        <v>0.122894635</v>
      </c>
      <c r="AD167" s="18">
        <v>0</v>
      </c>
      <c r="AE167" s="18">
        <v>0</v>
      </c>
      <c r="AF167" s="18">
        <v>0</v>
      </c>
      <c r="AG167" s="18">
        <v>0</v>
      </c>
      <c r="AH167" s="18">
        <v>0</v>
      </c>
      <c r="AI167" s="18">
        <v>3.5056236499999997E-2</v>
      </c>
      <c r="AJ167" s="18">
        <v>0</v>
      </c>
      <c r="AK167" s="18">
        <v>0</v>
      </c>
      <c r="AL167" s="18">
        <v>0</v>
      </c>
      <c r="AM167" s="18">
        <v>0</v>
      </c>
      <c r="AN167" s="18">
        <v>1.7869509750000001</v>
      </c>
      <c r="AO167" s="18">
        <v>1.3246223000000001</v>
      </c>
      <c r="AP167" s="18">
        <v>0</v>
      </c>
      <c r="AQ167" s="18">
        <v>0</v>
      </c>
      <c r="AR167" s="18">
        <v>0</v>
      </c>
      <c r="AS167" s="18">
        <v>0</v>
      </c>
      <c r="AT167" s="18">
        <v>0</v>
      </c>
      <c r="AU167" s="18">
        <v>0.46232867499999997</v>
      </c>
      <c r="AV167" s="18">
        <v>0</v>
      </c>
      <c r="AW167" s="18">
        <v>0</v>
      </c>
      <c r="AX167" s="18">
        <v>0</v>
      </c>
      <c r="AY167" s="18">
        <v>0</v>
      </c>
      <c r="AZ167" s="18">
        <v>0.39066846999999999</v>
      </c>
      <c r="BA167" s="18">
        <v>0.33865173500000001</v>
      </c>
      <c r="BB167" s="18">
        <v>0</v>
      </c>
      <c r="BC167" s="18">
        <v>0</v>
      </c>
      <c r="BD167" s="18">
        <v>0</v>
      </c>
      <c r="BE167" s="18">
        <v>0</v>
      </c>
      <c r="BF167" s="18">
        <v>0</v>
      </c>
      <c r="BG167" s="18">
        <v>5.2016734999999995E-2</v>
      </c>
      <c r="BH167" s="18">
        <v>0</v>
      </c>
      <c r="BI167" s="18">
        <v>0</v>
      </c>
      <c r="BJ167" s="18">
        <v>0</v>
      </c>
      <c r="BK167" s="18">
        <v>0</v>
      </c>
      <c r="BL167" s="18">
        <v>2.0593531650000001E-4</v>
      </c>
      <c r="BM167" s="18">
        <v>1.9855851500000002E-4</v>
      </c>
      <c r="BN167" s="18">
        <v>0</v>
      </c>
      <c r="BO167" s="18">
        <v>0</v>
      </c>
      <c r="BP167" s="18">
        <v>0</v>
      </c>
      <c r="BQ167" s="18">
        <v>0</v>
      </c>
      <c r="BR167" s="18">
        <v>0</v>
      </c>
      <c r="BS167" s="18">
        <v>7.3768015000000002E-6</v>
      </c>
      <c r="BT167" s="18">
        <v>0</v>
      </c>
      <c r="BU167" s="18">
        <v>0</v>
      </c>
      <c r="BV167" s="18">
        <v>0</v>
      </c>
      <c r="BW167" s="18">
        <v>0</v>
      </c>
      <c r="BX167" s="18">
        <v>24034.980100000001</v>
      </c>
      <c r="BY167" s="18">
        <v>23002.774000000001</v>
      </c>
      <c r="BZ167" s="18">
        <v>0</v>
      </c>
      <c r="CA167" s="18">
        <v>0</v>
      </c>
      <c r="CB167" s="18">
        <v>0</v>
      </c>
      <c r="CC167" s="18">
        <v>0</v>
      </c>
      <c r="CD167" s="18">
        <v>0</v>
      </c>
      <c r="CE167" s="18">
        <v>1032.2061000000001</v>
      </c>
      <c r="CF167" s="18">
        <v>0</v>
      </c>
      <c r="CG167" s="18">
        <v>0</v>
      </c>
      <c r="CH167" s="18">
        <v>0</v>
      </c>
      <c r="CI167" s="18">
        <v>0</v>
      </c>
      <c r="CJ167" s="18">
        <v>24831.839950000001</v>
      </c>
      <c r="CK167" s="18">
        <v>23769.559000000001</v>
      </c>
      <c r="CL167" s="18">
        <v>0</v>
      </c>
      <c r="CM167" s="18">
        <v>0</v>
      </c>
      <c r="CN167" s="18">
        <v>0</v>
      </c>
      <c r="CO167" s="18">
        <v>0</v>
      </c>
      <c r="CP167" s="18">
        <v>0</v>
      </c>
      <c r="CQ167" s="18">
        <v>1062.2809500000001</v>
      </c>
      <c r="CR167" s="18">
        <v>0</v>
      </c>
      <c r="CS167" s="18">
        <v>0</v>
      </c>
      <c r="CT167" s="18">
        <v>0</v>
      </c>
      <c r="CU167" s="18">
        <v>0</v>
      </c>
      <c r="CV167" s="18">
        <v>9458.9908899999991</v>
      </c>
      <c r="CW167" s="18">
        <v>9319.5659999999989</v>
      </c>
      <c r="CX167" s="18">
        <v>0</v>
      </c>
      <c r="CY167" s="18">
        <v>0</v>
      </c>
      <c r="CZ167" s="18">
        <v>0</v>
      </c>
      <c r="DA167" s="18">
        <v>0</v>
      </c>
      <c r="DB167" s="18">
        <v>0</v>
      </c>
      <c r="DC167" s="18">
        <v>139.42489</v>
      </c>
      <c r="DD167" s="18">
        <v>0</v>
      </c>
      <c r="DE167" s="18">
        <v>0</v>
      </c>
      <c r="DF167" s="18">
        <v>0</v>
      </c>
      <c r="DG167" s="18">
        <v>0</v>
      </c>
      <c r="DH167" s="18">
        <v>0</v>
      </c>
      <c r="DI167" s="18">
        <v>0</v>
      </c>
      <c r="DJ167" s="18">
        <v>0</v>
      </c>
      <c r="DK167" s="18">
        <v>0</v>
      </c>
      <c r="DL167" s="18">
        <v>0</v>
      </c>
      <c r="DM167" s="18">
        <v>0</v>
      </c>
      <c r="DN167" s="18">
        <v>0</v>
      </c>
      <c r="DO167" s="18">
        <v>0</v>
      </c>
      <c r="DP167" s="18">
        <v>0</v>
      </c>
      <c r="DQ167" s="18">
        <v>0</v>
      </c>
      <c r="DR167" s="18">
        <v>0</v>
      </c>
      <c r="DS167" s="18">
        <v>0</v>
      </c>
      <c r="DT167" s="18">
        <v>0</v>
      </c>
      <c r="DU167" s="18">
        <v>0</v>
      </c>
      <c r="DV167" s="18">
        <v>0</v>
      </c>
      <c r="DW167" s="18">
        <v>0</v>
      </c>
      <c r="DX167" s="18">
        <v>0</v>
      </c>
      <c r="DY167" s="18">
        <v>0</v>
      </c>
      <c r="DZ167" s="18">
        <v>0</v>
      </c>
      <c r="EA167" s="18">
        <v>0</v>
      </c>
      <c r="EB167" s="18">
        <v>0</v>
      </c>
      <c r="EC167" s="18">
        <v>0</v>
      </c>
      <c r="ED167" s="18">
        <v>0</v>
      </c>
      <c r="EE167" s="18">
        <v>0</v>
      </c>
    </row>
    <row r="168" spans="1:135" ht="20.149999999999999" customHeight="1" outlineLevel="6" x14ac:dyDescent="0.35">
      <c r="A168" s="17" t="s">
        <v>55</v>
      </c>
      <c r="B168" s="17" t="s">
        <v>68</v>
      </c>
      <c r="C168">
        <v>0</v>
      </c>
      <c r="D168" s="18">
        <v>361.65167757000006</v>
      </c>
      <c r="E168" s="18">
        <v>351.86701500000004</v>
      </c>
      <c r="F168" s="18">
        <v>0</v>
      </c>
      <c r="G168" s="18">
        <v>0</v>
      </c>
      <c r="H168" s="18">
        <v>0</v>
      </c>
      <c r="I168" s="18">
        <v>0</v>
      </c>
      <c r="J168" s="18">
        <v>6.2963379000000019</v>
      </c>
      <c r="K168" s="18">
        <v>3.4883246700000012</v>
      </c>
      <c r="L168" s="18">
        <v>0</v>
      </c>
      <c r="M168" s="18">
        <v>0</v>
      </c>
      <c r="N168" s="18">
        <v>0</v>
      </c>
      <c r="O168" s="18">
        <v>0</v>
      </c>
      <c r="P168" s="18">
        <v>5.4692646840000009E-12</v>
      </c>
      <c r="Q168" s="18">
        <v>5.3961439500000007E-12</v>
      </c>
      <c r="R168" s="18">
        <v>0</v>
      </c>
      <c r="S168" s="18">
        <v>0</v>
      </c>
      <c r="T168" s="18">
        <v>0</v>
      </c>
      <c r="U168" s="18">
        <v>0</v>
      </c>
      <c r="V168" s="18">
        <v>5.3741880000000015E-14</v>
      </c>
      <c r="W168" s="18">
        <v>1.9378854000000003E-14</v>
      </c>
      <c r="X168" s="18">
        <v>0</v>
      </c>
      <c r="Y168" s="18">
        <v>0</v>
      </c>
      <c r="Z168" s="18">
        <v>0</v>
      </c>
      <c r="AA168" s="18">
        <v>0</v>
      </c>
      <c r="AB168" s="18">
        <v>8.8428596939999993E-2</v>
      </c>
      <c r="AC168" s="18">
        <v>8.4934606499999996E-2</v>
      </c>
      <c r="AD168" s="18">
        <v>0</v>
      </c>
      <c r="AE168" s="18">
        <v>0</v>
      </c>
      <c r="AF168" s="18">
        <v>0</v>
      </c>
      <c r="AG168" s="18">
        <v>0</v>
      </c>
      <c r="AH168" s="18">
        <v>1.8136836900000005E-3</v>
      </c>
      <c r="AI168" s="18">
        <v>1.6803067500000004E-3</v>
      </c>
      <c r="AJ168" s="18">
        <v>0</v>
      </c>
      <c r="AK168" s="18">
        <v>0</v>
      </c>
      <c r="AL168" s="18">
        <v>0</v>
      </c>
      <c r="AM168" s="18">
        <v>0</v>
      </c>
      <c r="AN168" s="18">
        <v>1.6069367745000003</v>
      </c>
      <c r="AO168" s="18">
        <v>1.5753634200000002</v>
      </c>
      <c r="AP168" s="18">
        <v>0</v>
      </c>
      <c r="AQ168" s="18">
        <v>0</v>
      </c>
      <c r="AR168" s="18">
        <v>0</v>
      </c>
      <c r="AS168" s="18">
        <v>0</v>
      </c>
      <c r="AT168" s="18">
        <v>9.4131225000000027E-3</v>
      </c>
      <c r="AU168" s="18">
        <v>2.2160232000000005E-2</v>
      </c>
      <c r="AV168" s="18">
        <v>0</v>
      </c>
      <c r="AW168" s="18">
        <v>0</v>
      </c>
      <c r="AX168" s="18">
        <v>0</v>
      </c>
      <c r="AY168" s="18">
        <v>0</v>
      </c>
      <c r="AZ168" s="18">
        <v>0.23163499314000002</v>
      </c>
      <c r="BA168" s="18">
        <v>0.22797172800000001</v>
      </c>
      <c r="BB168" s="18">
        <v>0</v>
      </c>
      <c r="BC168" s="18">
        <v>0</v>
      </c>
      <c r="BD168" s="18">
        <v>0</v>
      </c>
      <c r="BE168" s="18">
        <v>0</v>
      </c>
      <c r="BF168" s="18">
        <v>1.1700033300000004E-3</v>
      </c>
      <c r="BG168" s="18">
        <v>2.4932618100000008E-3</v>
      </c>
      <c r="BH168" s="18">
        <v>0</v>
      </c>
      <c r="BI168" s="18">
        <v>0</v>
      </c>
      <c r="BJ168" s="18">
        <v>0</v>
      </c>
      <c r="BK168" s="18">
        <v>0</v>
      </c>
      <c r="BL168" s="18">
        <v>7.5911401592999996E-5</v>
      </c>
      <c r="BM168" s="18">
        <v>7.4499899399999998E-5</v>
      </c>
      <c r="BN168" s="18">
        <v>0</v>
      </c>
      <c r="BO168" s="18">
        <v>0</v>
      </c>
      <c r="BP168" s="18">
        <v>0</v>
      </c>
      <c r="BQ168" s="18">
        <v>0</v>
      </c>
      <c r="BR168" s="18">
        <v>1.0579188600000003E-6</v>
      </c>
      <c r="BS168" s="18">
        <v>3.5358333300000009E-7</v>
      </c>
      <c r="BT168" s="18">
        <v>0</v>
      </c>
      <c r="BU168" s="18">
        <v>0</v>
      </c>
      <c r="BV168" s="18">
        <v>0</v>
      </c>
      <c r="BW168" s="18">
        <v>0</v>
      </c>
      <c r="BX168" s="18">
        <v>4286.5799814000002</v>
      </c>
      <c r="BY168" s="18">
        <v>4012.34292</v>
      </c>
      <c r="BZ168" s="18">
        <v>0</v>
      </c>
      <c r="CA168" s="18">
        <v>0</v>
      </c>
      <c r="CB168" s="18">
        <v>0</v>
      </c>
      <c r="CC168" s="18">
        <v>0</v>
      </c>
      <c r="CD168" s="18">
        <v>224.76170700000006</v>
      </c>
      <c r="CE168" s="18">
        <v>49.475354400000015</v>
      </c>
      <c r="CF168" s="18">
        <v>0</v>
      </c>
      <c r="CG168" s="18">
        <v>0</v>
      </c>
      <c r="CH168" s="18">
        <v>0</v>
      </c>
      <c r="CI168" s="18">
        <v>0</v>
      </c>
      <c r="CJ168" s="18">
        <v>4481.0340093000004</v>
      </c>
      <c r="CK168" s="18">
        <v>4200.5006100000001</v>
      </c>
      <c r="CL168" s="18">
        <v>0</v>
      </c>
      <c r="CM168" s="18">
        <v>0</v>
      </c>
      <c r="CN168" s="18">
        <v>0</v>
      </c>
      <c r="CO168" s="18">
        <v>0</v>
      </c>
      <c r="CP168" s="18">
        <v>229.61646000000005</v>
      </c>
      <c r="CQ168" s="18">
        <v>50.916939300000017</v>
      </c>
      <c r="CR168" s="18">
        <v>0</v>
      </c>
      <c r="CS168" s="18">
        <v>0</v>
      </c>
      <c r="CT168" s="18">
        <v>0</v>
      </c>
      <c r="CU168" s="18">
        <v>0</v>
      </c>
      <c r="CV168" s="18">
        <v>698.17710564000015</v>
      </c>
      <c r="CW168" s="18">
        <v>681.32935800000007</v>
      </c>
      <c r="CX168" s="18">
        <v>0</v>
      </c>
      <c r="CY168" s="18">
        <v>0</v>
      </c>
      <c r="CZ168" s="18">
        <v>0</v>
      </c>
      <c r="DA168" s="18">
        <v>0</v>
      </c>
      <c r="DB168" s="18">
        <v>10.164862800000003</v>
      </c>
      <c r="DC168" s="18">
        <v>6.6828848400000016</v>
      </c>
      <c r="DD168" s="18">
        <v>0</v>
      </c>
      <c r="DE168" s="18">
        <v>0</v>
      </c>
      <c r="DF168" s="18">
        <v>0</v>
      </c>
      <c r="DG168" s="18">
        <v>0</v>
      </c>
      <c r="DH168" s="18">
        <v>0</v>
      </c>
      <c r="DI168" s="18">
        <v>0</v>
      </c>
      <c r="DJ168" s="18">
        <v>0</v>
      </c>
      <c r="DK168" s="18">
        <v>0</v>
      </c>
      <c r="DL168" s="18">
        <v>0</v>
      </c>
      <c r="DM168" s="18">
        <v>0</v>
      </c>
      <c r="DN168" s="18">
        <v>0</v>
      </c>
      <c r="DO168" s="18">
        <v>0</v>
      </c>
      <c r="DP168" s="18">
        <v>0</v>
      </c>
      <c r="DQ168" s="18">
        <v>0</v>
      </c>
      <c r="DR168" s="18">
        <v>0</v>
      </c>
      <c r="DS168" s="18">
        <v>0</v>
      </c>
      <c r="DT168" s="18">
        <v>5.9417427600000003E-2</v>
      </c>
      <c r="DU168" s="18">
        <v>5.9417427600000003E-2</v>
      </c>
      <c r="DV168" s="18">
        <v>0</v>
      </c>
      <c r="DW168" s="18">
        <v>0</v>
      </c>
      <c r="DX168" s="18">
        <v>0</v>
      </c>
      <c r="DY168" s="18">
        <v>0</v>
      </c>
      <c r="DZ168" s="18">
        <v>0</v>
      </c>
      <c r="EA168" s="18">
        <v>0</v>
      </c>
      <c r="EB168" s="18">
        <v>0</v>
      </c>
      <c r="EC168" s="18">
        <v>0</v>
      </c>
      <c r="ED168" s="18">
        <v>0</v>
      </c>
      <c r="EE168" s="18">
        <v>0</v>
      </c>
    </row>
    <row r="169" spans="1:135" ht="20.149999999999999" customHeight="1" outlineLevel="6" x14ac:dyDescent="0.35">
      <c r="A169" s="17" t="s">
        <v>55</v>
      </c>
      <c r="B169" s="17" t="s">
        <v>358</v>
      </c>
      <c r="C169">
        <v>0</v>
      </c>
      <c r="D169" s="18">
        <v>6398.1593820000007</v>
      </c>
      <c r="E169" s="18">
        <v>6210.2601000000004</v>
      </c>
      <c r="F169" s="18">
        <v>0</v>
      </c>
      <c r="G169" s="18">
        <v>0</v>
      </c>
      <c r="H169" s="18">
        <v>0</v>
      </c>
      <c r="I169" s="18">
        <v>0</v>
      </c>
      <c r="J169" s="18">
        <v>120.91146999999999</v>
      </c>
      <c r="K169" s="18">
        <v>66.987812000000005</v>
      </c>
      <c r="L169" s="18">
        <v>0</v>
      </c>
      <c r="M169" s="18">
        <v>0</v>
      </c>
      <c r="N169" s="18">
        <v>0</v>
      </c>
      <c r="O169" s="18">
        <v>0</v>
      </c>
      <c r="P169" s="18">
        <v>8.4573426029999991E-11</v>
      </c>
      <c r="Q169" s="18">
        <v>8.3169254999999999E-11</v>
      </c>
      <c r="R169" s="18">
        <v>0</v>
      </c>
      <c r="S169" s="18">
        <v>0</v>
      </c>
      <c r="T169" s="18">
        <v>0</v>
      </c>
      <c r="U169" s="18">
        <v>0</v>
      </c>
      <c r="V169" s="18">
        <v>1.0320314999999999E-12</v>
      </c>
      <c r="W169" s="18">
        <v>3.7213953000000004E-13</v>
      </c>
      <c r="X169" s="18">
        <v>0</v>
      </c>
      <c r="Y169" s="18">
        <v>0</v>
      </c>
      <c r="Z169" s="18">
        <v>0</v>
      </c>
      <c r="AA169" s="18">
        <v>0</v>
      </c>
      <c r="AB169" s="18">
        <v>0.6590517560000001</v>
      </c>
      <c r="AC169" s="18">
        <v>0.59195511000000001</v>
      </c>
      <c r="AD169" s="18">
        <v>0</v>
      </c>
      <c r="AE169" s="18">
        <v>0</v>
      </c>
      <c r="AF169" s="18">
        <v>0</v>
      </c>
      <c r="AG169" s="18">
        <v>0</v>
      </c>
      <c r="AH169" s="18">
        <v>3.4829013999999998E-2</v>
      </c>
      <c r="AI169" s="18">
        <v>3.2267632000000004E-2</v>
      </c>
      <c r="AJ169" s="18">
        <v>0</v>
      </c>
      <c r="AK169" s="18">
        <v>0</v>
      </c>
      <c r="AL169" s="18">
        <v>0</v>
      </c>
      <c r="AM169" s="18">
        <v>0</v>
      </c>
      <c r="AN169" s="18">
        <v>21.021615929999999</v>
      </c>
      <c r="AO169" s="18">
        <v>20.415298999999997</v>
      </c>
      <c r="AP169" s="18">
        <v>0</v>
      </c>
      <c r="AQ169" s="18">
        <v>0</v>
      </c>
      <c r="AR169" s="18">
        <v>0</v>
      </c>
      <c r="AS169" s="18">
        <v>0</v>
      </c>
      <c r="AT169" s="18">
        <v>0.18076435000000002</v>
      </c>
      <c r="AU169" s="18">
        <v>0.42555258000000001</v>
      </c>
      <c r="AV169" s="18">
        <v>0</v>
      </c>
      <c r="AW169" s="18">
        <v>0</v>
      </c>
      <c r="AX169" s="18">
        <v>0</v>
      </c>
      <c r="AY169" s="18">
        <v>0</v>
      </c>
      <c r="AZ169" s="18">
        <v>4.4360943069999994</v>
      </c>
      <c r="BA169" s="18">
        <v>4.3657468999999995</v>
      </c>
      <c r="BB169" s="18">
        <v>0</v>
      </c>
      <c r="BC169" s="18">
        <v>0</v>
      </c>
      <c r="BD169" s="18">
        <v>0</v>
      </c>
      <c r="BE169" s="18">
        <v>0</v>
      </c>
      <c r="BF169" s="18">
        <v>2.2468109999999999E-2</v>
      </c>
      <c r="BG169" s="18">
        <v>4.7879297000000001E-2</v>
      </c>
      <c r="BH169" s="18">
        <v>0</v>
      </c>
      <c r="BI169" s="18">
        <v>0</v>
      </c>
      <c r="BJ169" s="18">
        <v>0</v>
      </c>
      <c r="BK169" s="18">
        <v>0</v>
      </c>
      <c r="BL169" s="18">
        <v>1.1460102926999999E-3</v>
      </c>
      <c r="BM169" s="18">
        <v>1.1189047E-3</v>
      </c>
      <c r="BN169" s="18">
        <v>0</v>
      </c>
      <c r="BO169" s="18">
        <v>0</v>
      </c>
      <c r="BP169" s="18">
        <v>0</v>
      </c>
      <c r="BQ169" s="18">
        <v>0</v>
      </c>
      <c r="BR169" s="18">
        <v>2.0315582999999999E-5</v>
      </c>
      <c r="BS169" s="18">
        <v>6.7900096999999994E-6</v>
      </c>
      <c r="BT169" s="18">
        <v>0</v>
      </c>
      <c r="BU169" s="18">
        <v>0</v>
      </c>
      <c r="BV169" s="18">
        <v>0</v>
      </c>
      <c r="BW169" s="18">
        <v>0</v>
      </c>
      <c r="BX169" s="18">
        <v>82678.794869999983</v>
      </c>
      <c r="BY169" s="18">
        <v>77412.498999999996</v>
      </c>
      <c r="BZ169" s="18">
        <v>0</v>
      </c>
      <c r="CA169" s="18">
        <v>0</v>
      </c>
      <c r="CB169" s="18">
        <v>0</v>
      </c>
      <c r="CC169" s="18">
        <v>0</v>
      </c>
      <c r="CD169" s="18">
        <v>4316.1992999999993</v>
      </c>
      <c r="CE169" s="18">
        <v>950.09657000000004</v>
      </c>
      <c r="CF169" s="18">
        <v>0</v>
      </c>
      <c r="CG169" s="18">
        <v>0</v>
      </c>
      <c r="CH169" s="18">
        <v>0</v>
      </c>
      <c r="CI169" s="18">
        <v>0</v>
      </c>
      <c r="CJ169" s="18">
        <v>87400.3174</v>
      </c>
      <c r="CK169" s="18">
        <v>82013.111999999994</v>
      </c>
      <c r="CL169" s="18">
        <v>0</v>
      </c>
      <c r="CM169" s="18">
        <v>0</v>
      </c>
      <c r="CN169" s="18">
        <v>0</v>
      </c>
      <c r="CO169" s="18">
        <v>0</v>
      </c>
      <c r="CP169" s="18">
        <v>4409.4259999999995</v>
      </c>
      <c r="CQ169" s="18">
        <v>977.77940000000001</v>
      </c>
      <c r="CR169" s="18">
        <v>0</v>
      </c>
      <c r="CS169" s="18">
        <v>0</v>
      </c>
      <c r="CT169" s="18">
        <v>0</v>
      </c>
      <c r="CU169" s="18">
        <v>0</v>
      </c>
      <c r="CV169" s="18">
        <v>15453.595740000001</v>
      </c>
      <c r="CW169" s="18">
        <v>15130.06</v>
      </c>
      <c r="CX169" s="18">
        <v>0</v>
      </c>
      <c r="CY169" s="18">
        <v>0</v>
      </c>
      <c r="CZ169" s="18">
        <v>0</v>
      </c>
      <c r="DA169" s="18">
        <v>0</v>
      </c>
      <c r="DB169" s="18">
        <v>195.20085999999998</v>
      </c>
      <c r="DC169" s="18">
        <v>128.33488</v>
      </c>
      <c r="DD169" s="18">
        <v>0</v>
      </c>
      <c r="DE169" s="18">
        <v>0</v>
      </c>
      <c r="DF169" s="18">
        <v>0</v>
      </c>
      <c r="DG169" s="18">
        <v>0</v>
      </c>
      <c r="DH169" s="18">
        <v>0</v>
      </c>
      <c r="DI169" s="18">
        <v>0</v>
      </c>
      <c r="DJ169" s="18">
        <v>0</v>
      </c>
      <c r="DK169" s="18">
        <v>0</v>
      </c>
      <c r="DL169" s="18">
        <v>0</v>
      </c>
      <c r="DM169" s="18">
        <v>0</v>
      </c>
      <c r="DN169" s="18">
        <v>0</v>
      </c>
      <c r="DO169" s="18">
        <v>0</v>
      </c>
      <c r="DP169" s="18">
        <v>0</v>
      </c>
      <c r="DQ169" s="18">
        <v>0</v>
      </c>
      <c r="DR169" s="18">
        <v>0</v>
      </c>
      <c r="DS169" s="18">
        <v>0</v>
      </c>
      <c r="DT169" s="18">
        <v>0</v>
      </c>
      <c r="DU169" s="18">
        <v>0</v>
      </c>
      <c r="DV169" s="18">
        <v>0</v>
      </c>
      <c r="DW169" s="18">
        <v>0</v>
      </c>
      <c r="DX169" s="18">
        <v>0</v>
      </c>
      <c r="DY169" s="18">
        <v>0</v>
      </c>
      <c r="DZ169" s="18">
        <v>0</v>
      </c>
      <c r="EA169" s="18">
        <v>0</v>
      </c>
      <c r="EB169" s="18">
        <v>0</v>
      </c>
      <c r="EC169" s="18">
        <v>0</v>
      </c>
      <c r="ED169" s="18">
        <v>0</v>
      </c>
      <c r="EE169" s="18">
        <v>0</v>
      </c>
    </row>
    <row r="170" spans="1:135" ht="20.149999999999999" customHeight="1" outlineLevel="6" x14ac:dyDescent="0.35">
      <c r="A170" s="17" t="s">
        <v>55</v>
      </c>
      <c r="B170" s="17" t="s">
        <v>69</v>
      </c>
      <c r="C170">
        <v>0</v>
      </c>
      <c r="D170" s="18">
        <v>279.35999999999967</v>
      </c>
      <c r="E170" s="18">
        <v>-3957.5999999999995</v>
      </c>
      <c r="F170" s="18">
        <v>0</v>
      </c>
      <c r="G170" s="18">
        <v>0</v>
      </c>
      <c r="H170" s="18">
        <v>0</v>
      </c>
      <c r="I170" s="18">
        <v>0</v>
      </c>
      <c r="J170" s="18">
        <v>4236.9599999999991</v>
      </c>
      <c r="K170" s="18">
        <v>0</v>
      </c>
      <c r="L170" s="18">
        <v>-2159.2199999999993</v>
      </c>
      <c r="M170" s="18">
        <v>0</v>
      </c>
      <c r="N170" s="18">
        <v>0</v>
      </c>
      <c r="O170" s="18">
        <v>0</v>
      </c>
      <c r="P170" s="18">
        <v>5.2554600791519993E-5</v>
      </c>
      <c r="Q170" s="18">
        <v>5.2554599999999993E-5</v>
      </c>
      <c r="R170" s="18">
        <v>0</v>
      </c>
      <c r="S170" s="18">
        <v>0</v>
      </c>
      <c r="T170" s="18">
        <v>0</v>
      </c>
      <c r="U170" s="18">
        <v>0</v>
      </c>
      <c r="V170" s="18">
        <v>7.9151999999999984E-13</v>
      </c>
      <c r="W170" s="18">
        <v>0</v>
      </c>
      <c r="X170" s="18">
        <v>-1.6004999999999997E-11</v>
      </c>
      <c r="Y170" s="18">
        <v>0</v>
      </c>
      <c r="Z170" s="18">
        <v>0</v>
      </c>
      <c r="AA170" s="18">
        <v>0</v>
      </c>
      <c r="AB170" s="18">
        <v>0.1508544</v>
      </c>
      <c r="AC170" s="18">
        <v>0.11290799999999999</v>
      </c>
      <c r="AD170" s="18">
        <v>0</v>
      </c>
      <c r="AE170" s="18">
        <v>0</v>
      </c>
      <c r="AF170" s="18">
        <v>0</v>
      </c>
      <c r="AG170" s="18">
        <v>0</v>
      </c>
      <c r="AH170" s="18">
        <v>3.7946399999999991E-2</v>
      </c>
      <c r="AI170" s="18">
        <v>0</v>
      </c>
      <c r="AJ170" s="18">
        <v>-0.17343599999999995</v>
      </c>
      <c r="AK170" s="18">
        <v>0</v>
      </c>
      <c r="AL170" s="18">
        <v>0</v>
      </c>
      <c r="AM170" s="18">
        <v>0</v>
      </c>
      <c r="AN170" s="18">
        <v>1.9904399999999998</v>
      </c>
      <c r="AO170" s="18">
        <v>1.4084399999999999</v>
      </c>
      <c r="AP170" s="18">
        <v>0</v>
      </c>
      <c r="AQ170" s="18">
        <v>0</v>
      </c>
      <c r="AR170" s="18">
        <v>0</v>
      </c>
      <c r="AS170" s="18">
        <v>0</v>
      </c>
      <c r="AT170" s="18">
        <v>0.58199999999999985</v>
      </c>
      <c r="AU170" s="18">
        <v>0</v>
      </c>
      <c r="AV170" s="18">
        <v>-1.4724599999999997</v>
      </c>
      <c r="AW170" s="18">
        <v>0</v>
      </c>
      <c r="AX170" s="18">
        <v>0</v>
      </c>
      <c r="AY170" s="18">
        <v>0</v>
      </c>
      <c r="AZ170" s="18">
        <v>1.4456879999999999</v>
      </c>
      <c r="BA170" s="18">
        <v>0.33406799999999998</v>
      </c>
      <c r="BB170" s="18">
        <v>0</v>
      </c>
      <c r="BC170" s="18">
        <v>0</v>
      </c>
      <c r="BD170" s="18">
        <v>0</v>
      </c>
      <c r="BE170" s="18">
        <v>0</v>
      </c>
      <c r="BF170" s="18">
        <v>1.1116199999999998</v>
      </c>
      <c r="BG170" s="18">
        <v>0</v>
      </c>
      <c r="BH170" s="18">
        <v>-0.29332799999999992</v>
      </c>
      <c r="BI170" s="18">
        <v>0</v>
      </c>
      <c r="BJ170" s="18">
        <v>0</v>
      </c>
      <c r="BK170" s="18">
        <v>0</v>
      </c>
      <c r="BL170" s="18">
        <v>6.3292499999999989E-4</v>
      </c>
      <c r="BM170" s="18">
        <v>6.2273999999999988E-4</v>
      </c>
      <c r="BN170" s="18">
        <v>0</v>
      </c>
      <c r="BO170" s="18">
        <v>0</v>
      </c>
      <c r="BP170" s="18">
        <v>0</v>
      </c>
      <c r="BQ170" s="18">
        <v>0</v>
      </c>
      <c r="BR170" s="18">
        <v>1.0184999999999997E-5</v>
      </c>
      <c r="BS170" s="18">
        <v>0</v>
      </c>
      <c r="BT170" s="18">
        <v>-2.3221799999999994E-4</v>
      </c>
      <c r="BU170" s="18">
        <v>0</v>
      </c>
      <c r="BV170" s="18">
        <v>0</v>
      </c>
      <c r="BW170" s="18">
        <v>0</v>
      </c>
      <c r="BX170" s="18">
        <v>4056.5399999999995</v>
      </c>
      <c r="BY170" s="18">
        <v>3154.4399999999996</v>
      </c>
      <c r="BZ170" s="18">
        <v>0</v>
      </c>
      <c r="CA170" s="18">
        <v>0</v>
      </c>
      <c r="CB170" s="18">
        <v>0</v>
      </c>
      <c r="CC170" s="18">
        <v>0</v>
      </c>
      <c r="CD170" s="18">
        <v>902.0999999999998</v>
      </c>
      <c r="CE170" s="18">
        <v>0</v>
      </c>
      <c r="CF170" s="18">
        <v>-33348.599999999991</v>
      </c>
      <c r="CG170" s="18">
        <v>0</v>
      </c>
      <c r="CH170" s="18">
        <v>0</v>
      </c>
      <c r="CI170" s="18">
        <v>0</v>
      </c>
      <c r="CJ170" s="18">
        <v>5790.9</v>
      </c>
      <c r="CK170" s="18">
        <v>4830.5999999999995</v>
      </c>
      <c r="CL170" s="18">
        <v>0</v>
      </c>
      <c r="CM170" s="18">
        <v>0</v>
      </c>
      <c r="CN170" s="18">
        <v>0</v>
      </c>
      <c r="CO170" s="18">
        <v>0</v>
      </c>
      <c r="CP170" s="18">
        <v>960.29999999999973</v>
      </c>
      <c r="CQ170" s="18">
        <v>0</v>
      </c>
      <c r="CR170" s="18">
        <v>0</v>
      </c>
      <c r="CS170" s="18">
        <v>0</v>
      </c>
      <c r="CT170" s="18">
        <v>0</v>
      </c>
      <c r="CU170" s="18">
        <v>0</v>
      </c>
      <c r="CV170" s="18">
        <v>24211.200000000004</v>
      </c>
      <c r="CW170" s="18">
        <v>63437.999999999993</v>
      </c>
      <c r="CX170" s="18">
        <v>0</v>
      </c>
      <c r="CY170" s="18">
        <v>0</v>
      </c>
      <c r="CZ170" s="18">
        <v>0</v>
      </c>
      <c r="DA170" s="18">
        <v>0</v>
      </c>
      <c r="DB170" s="18">
        <v>-39226.799999999988</v>
      </c>
      <c r="DC170" s="18">
        <v>0</v>
      </c>
      <c r="DD170" s="18">
        <v>0</v>
      </c>
      <c r="DE170" s="18">
        <v>0</v>
      </c>
      <c r="DF170" s="18">
        <v>0</v>
      </c>
      <c r="DG170" s="18">
        <v>0</v>
      </c>
      <c r="DH170" s="18">
        <v>0</v>
      </c>
      <c r="DI170" s="18">
        <v>0</v>
      </c>
      <c r="DJ170" s="18">
        <v>0</v>
      </c>
      <c r="DK170" s="18">
        <v>0</v>
      </c>
      <c r="DL170" s="18">
        <v>0</v>
      </c>
      <c r="DM170" s="18">
        <v>0</v>
      </c>
      <c r="DN170" s="18">
        <v>0</v>
      </c>
      <c r="DO170" s="18">
        <v>0</v>
      </c>
      <c r="DP170" s="18">
        <v>0</v>
      </c>
      <c r="DQ170" s="18">
        <v>0</v>
      </c>
      <c r="DR170" s="18">
        <v>0</v>
      </c>
      <c r="DS170" s="18">
        <v>0</v>
      </c>
      <c r="DT170" s="18">
        <v>0</v>
      </c>
      <c r="DU170" s="18">
        <v>0</v>
      </c>
      <c r="DV170" s="18">
        <v>0</v>
      </c>
      <c r="DW170" s="18">
        <v>0</v>
      </c>
      <c r="DX170" s="18">
        <v>0</v>
      </c>
      <c r="DY170" s="18">
        <v>0</v>
      </c>
      <c r="DZ170" s="18">
        <v>0</v>
      </c>
      <c r="EA170" s="18">
        <v>0</v>
      </c>
      <c r="EB170" s="18">
        <v>0</v>
      </c>
      <c r="EC170" s="18">
        <v>0</v>
      </c>
      <c r="ED170" s="18">
        <v>0</v>
      </c>
      <c r="EE170" s="18">
        <v>0</v>
      </c>
    </row>
    <row r="171" spans="1:135" ht="20.149999999999999" customHeight="1" outlineLevel="6" x14ac:dyDescent="0.35">
      <c r="A171" s="17" t="s">
        <v>55</v>
      </c>
      <c r="B171" s="17" t="s">
        <v>320</v>
      </c>
      <c r="C171">
        <v>3</v>
      </c>
      <c r="D171" s="18">
        <v>282.39566543999996</v>
      </c>
      <c r="E171" s="18">
        <v>70.402599999999993</v>
      </c>
      <c r="F171" s="18">
        <v>0</v>
      </c>
      <c r="G171" s="18">
        <v>0</v>
      </c>
      <c r="H171" s="18">
        <v>211.79674907999996</v>
      </c>
      <c r="I171" s="18">
        <v>0</v>
      </c>
      <c r="J171" s="18">
        <v>0.19631636</v>
      </c>
      <c r="K171" s="18">
        <v>0</v>
      </c>
      <c r="L171" s="18">
        <v>0</v>
      </c>
      <c r="M171" s="18">
        <v>0</v>
      </c>
      <c r="N171" s="18">
        <v>0</v>
      </c>
      <c r="O171" s="18">
        <v>0</v>
      </c>
      <c r="P171" s="18">
        <v>6.9001924859622398E-8</v>
      </c>
      <c r="Q171" s="18">
        <v>1.725048E-8</v>
      </c>
      <c r="R171" s="18">
        <v>0</v>
      </c>
      <c r="S171" s="18">
        <v>0</v>
      </c>
      <c r="T171" s="18">
        <v>5.1751443644716809E-8</v>
      </c>
      <c r="U171" s="18">
        <v>0</v>
      </c>
      <c r="V171" s="18">
        <v>1.2149055999999999E-15</v>
      </c>
      <c r="W171" s="18">
        <v>0</v>
      </c>
      <c r="X171" s="18">
        <v>0</v>
      </c>
      <c r="Y171" s="18">
        <v>0</v>
      </c>
      <c r="Z171" s="18">
        <v>0</v>
      </c>
      <c r="AA171" s="18">
        <v>0</v>
      </c>
      <c r="AB171" s="18">
        <v>0.74957084999200019</v>
      </c>
      <c r="AC171" s="18">
        <v>0.18724880000000002</v>
      </c>
      <c r="AD171" s="18">
        <v>0</v>
      </c>
      <c r="AE171" s="18">
        <v>0</v>
      </c>
      <c r="AF171" s="18">
        <v>0.56217813749400025</v>
      </c>
      <c r="AG171" s="18">
        <v>0</v>
      </c>
      <c r="AH171" s="18">
        <v>1.4391249799999999E-4</v>
      </c>
      <c r="AI171" s="18">
        <v>0</v>
      </c>
      <c r="AJ171" s="18">
        <v>0</v>
      </c>
      <c r="AK171" s="18">
        <v>0</v>
      </c>
      <c r="AL171" s="18">
        <v>0</v>
      </c>
      <c r="AM171" s="18">
        <v>0</v>
      </c>
      <c r="AN171" s="18">
        <v>9.4868734624000015E-2</v>
      </c>
      <c r="AO171" s="18">
        <v>2.2410880000000001E-2</v>
      </c>
      <c r="AP171" s="18">
        <v>0</v>
      </c>
      <c r="AQ171" s="18">
        <v>0</v>
      </c>
      <c r="AR171" s="18">
        <v>7.1151550968000007E-2</v>
      </c>
      <c r="AS171" s="18">
        <v>0</v>
      </c>
      <c r="AT171" s="18">
        <v>1.306303656E-3</v>
      </c>
      <c r="AU171" s="18">
        <v>0</v>
      </c>
      <c r="AV171" s="18">
        <v>0</v>
      </c>
      <c r="AW171" s="18">
        <v>0</v>
      </c>
      <c r="AX171" s="18">
        <v>0</v>
      </c>
      <c r="AY171" s="18">
        <v>0</v>
      </c>
      <c r="AZ171" s="18">
        <v>0.17466989152639997</v>
      </c>
      <c r="BA171" s="18">
        <v>4.3347359999999995E-2</v>
      </c>
      <c r="BB171" s="18">
        <v>0</v>
      </c>
      <c r="BC171" s="18">
        <v>0</v>
      </c>
      <c r="BD171" s="18">
        <v>0.13100241864479997</v>
      </c>
      <c r="BE171" s="18">
        <v>0</v>
      </c>
      <c r="BF171" s="18">
        <v>3.2011288160000003E-4</v>
      </c>
      <c r="BG171" s="18">
        <v>0</v>
      </c>
      <c r="BH171" s="18">
        <v>0</v>
      </c>
      <c r="BI171" s="18">
        <v>0</v>
      </c>
      <c r="BJ171" s="18">
        <v>0</v>
      </c>
      <c r="BK171" s="18">
        <v>0</v>
      </c>
      <c r="BL171" s="18">
        <v>1.2326866870719999E-4</v>
      </c>
      <c r="BM171" s="18">
        <v>3.0593799999999998E-5</v>
      </c>
      <c r="BN171" s="18">
        <v>0</v>
      </c>
      <c r="BO171" s="18">
        <v>0</v>
      </c>
      <c r="BP171" s="18">
        <v>9.2451501530400014E-5</v>
      </c>
      <c r="BQ171" s="18">
        <v>0</v>
      </c>
      <c r="BR171" s="18">
        <v>2.2336717680000001E-7</v>
      </c>
      <c r="BS171" s="18">
        <v>0</v>
      </c>
      <c r="BT171" s="18">
        <v>0</v>
      </c>
      <c r="BU171" s="18">
        <v>0</v>
      </c>
      <c r="BV171" s="18">
        <v>0</v>
      </c>
      <c r="BW171" s="18">
        <v>0</v>
      </c>
      <c r="BX171" s="18">
        <v>7416.4020572959998</v>
      </c>
      <c r="BY171" s="18">
        <v>1850.3720000000001</v>
      </c>
      <c r="BZ171" s="18">
        <v>0</v>
      </c>
      <c r="CA171" s="18">
        <v>0</v>
      </c>
      <c r="CB171" s="18">
        <v>5562.301542971999</v>
      </c>
      <c r="CC171" s="18">
        <v>0</v>
      </c>
      <c r="CD171" s="18">
        <v>3.7285143240000003</v>
      </c>
      <c r="CE171" s="18">
        <v>0</v>
      </c>
      <c r="CF171" s="18">
        <v>0</v>
      </c>
      <c r="CG171" s="18">
        <v>0</v>
      </c>
      <c r="CH171" s="18">
        <v>0</v>
      </c>
      <c r="CI171" s="18">
        <v>0</v>
      </c>
      <c r="CJ171" s="18">
        <v>2202.2305910026644</v>
      </c>
      <c r="CK171" s="18">
        <v>546.75666666666621</v>
      </c>
      <c r="CL171" s="18">
        <v>0</v>
      </c>
      <c r="CM171" s="18">
        <v>0</v>
      </c>
      <c r="CN171" s="18">
        <v>1651.6729432519983</v>
      </c>
      <c r="CO171" s="18">
        <v>0</v>
      </c>
      <c r="CP171" s="18">
        <v>3.800981084</v>
      </c>
      <c r="CQ171" s="18">
        <v>0</v>
      </c>
      <c r="CR171" s="18">
        <v>0</v>
      </c>
      <c r="CS171" s="18">
        <v>0</v>
      </c>
      <c r="CT171" s="18">
        <v>0</v>
      </c>
      <c r="CU171" s="18">
        <v>0</v>
      </c>
      <c r="CV171" s="18">
        <v>122.58023039164411</v>
      </c>
      <c r="CW171" s="18">
        <v>30.307111111111027</v>
      </c>
      <c r="CX171" s="18">
        <v>0</v>
      </c>
      <c r="CY171" s="18">
        <v>0</v>
      </c>
      <c r="CZ171" s="18">
        <v>91.935172793733102</v>
      </c>
      <c r="DA171" s="18">
        <v>0</v>
      </c>
      <c r="DB171" s="18">
        <v>0.3379464868</v>
      </c>
      <c r="DC171" s="18">
        <v>0</v>
      </c>
      <c r="DD171" s="18">
        <v>0</v>
      </c>
      <c r="DE171" s="18">
        <v>0</v>
      </c>
      <c r="DF171" s="18">
        <v>0</v>
      </c>
      <c r="DG171" s="18">
        <v>0</v>
      </c>
      <c r="DH171" s="18">
        <v>0</v>
      </c>
      <c r="DI171" s="18">
        <v>0</v>
      </c>
      <c r="DJ171" s="18">
        <v>0</v>
      </c>
      <c r="DK171" s="18">
        <v>0</v>
      </c>
      <c r="DL171" s="18">
        <v>0</v>
      </c>
      <c r="DM171" s="18">
        <v>0</v>
      </c>
      <c r="DN171" s="18">
        <v>0</v>
      </c>
      <c r="DO171" s="18">
        <v>0</v>
      </c>
      <c r="DP171" s="18">
        <v>0</v>
      </c>
      <c r="DQ171" s="18">
        <v>0</v>
      </c>
      <c r="DR171" s="18">
        <v>0</v>
      </c>
      <c r="DS171" s="18">
        <v>0</v>
      </c>
      <c r="DT171" s="18">
        <v>0</v>
      </c>
      <c r="DU171" s="18">
        <v>0</v>
      </c>
      <c r="DV171" s="18">
        <v>0</v>
      </c>
      <c r="DW171" s="18">
        <v>0</v>
      </c>
      <c r="DX171" s="18">
        <v>0</v>
      </c>
      <c r="DY171" s="18">
        <v>0</v>
      </c>
      <c r="DZ171" s="18">
        <v>0</v>
      </c>
      <c r="EA171" s="18">
        <v>0</v>
      </c>
      <c r="EB171" s="18">
        <v>0</v>
      </c>
      <c r="EC171" s="18">
        <v>0</v>
      </c>
      <c r="ED171" s="18">
        <v>0</v>
      </c>
      <c r="EE171" s="18">
        <v>0</v>
      </c>
    </row>
    <row r="172" spans="1:135" ht="20.149999999999999" customHeight="1" outlineLevel="6" x14ac:dyDescent="0.35">
      <c r="A172" s="17" t="s">
        <v>55</v>
      </c>
      <c r="B172" s="17" t="s">
        <v>356</v>
      </c>
      <c r="C172">
        <v>2</v>
      </c>
      <c r="D172" s="18">
        <v>3408.1343820000006</v>
      </c>
      <c r="E172" s="18">
        <v>1040.62958</v>
      </c>
      <c r="F172" s="18">
        <v>0</v>
      </c>
      <c r="G172" s="18">
        <v>0</v>
      </c>
      <c r="H172" s="18">
        <v>2272.0895880000003</v>
      </c>
      <c r="I172" s="18">
        <v>0</v>
      </c>
      <c r="J172" s="18">
        <v>0</v>
      </c>
      <c r="K172" s="18">
        <v>95.415214000000006</v>
      </c>
      <c r="L172" s="18">
        <v>0</v>
      </c>
      <c r="M172" s="18">
        <v>0</v>
      </c>
      <c r="N172" s="18">
        <v>0</v>
      </c>
      <c r="O172" s="18">
        <v>0</v>
      </c>
      <c r="P172" s="18">
        <v>2.9521711379999998E-11</v>
      </c>
      <c r="Q172" s="18">
        <v>9.5250119999999996E-12</v>
      </c>
      <c r="R172" s="18">
        <v>0</v>
      </c>
      <c r="S172" s="18">
        <v>0</v>
      </c>
      <c r="T172" s="18">
        <v>1.9681140920000002E-11</v>
      </c>
      <c r="U172" s="18">
        <v>0</v>
      </c>
      <c r="V172" s="18">
        <v>0</v>
      </c>
      <c r="W172" s="18">
        <v>3.1555846000000002E-13</v>
      </c>
      <c r="X172" s="18">
        <v>0</v>
      </c>
      <c r="Y172" s="18">
        <v>0</v>
      </c>
      <c r="Z172" s="18">
        <v>0</v>
      </c>
      <c r="AA172" s="18">
        <v>0</v>
      </c>
      <c r="AB172" s="18">
        <v>0.98443263000000003</v>
      </c>
      <c r="AC172" s="18">
        <v>0.29834484</v>
      </c>
      <c r="AD172" s="18">
        <v>0</v>
      </c>
      <c r="AE172" s="18">
        <v>0</v>
      </c>
      <c r="AF172" s="18">
        <v>0.65628841999999998</v>
      </c>
      <c r="AG172" s="18">
        <v>0</v>
      </c>
      <c r="AH172" s="18">
        <v>0</v>
      </c>
      <c r="AI172" s="18">
        <v>2.9799369999999999E-2</v>
      </c>
      <c r="AJ172" s="18">
        <v>0</v>
      </c>
      <c r="AK172" s="18">
        <v>0</v>
      </c>
      <c r="AL172" s="18">
        <v>0</v>
      </c>
      <c r="AM172" s="18">
        <v>0</v>
      </c>
      <c r="AN172" s="18">
        <v>5.7062946600000002</v>
      </c>
      <c r="AO172" s="18">
        <v>1.6451491</v>
      </c>
      <c r="AP172" s="18">
        <v>0</v>
      </c>
      <c r="AQ172" s="18">
        <v>0</v>
      </c>
      <c r="AR172" s="18">
        <v>3.8041964400000001</v>
      </c>
      <c r="AS172" s="18">
        <v>0</v>
      </c>
      <c r="AT172" s="18">
        <v>0</v>
      </c>
      <c r="AU172" s="18">
        <v>0.25694912000000003</v>
      </c>
      <c r="AV172" s="18">
        <v>0</v>
      </c>
      <c r="AW172" s="18">
        <v>0</v>
      </c>
      <c r="AX172" s="18">
        <v>0</v>
      </c>
      <c r="AY172" s="18">
        <v>0</v>
      </c>
      <c r="AZ172" s="18">
        <v>1.4679669599999998</v>
      </c>
      <c r="BA172" s="18">
        <v>0.21390051999999998</v>
      </c>
      <c r="BB172" s="18">
        <v>0</v>
      </c>
      <c r="BC172" s="18">
        <v>0</v>
      </c>
      <c r="BD172" s="18">
        <v>0.97864463999999995</v>
      </c>
      <c r="BE172" s="18">
        <v>0</v>
      </c>
      <c r="BF172" s="18">
        <v>0</v>
      </c>
      <c r="BG172" s="18">
        <v>0.27542179999999999</v>
      </c>
      <c r="BH172" s="18">
        <v>0</v>
      </c>
      <c r="BI172" s="18">
        <v>0</v>
      </c>
      <c r="BJ172" s="18">
        <v>0</v>
      </c>
      <c r="BK172" s="18">
        <v>0</v>
      </c>
      <c r="BL172" s="18">
        <v>6.6599779019999993E-4</v>
      </c>
      <c r="BM172" s="18">
        <v>2.1483559999999999E-4</v>
      </c>
      <c r="BN172" s="18">
        <v>0</v>
      </c>
      <c r="BO172" s="18">
        <v>0</v>
      </c>
      <c r="BP172" s="18">
        <v>4.4399852679999997E-4</v>
      </c>
      <c r="BQ172" s="18">
        <v>0</v>
      </c>
      <c r="BR172" s="18">
        <v>0</v>
      </c>
      <c r="BS172" s="18">
        <v>7.1636633999999999E-6</v>
      </c>
      <c r="BT172" s="18">
        <v>0</v>
      </c>
      <c r="BU172" s="18">
        <v>0</v>
      </c>
      <c r="BV172" s="18">
        <v>0</v>
      </c>
      <c r="BW172" s="18">
        <v>0</v>
      </c>
      <c r="BX172" s="18">
        <v>152156.2758</v>
      </c>
      <c r="BY172" s="18">
        <v>49267.076000000001</v>
      </c>
      <c r="BZ172" s="18">
        <v>0</v>
      </c>
      <c r="CA172" s="18">
        <v>0</v>
      </c>
      <c r="CB172" s="18">
        <v>101437.5172</v>
      </c>
      <c r="CC172" s="18">
        <v>0</v>
      </c>
      <c r="CD172" s="18">
        <v>0</v>
      </c>
      <c r="CE172" s="18">
        <v>1451.6825999999999</v>
      </c>
      <c r="CF172" s="18">
        <v>0</v>
      </c>
      <c r="CG172" s="18">
        <v>0</v>
      </c>
      <c r="CH172" s="18">
        <v>0</v>
      </c>
      <c r="CI172" s="18">
        <v>0</v>
      </c>
      <c r="CJ172" s="18">
        <v>154773.55308000004</v>
      </c>
      <c r="CK172" s="18">
        <v>50093.516000000003</v>
      </c>
      <c r="CL172" s="18">
        <v>0</v>
      </c>
      <c r="CM172" s="18">
        <v>0</v>
      </c>
      <c r="CN172" s="18">
        <v>103182.36872</v>
      </c>
      <c r="CO172" s="18">
        <v>0</v>
      </c>
      <c r="CP172" s="18">
        <v>0</v>
      </c>
      <c r="CQ172" s="18">
        <v>1497.6683600000001</v>
      </c>
      <c r="CR172" s="18">
        <v>0</v>
      </c>
      <c r="CS172" s="18">
        <v>0</v>
      </c>
      <c r="CT172" s="18">
        <v>0</v>
      </c>
      <c r="CU172" s="18">
        <v>0</v>
      </c>
      <c r="CV172" s="18">
        <v>5826.0207900000005</v>
      </c>
      <c r="CW172" s="18">
        <v>1836.7609600000001</v>
      </c>
      <c r="CX172" s="18">
        <v>0</v>
      </c>
      <c r="CY172" s="18">
        <v>0</v>
      </c>
      <c r="CZ172" s="18">
        <v>3884.01386</v>
      </c>
      <c r="DA172" s="18">
        <v>0</v>
      </c>
      <c r="DB172" s="18">
        <v>0</v>
      </c>
      <c r="DC172" s="18">
        <v>105.24597</v>
      </c>
      <c r="DD172" s="18">
        <v>0</v>
      </c>
      <c r="DE172" s="18">
        <v>0</v>
      </c>
      <c r="DF172" s="18">
        <v>0</v>
      </c>
      <c r="DG172" s="18">
        <v>0</v>
      </c>
      <c r="DH172" s="18">
        <v>0</v>
      </c>
      <c r="DI172" s="18">
        <v>0</v>
      </c>
      <c r="DJ172" s="18">
        <v>0</v>
      </c>
      <c r="DK172" s="18">
        <v>0</v>
      </c>
      <c r="DL172" s="18">
        <v>0</v>
      </c>
      <c r="DM172" s="18">
        <v>0</v>
      </c>
      <c r="DN172" s="18">
        <v>0</v>
      </c>
      <c r="DO172" s="18">
        <v>0</v>
      </c>
      <c r="DP172" s="18">
        <v>0</v>
      </c>
      <c r="DQ172" s="18">
        <v>0</v>
      </c>
      <c r="DR172" s="18">
        <v>0</v>
      </c>
      <c r="DS172" s="18">
        <v>0</v>
      </c>
      <c r="DT172" s="18">
        <v>0</v>
      </c>
      <c r="DU172" s="18">
        <v>0</v>
      </c>
      <c r="DV172" s="18">
        <v>0</v>
      </c>
      <c r="DW172" s="18">
        <v>0</v>
      </c>
      <c r="DX172" s="18">
        <v>0</v>
      </c>
      <c r="DY172" s="18">
        <v>0</v>
      </c>
      <c r="DZ172" s="18">
        <v>0</v>
      </c>
      <c r="EA172" s="18">
        <v>0</v>
      </c>
      <c r="EB172" s="18">
        <v>0</v>
      </c>
      <c r="EC172" s="18">
        <v>0</v>
      </c>
      <c r="ED172" s="18">
        <v>0</v>
      </c>
      <c r="EE172" s="18">
        <v>0</v>
      </c>
    </row>
    <row r="173" spans="1:135" ht="20.149999999999999" customHeight="1" outlineLevel="6" x14ac:dyDescent="0.35">
      <c r="A173" s="17" t="s">
        <v>55</v>
      </c>
      <c r="B173" s="17" t="s">
        <v>92</v>
      </c>
      <c r="C173">
        <v>2</v>
      </c>
      <c r="D173" s="18">
        <v>1671.2351159999998</v>
      </c>
      <c r="E173" s="18">
        <v>480.13059999999996</v>
      </c>
      <c r="F173" s="18">
        <v>0</v>
      </c>
      <c r="G173" s="18">
        <v>0</v>
      </c>
      <c r="H173" s="18">
        <v>1114.1567439999999</v>
      </c>
      <c r="I173" s="18">
        <v>0</v>
      </c>
      <c r="J173" s="18">
        <v>0</v>
      </c>
      <c r="K173" s="18">
        <v>76.947772000000001</v>
      </c>
      <c r="L173" s="18">
        <v>0</v>
      </c>
      <c r="M173" s="18">
        <v>0</v>
      </c>
      <c r="N173" s="18">
        <v>0</v>
      </c>
      <c r="O173" s="18">
        <v>0</v>
      </c>
      <c r="P173" s="18">
        <v>1.184280954E-11</v>
      </c>
      <c r="Q173" s="18">
        <v>3.6931198000000002E-12</v>
      </c>
      <c r="R173" s="18">
        <v>0</v>
      </c>
      <c r="S173" s="18">
        <v>0</v>
      </c>
      <c r="T173" s="18">
        <v>7.8952063599999998E-12</v>
      </c>
      <c r="U173" s="18">
        <v>0</v>
      </c>
      <c r="V173" s="18">
        <v>0</v>
      </c>
      <c r="W173" s="18">
        <v>2.5448338000000001E-13</v>
      </c>
      <c r="X173" s="18">
        <v>0</v>
      </c>
      <c r="Y173" s="18">
        <v>0</v>
      </c>
      <c r="Z173" s="18">
        <v>0</v>
      </c>
      <c r="AA173" s="18">
        <v>0</v>
      </c>
      <c r="AB173" s="18">
        <v>0.60861602400000003</v>
      </c>
      <c r="AC173" s="18">
        <v>0.178840258</v>
      </c>
      <c r="AD173" s="18">
        <v>0</v>
      </c>
      <c r="AE173" s="18">
        <v>0</v>
      </c>
      <c r="AF173" s="18">
        <v>0.40574401600000004</v>
      </c>
      <c r="AG173" s="18">
        <v>0</v>
      </c>
      <c r="AH173" s="18">
        <v>0</v>
      </c>
      <c r="AI173" s="18">
        <v>2.4031749999999998E-2</v>
      </c>
      <c r="AJ173" s="18">
        <v>0</v>
      </c>
      <c r="AK173" s="18">
        <v>0</v>
      </c>
      <c r="AL173" s="18">
        <v>0</v>
      </c>
      <c r="AM173" s="18">
        <v>0</v>
      </c>
      <c r="AN173" s="18">
        <v>5.0506716600000008</v>
      </c>
      <c r="AO173" s="18">
        <v>1.47634</v>
      </c>
      <c r="AP173" s="18">
        <v>0</v>
      </c>
      <c r="AQ173" s="18">
        <v>0</v>
      </c>
      <c r="AR173" s="18">
        <v>3.3671144399999999</v>
      </c>
      <c r="AS173" s="18">
        <v>0</v>
      </c>
      <c r="AT173" s="18">
        <v>0</v>
      </c>
      <c r="AU173" s="18">
        <v>0.20721722000000001</v>
      </c>
      <c r="AV173" s="18">
        <v>0</v>
      </c>
      <c r="AW173" s="18">
        <v>0</v>
      </c>
      <c r="AX173" s="18">
        <v>0</v>
      </c>
      <c r="AY173" s="18">
        <v>0</v>
      </c>
      <c r="AZ173" s="18">
        <v>1.0707595260000002</v>
      </c>
      <c r="BA173" s="18">
        <v>0.13480536200000001</v>
      </c>
      <c r="BB173" s="18">
        <v>0</v>
      </c>
      <c r="BC173" s="18">
        <v>0</v>
      </c>
      <c r="BD173" s="18">
        <v>0.71383968400000009</v>
      </c>
      <c r="BE173" s="18">
        <v>0</v>
      </c>
      <c r="BF173" s="18">
        <v>0</v>
      </c>
      <c r="BG173" s="18">
        <v>0.22211448</v>
      </c>
      <c r="BH173" s="18">
        <v>0</v>
      </c>
      <c r="BI173" s="18">
        <v>0</v>
      </c>
      <c r="BJ173" s="18">
        <v>0</v>
      </c>
      <c r="BK173" s="18">
        <v>0</v>
      </c>
      <c r="BL173" s="18">
        <v>4.215380604E-4</v>
      </c>
      <c r="BM173" s="18">
        <v>1.34735522E-4</v>
      </c>
      <c r="BN173" s="18">
        <v>0</v>
      </c>
      <c r="BO173" s="18">
        <v>0</v>
      </c>
      <c r="BP173" s="18">
        <v>2.8102537359999996E-4</v>
      </c>
      <c r="BQ173" s="18">
        <v>0</v>
      </c>
      <c r="BR173" s="18">
        <v>0</v>
      </c>
      <c r="BS173" s="18">
        <v>5.7771647999999997E-6</v>
      </c>
      <c r="BT173" s="18">
        <v>0</v>
      </c>
      <c r="BU173" s="18">
        <v>0</v>
      </c>
      <c r="BV173" s="18">
        <v>0</v>
      </c>
      <c r="BW173" s="18">
        <v>0</v>
      </c>
      <c r="BX173" s="18">
        <v>113411.19720000001</v>
      </c>
      <c r="BY173" s="18">
        <v>36633.020000000004</v>
      </c>
      <c r="BZ173" s="18">
        <v>0</v>
      </c>
      <c r="CA173" s="18">
        <v>0</v>
      </c>
      <c r="CB173" s="18">
        <v>75607.464800000016</v>
      </c>
      <c r="CC173" s="18">
        <v>0</v>
      </c>
      <c r="CD173" s="18">
        <v>0</v>
      </c>
      <c r="CE173" s="18">
        <v>1170.7124000000001</v>
      </c>
      <c r="CF173" s="18">
        <v>0</v>
      </c>
      <c r="CG173" s="18">
        <v>0</v>
      </c>
      <c r="CH173" s="18">
        <v>0</v>
      </c>
      <c r="CI173" s="18">
        <v>0</v>
      </c>
      <c r="CJ173" s="18">
        <v>114641.05632</v>
      </c>
      <c r="CK173" s="18">
        <v>37005.887999999999</v>
      </c>
      <c r="CL173" s="18">
        <v>0</v>
      </c>
      <c r="CM173" s="18">
        <v>0</v>
      </c>
      <c r="CN173" s="18">
        <v>76427.370879999988</v>
      </c>
      <c r="CO173" s="18">
        <v>0</v>
      </c>
      <c r="CP173" s="18">
        <v>0</v>
      </c>
      <c r="CQ173" s="18">
        <v>1207.7974400000001</v>
      </c>
      <c r="CR173" s="18">
        <v>0</v>
      </c>
      <c r="CS173" s="18">
        <v>0</v>
      </c>
      <c r="CT173" s="18">
        <v>0</v>
      </c>
      <c r="CU173" s="18">
        <v>0</v>
      </c>
      <c r="CV173" s="18">
        <v>2484.2053080000001</v>
      </c>
      <c r="CW173" s="18">
        <v>743.19266000000005</v>
      </c>
      <c r="CX173" s="18">
        <v>0</v>
      </c>
      <c r="CY173" s="18">
        <v>0</v>
      </c>
      <c r="CZ173" s="18">
        <v>1656.1368720000003</v>
      </c>
      <c r="DA173" s="18">
        <v>0</v>
      </c>
      <c r="DB173" s="18">
        <v>0</v>
      </c>
      <c r="DC173" s="18">
        <v>84.875776000000002</v>
      </c>
      <c r="DD173" s="18">
        <v>0</v>
      </c>
      <c r="DE173" s="18">
        <v>0</v>
      </c>
      <c r="DF173" s="18">
        <v>0</v>
      </c>
      <c r="DG173" s="18">
        <v>0</v>
      </c>
      <c r="DH173" s="18">
        <v>0</v>
      </c>
      <c r="DI173" s="18">
        <v>0</v>
      </c>
      <c r="DJ173" s="18">
        <v>0</v>
      </c>
      <c r="DK173" s="18">
        <v>0</v>
      </c>
      <c r="DL173" s="18">
        <v>0</v>
      </c>
      <c r="DM173" s="18">
        <v>0</v>
      </c>
      <c r="DN173" s="18">
        <v>0</v>
      </c>
      <c r="DO173" s="18">
        <v>0</v>
      </c>
      <c r="DP173" s="18">
        <v>0</v>
      </c>
      <c r="DQ173" s="18">
        <v>0</v>
      </c>
      <c r="DR173" s="18">
        <v>0</v>
      </c>
      <c r="DS173" s="18">
        <v>0</v>
      </c>
      <c r="DT173" s="18">
        <v>0</v>
      </c>
      <c r="DU173" s="18">
        <v>0</v>
      </c>
      <c r="DV173" s="18">
        <v>0</v>
      </c>
      <c r="DW173" s="18">
        <v>0</v>
      </c>
      <c r="DX173" s="18">
        <v>0</v>
      </c>
      <c r="DY173" s="18">
        <v>0</v>
      </c>
      <c r="DZ173" s="18">
        <v>0</v>
      </c>
      <c r="EA173" s="18">
        <v>0</v>
      </c>
      <c r="EB173" s="18">
        <v>0</v>
      </c>
      <c r="EC173" s="18">
        <v>0</v>
      </c>
      <c r="ED173" s="18">
        <v>0</v>
      </c>
      <c r="EE173" s="18">
        <v>0</v>
      </c>
    </row>
    <row r="174" spans="1:135" ht="20.149999999999999" customHeight="1" outlineLevel="6" x14ac:dyDescent="0.35">
      <c r="A174" s="17" t="s">
        <v>55</v>
      </c>
      <c r="B174" s="17" t="s">
        <v>58</v>
      </c>
      <c r="C174">
        <v>0</v>
      </c>
      <c r="D174" s="18">
        <v>705.10463999999956</v>
      </c>
      <c r="E174" s="18">
        <v>-2734.6864679999999</v>
      </c>
      <c r="F174" s="18">
        <v>0</v>
      </c>
      <c r="G174" s="18">
        <v>0</v>
      </c>
      <c r="H174" s="18">
        <v>0</v>
      </c>
      <c r="I174" s="18">
        <v>0</v>
      </c>
      <c r="J174" s="18">
        <v>3439.7911079999994</v>
      </c>
      <c r="K174" s="18">
        <v>0</v>
      </c>
      <c r="L174" s="18">
        <v>-909.08632799999987</v>
      </c>
      <c r="M174" s="18">
        <v>0</v>
      </c>
      <c r="N174" s="18">
        <v>0</v>
      </c>
      <c r="O174" s="18">
        <v>0</v>
      </c>
      <c r="P174" s="18">
        <v>9.6917310215999994E-12</v>
      </c>
      <c r="Q174" s="18">
        <v>9.5594547599999988E-12</v>
      </c>
      <c r="R174" s="18">
        <v>0</v>
      </c>
      <c r="S174" s="18">
        <v>0</v>
      </c>
      <c r="T174" s="18">
        <v>0</v>
      </c>
      <c r="U174" s="18">
        <v>0</v>
      </c>
      <c r="V174" s="18">
        <v>1.3227626159999998E-13</v>
      </c>
      <c r="W174" s="18">
        <v>0</v>
      </c>
      <c r="X174" s="18">
        <v>-2.8351478159999993E-11</v>
      </c>
      <c r="Y174" s="18">
        <v>0</v>
      </c>
      <c r="Z174" s="18">
        <v>0</v>
      </c>
      <c r="AA174" s="18">
        <v>0</v>
      </c>
      <c r="AB174" s="18">
        <v>1.9202610664799995E-2</v>
      </c>
      <c r="AC174" s="18">
        <v>1.8890846999999995E-2</v>
      </c>
      <c r="AD174" s="18">
        <v>0</v>
      </c>
      <c r="AE174" s="18">
        <v>0</v>
      </c>
      <c r="AF174" s="18">
        <v>0</v>
      </c>
      <c r="AG174" s="18">
        <v>0</v>
      </c>
      <c r="AH174" s="18">
        <v>3.1176366479999994E-4</v>
      </c>
      <c r="AI174" s="18">
        <v>0</v>
      </c>
      <c r="AJ174" s="18">
        <v>-8.2111935599999977E-2</v>
      </c>
      <c r="AK174" s="18">
        <v>0</v>
      </c>
      <c r="AL174" s="18">
        <v>0</v>
      </c>
      <c r="AM174" s="18">
        <v>0</v>
      </c>
      <c r="AN174" s="18">
        <v>1.6014949289999998</v>
      </c>
      <c r="AO174" s="18">
        <v>1.5977087279999997</v>
      </c>
      <c r="AP174" s="18">
        <v>0</v>
      </c>
      <c r="AQ174" s="18">
        <v>0</v>
      </c>
      <c r="AR174" s="18">
        <v>0</v>
      </c>
      <c r="AS174" s="18">
        <v>0</v>
      </c>
      <c r="AT174" s="18">
        <v>3.7862009999999995E-3</v>
      </c>
      <c r="AU174" s="18">
        <v>0</v>
      </c>
      <c r="AV174" s="18">
        <v>-0.67208428799999986</v>
      </c>
      <c r="AW174" s="18">
        <v>0</v>
      </c>
      <c r="AX174" s="18">
        <v>0</v>
      </c>
      <c r="AY174" s="18">
        <v>0</v>
      </c>
      <c r="AZ174" s="18">
        <v>0.38041900379999993</v>
      </c>
      <c r="BA174" s="18">
        <v>0.37967119199999994</v>
      </c>
      <c r="BB174" s="18">
        <v>0</v>
      </c>
      <c r="BC174" s="18">
        <v>0</v>
      </c>
      <c r="BD174" s="18">
        <v>0</v>
      </c>
      <c r="BE174" s="18">
        <v>0</v>
      </c>
      <c r="BF174" s="18">
        <v>7.4781179999999987E-4</v>
      </c>
      <c r="BG174" s="18">
        <v>0</v>
      </c>
      <c r="BH174" s="18">
        <v>-0.11319737039999998</v>
      </c>
      <c r="BI174" s="18">
        <v>0</v>
      </c>
      <c r="BJ174" s="18">
        <v>0</v>
      </c>
      <c r="BK174" s="18">
        <v>0</v>
      </c>
      <c r="BL174" s="18">
        <v>1.1035073390399999E-4</v>
      </c>
      <c r="BM174" s="18">
        <v>1.0911382559999998E-4</v>
      </c>
      <c r="BN174" s="18">
        <v>0</v>
      </c>
      <c r="BO174" s="18">
        <v>0</v>
      </c>
      <c r="BP174" s="18">
        <v>0</v>
      </c>
      <c r="BQ174" s="18">
        <v>0</v>
      </c>
      <c r="BR174" s="18">
        <v>1.2369083039999998E-6</v>
      </c>
      <c r="BS174" s="18">
        <v>0</v>
      </c>
      <c r="BT174" s="18">
        <v>-3.0496997879999991E-4</v>
      </c>
      <c r="BU174" s="18">
        <v>0</v>
      </c>
      <c r="BV174" s="18">
        <v>0</v>
      </c>
      <c r="BW174" s="18">
        <v>0</v>
      </c>
      <c r="BX174" s="18">
        <v>5072.707227599999</v>
      </c>
      <c r="BY174" s="18">
        <v>5040.9115199999987</v>
      </c>
      <c r="BZ174" s="18">
        <v>0</v>
      </c>
      <c r="CA174" s="18">
        <v>0</v>
      </c>
      <c r="CB174" s="18">
        <v>0</v>
      </c>
      <c r="CC174" s="18">
        <v>0</v>
      </c>
      <c r="CD174" s="18">
        <v>31.795707599999997</v>
      </c>
      <c r="CE174" s="18">
        <v>0</v>
      </c>
      <c r="CF174" s="18">
        <v>-16373.289599999998</v>
      </c>
      <c r="CG174" s="18">
        <v>0</v>
      </c>
      <c r="CH174" s="18">
        <v>0</v>
      </c>
      <c r="CI174" s="18">
        <v>0</v>
      </c>
      <c r="CJ174" s="18">
        <v>5612.3776692000001</v>
      </c>
      <c r="CK174" s="18">
        <v>5572.0796399999999</v>
      </c>
      <c r="CL174" s="18">
        <v>0</v>
      </c>
      <c r="CM174" s="18">
        <v>0</v>
      </c>
      <c r="CN174" s="18">
        <v>0</v>
      </c>
      <c r="CO174" s="18">
        <v>0</v>
      </c>
      <c r="CP174" s="18">
        <v>40.298029199999995</v>
      </c>
      <c r="CQ174" s="18">
        <v>0</v>
      </c>
      <c r="CR174" s="18">
        <v>-17927.578799999996</v>
      </c>
      <c r="CS174" s="18">
        <v>0</v>
      </c>
      <c r="CT174" s="18">
        <v>0</v>
      </c>
      <c r="CU174" s="18">
        <v>0</v>
      </c>
      <c r="CV174" s="18">
        <v>41298.268076999993</v>
      </c>
      <c r="CW174" s="18">
        <v>41275.090799999991</v>
      </c>
      <c r="CX174" s="18">
        <v>0</v>
      </c>
      <c r="CY174" s="18">
        <v>0</v>
      </c>
      <c r="CZ174" s="18">
        <v>0</v>
      </c>
      <c r="DA174" s="18">
        <v>0</v>
      </c>
      <c r="DB174" s="18">
        <v>23.177276999999997</v>
      </c>
      <c r="DC174" s="18">
        <v>0</v>
      </c>
      <c r="DD174" s="18">
        <v>-5131.8431999999993</v>
      </c>
      <c r="DE174" s="18">
        <v>0</v>
      </c>
      <c r="DF174" s="18">
        <v>0</v>
      </c>
      <c r="DG174" s="18">
        <v>0</v>
      </c>
      <c r="DH174" s="18">
        <v>0</v>
      </c>
      <c r="DI174" s="18">
        <v>0</v>
      </c>
      <c r="DJ174" s="18">
        <v>0</v>
      </c>
      <c r="DK174" s="18">
        <v>0</v>
      </c>
      <c r="DL174" s="18">
        <v>0</v>
      </c>
      <c r="DM174" s="18">
        <v>0</v>
      </c>
      <c r="DN174" s="18">
        <v>0</v>
      </c>
      <c r="DO174" s="18">
        <v>0</v>
      </c>
      <c r="DP174" s="18">
        <v>0</v>
      </c>
      <c r="DQ174" s="18">
        <v>0</v>
      </c>
      <c r="DR174" s="18">
        <v>0</v>
      </c>
      <c r="DS174" s="18">
        <v>0</v>
      </c>
      <c r="DT174" s="18">
        <v>0</v>
      </c>
      <c r="DU174" s="18">
        <v>0</v>
      </c>
      <c r="DV174" s="18">
        <v>0</v>
      </c>
      <c r="DW174" s="18">
        <v>0</v>
      </c>
      <c r="DX174" s="18">
        <v>0</v>
      </c>
      <c r="DY174" s="18">
        <v>0</v>
      </c>
      <c r="DZ174" s="18">
        <v>0</v>
      </c>
      <c r="EA174" s="18">
        <v>0</v>
      </c>
      <c r="EB174" s="18">
        <v>0</v>
      </c>
      <c r="EC174" s="18">
        <v>0</v>
      </c>
      <c r="ED174" s="18">
        <v>0</v>
      </c>
      <c r="EE174" s="18">
        <v>0</v>
      </c>
    </row>
    <row r="175" spans="1:135" ht="20.149999999999999" customHeight="1" outlineLevel="5" x14ac:dyDescent="0.35">
      <c r="A175" s="17" t="s">
        <v>54</v>
      </c>
      <c r="B175" s="17" t="s">
        <v>93</v>
      </c>
      <c r="D175" s="18">
        <v>3056.3959199999999</v>
      </c>
      <c r="E175" s="18">
        <v>-1301.1481600000002</v>
      </c>
      <c r="F175" s="18">
        <v>0</v>
      </c>
      <c r="G175" s="18">
        <v>0</v>
      </c>
      <c r="H175" s="18">
        <v>1396.3902399999999</v>
      </c>
      <c r="I175" s="18">
        <v>0</v>
      </c>
      <c r="J175" s="18">
        <v>2874.4705599999998</v>
      </c>
      <c r="K175" s="18">
        <v>86.683279999999996</v>
      </c>
      <c r="L175" s="18">
        <v>-1116.88096</v>
      </c>
      <c r="M175" s="18">
        <v>0</v>
      </c>
      <c r="N175" s="18">
        <v>0</v>
      </c>
      <c r="O175" s="18">
        <v>0</v>
      </c>
      <c r="P175" s="18">
        <v>1.8061242900819716E-5</v>
      </c>
      <c r="Q175" s="18">
        <v>1.8061230880819202E-5</v>
      </c>
      <c r="R175" s="18">
        <v>0</v>
      </c>
      <c r="S175" s="18">
        <v>0</v>
      </c>
      <c r="T175" s="18">
        <v>1.13716896E-11</v>
      </c>
      <c r="U175" s="18">
        <v>0</v>
      </c>
      <c r="V175" s="18">
        <v>3.2654691200000001E-13</v>
      </c>
      <c r="W175" s="18">
        <v>3.2176400000000002E-13</v>
      </c>
      <c r="X175" s="18">
        <v>-1.71913312E-11</v>
      </c>
      <c r="Y175" s="18">
        <v>0</v>
      </c>
      <c r="Z175" s="18">
        <v>0</v>
      </c>
      <c r="AA175" s="18">
        <v>0</v>
      </c>
      <c r="AB175" s="18">
        <v>0.97545829033599996</v>
      </c>
      <c r="AC175" s="18">
        <v>0.49462260000000002</v>
      </c>
      <c r="AD175" s="18">
        <v>0</v>
      </c>
      <c r="AE175" s="18">
        <v>0</v>
      </c>
      <c r="AF175" s="18">
        <v>0.43795151999999998</v>
      </c>
      <c r="AG175" s="18">
        <v>0</v>
      </c>
      <c r="AH175" s="18">
        <v>1.3168562336E-2</v>
      </c>
      <c r="AI175" s="18">
        <v>2.9715608000000001E-2</v>
      </c>
      <c r="AJ175" s="18">
        <v>-9.3460591999999995E-2</v>
      </c>
      <c r="AK175" s="18">
        <v>0</v>
      </c>
      <c r="AL175" s="18">
        <v>0</v>
      </c>
      <c r="AM175" s="18">
        <v>0</v>
      </c>
      <c r="AN175" s="18">
        <v>7.0005950799999992</v>
      </c>
      <c r="AO175" s="18">
        <v>3.55124496</v>
      </c>
      <c r="AP175" s="18">
        <v>0</v>
      </c>
      <c r="AQ175" s="18">
        <v>0</v>
      </c>
      <c r="AR175" s="18">
        <v>2.9572416000000001</v>
      </c>
      <c r="AS175" s="18">
        <v>0</v>
      </c>
      <c r="AT175" s="18">
        <v>0.20156132000000002</v>
      </c>
      <c r="AU175" s="18">
        <v>0.29054720000000001</v>
      </c>
      <c r="AV175" s="18">
        <v>-0.78314815999999998</v>
      </c>
      <c r="AW175" s="18">
        <v>0</v>
      </c>
      <c r="AX175" s="18">
        <v>0</v>
      </c>
      <c r="AY175" s="18">
        <v>0</v>
      </c>
      <c r="AZ175" s="18">
        <v>1.8807510960000002</v>
      </c>
      <c r="BA175" s="18">
        <v>0.58418727999999998</v>
      </c>
      <c r="BB175" s="18">
        <v>0</v>
      </c>
      <c r="BC175" s="18">
        <v>0</v>
      </c>
      <c r="BD175" s="18">
        <v>0.69793167999999994</v>
      </c>
      <c r="BE175" s="18">
        <v>0</v>
      </c>
      <c r="BF175" s="18">
        <v>0.38230837600000001</v>
      </c>
      <c r="BG175" s="18">
        <v>0.21632376</v>
      </c>
      <c r="BH175" s="18">
        <v>-0.14747932799999999</v>
      </c>
      <c r="BI175" s="18">
        <v>0</v>
      </c>
      <c r="BJ175" s="18">
        <v>0</v>
      </c>
      <c r="BK175" s="18">
        <v>0</v>
      </c>
      <c r="BL175" s="18">
        <v>0.36738105568128004</v>
      </c>
      <c r="BM175" s="18">
        <v>0.36707114843200001</v>
      </c>
      <c r="BN175" s="18">
        <v>0</v>
      </c>
      <c r="BO175" s="18">
        <v>0</v>
      </c>
      <c r="BP175" s="18">
        <v>2.9897892799999996E-4</v>
      </c>
      <c r="BQ175" s="18">
        <v>0</v>
      </c>
      <c r="BR175" s="18">
        <v>4.0100652800000002E-6</v>
      </c>
      <c r="BS175" s="18">
        <v>6.9182559999999991E-6</v>
      </c>
      <c r="BT175" s="18">
        <v>-2.0556081599999997E-4</v>
      </c>
      <c r="BU175" s="18">
        <v>0</v>
      </c>
      <c r="BV175" s="18">
        <v>0</v>
      </c>
      <c r="BW175" s="18">
        <v>0</v>
      </c>
      <c r="BX175" s="18">
        <v>118820.768432</v>
      </c>
      <c r="BY175" s="18">
        <v>44186.678400000004</v>
      </c>
      <c r="BZ175" s="18">
        <v>0</v>
      </c>
      <c r="CA175" s="18">
        <v>0</v>
      </c>
      <c r="CB175" s="18">
        <v>73008.240000000005</v>
      </c>
      <c r="CC175" s="18">
        <v>0</v>
      </c>
      <c r="CD175" s="18">
        <v>323.11163199999999</v>
      </c>
      <c r="CE175" s="18">
        <v>1302.7384000000002</v>
      </c>
      <c r="CF175" s="18">
        <v>-18211.871999999999</v>
      </c>
      <c r="CG175" s="18">
        <v>0</v>
      </c>
      <c r="CH175" s="18">
        <v>0</v>
      </c>
      <c r="CI175" s="18">
        <v>0</v>
      </c>
      <c r="CJ175" s="18">
        <v>121787.49054400001</v>
      </c>
      <c r="CK175" s="18">
        <v>46031.556799999998</v>
      </c>
      <c r="CL175" s="18">
        <v>0</v>
      </c>
      <c r="CM175" s="18">
        <v>0</v>
      </c>
      <c r="CN175" s="18">
        <v>74065.871999999988</v>
      </c>
      <c r="CO175" s="18">
        <v>0</v>
      </c>
      <c r="CP175" s="18">
        <v>346.61774400000002</v>
      </c>
      <c r="CQ175" s="18">
        <v>1343.444</v>
      </c>
      <c r="CR175" s="18">
        <v>-7392.8159999999989</v>
      </c>
      <c r="CS175" s="18">
        <v>0</v>
      </c>
      <c r="CT175" s="18">
        <v>0</v>
      </c>
      <c r="CU175" s="18">
        <v>0</v>
      </c>
      <c r="CV175" s="18">
        <v>32727.720359999999</v>
      </c>
      <c r="CW175" s="18">
        <v>43805.266399999993</v>
      </c>
      <c r="CX175" s="18">
        <v>0</v>
      </c>
      <c r="CY175" s="18">
        <v>0</v>
      </c>
      <c r="CZ175" s="18">
        <v>2284.5982400000003</v>
      </c>
      <c r="DA175" s="18">
        <v>0</v>
      </c>
      <c r="DB175" s="18">
        <v>-13470.442359999999</v>
      </c>
      <c r="DC175" s="18">
        <v>108.29808000000001</v>
      </c>
      <c r="DD175" s="18">
        <v>-2116.2239999999997</v>
      </c>
      <c r="DE175" s="18">
        <v>0</v>
      </c>
      <c r="DF175" s="18">
        <v>0</v>
      </c>
      <c r="DG175" s="18">
        <v>0</v>
      </c>
      <c r="DH175" s="18">
        <v>0</v>
      </c>
      <c r="DI175" s="18">
        <v>0</v>
      </c>
      <c r="DJ175" s="18">
        <v>0</v>
      </c>
      <c r="DK175" s="18">
        <v>0</v>
      </c>
      <c r="DL175" s="18">
        <v>0</v>
      </c>
      <c r="DM175" s="18">
        <v>0</v>
      </c>
      <c r="DN175" s="18">
        <v>0</v>
      </c>
      <c r="DO175" s="18">
        <v>0</v>
      </c>
      <c r="DP175" s="18">
        <v>0</v>
      </c>
      <c r="DQ175" s="18">
        <v>0</v>
      </c>
      <c r="DR175" s="18">
        <v>0</v>
      </c>
      <c r="DS175" s="18">
        <v>0</v>
      </c>
      <c r="DT175" s="18">
        <v>0</v>
      </c>
      <c r="DU175" s="18">
        <v>0</v>
      </c>
      <c r="DV175" s="18">
        <v>0</v>
      </c>
      <c r="DW175" s="18">
        <v>0</v>
      </c>
      <c r="DX175" s="18">
        <v>0</v>
      </c>
      <c r="DY175" s="18">
        <v>0</v>
      </c>
      <c r="DZ175" s="18">
        <v>0</v>
      </c>
      <c r="EA175" s="18">
        <v>0</v>
      </c>
      <c r="EB175" s="18">
        <v>0</v>
      </c>
      <c r="EC175" s="18">
        <v>0</v>
      </c>
      <c r="ED175" s="18">
        <v>0</v>
      </c>
      <c r="EE175" s="18">
        <v>0</v>
      </c>
    </row>
    <row r="176" spans="1:135" ht="20.149999999999999" customHeight="1" outlineLevel="6" x14ac:dyDescent="0.35">
      <c r="A176" s="17" t="s">
        <v>55</v>
      </c>
      <c r="B176" s="17" t="s">
        <v>73</v>
      </c>
      <c r="C176">
        <v>0</v>
      </c>
      <c r="D176" s="18">
        <v>575.04576000000009</v>
      </c>
      <c r="E176" s="18">
        <v>559.44000000000005</v>
      </c>
      <c r="F176" s="18">
        <v>0</v>
      </c>
      <c r="G176" s="18">
        <v>0</v>
      </c>
      <c r="H176" s="18">
        <v>0</v>
      </c>
      <c r="I176" s="18">
        <v>0</v>
      </c>
      <c r="J176" s="18">
        <v>0</v>
      </c>
      <c r="K176" s="18">
        <v>15.60576</v>
      </c>
      <c r="L176" s="18">
        <v>0</v>
      </c>
      <c r="M176" s="18">
        <v>0</v>
      </c>
      <c r="N176" s="18">
        <v>0</v>
      </c>
      <c r="O176" s="18">
        <v>0</v>
      </c>
      <c r="P176" s="18">
        <v>1.2215746951999999E-9</v>
      </c>
      <c r="Q176" s="18">
        <v>1.2214879999999999E-9</v>
      </c>
      <c r="R176" s="18">
        <v>0</v>
      </c>
      <c r="S176" s="18">
        <v>0</v>
      </c>
      <c r="T176" s="18">
        <v>0</v>
      </c>
      <c r="U176" s="18">
        <v>0</v>
      </c>
      <c r="V176" s="18">
        <v>0</v>
      </c>
      <c r="W176" s="18">
        <v>8.6695200000000005E-14</v>
      </c>
      <c r="X176" s="18">
        <v>0</v>
      </c>
      <c r="Y176" s="18">
        <v>0</v>
      </c>
      <c r="Z176" s="18">
        <v>0</v>
      </c>
      <c r="AA176" s="18">
        <v>0</v>
      </c>
      <c r="AB176" s="18">
        <v>0.25877240800000001</v>
      </c>
      <c r="AC176" s="18">
        <v>0.25125520000000001</v>
      </c>
      <c r="AD176" s="18">
        <v>0</v>
      </c>
      <c r="AE176" s="18">
        <v>0</v>
      </c>
      <c r="AF176" s="18">
        <v>0</v>
      </c>
      <c r="AG176" s="18">
        <v>0</v>
      </c>
      <c r="AH176" s="18">
        <v>0</v>
      </c>
      <c r="AI176" s="18">
        <v>7.5172080000000009E-3</v>
      </c>
      <c r="AJ176" s="18">
        <v>0</v>
      </c>
      <c r="AK176" s="18">
        <v>0</v>
      </c>
      <c r="AL176" s="18">
        <v>0</v>
      </c>
      <c r="AM176" s="18">
        <v>0</v>
      </c>
      <c r="AN176" s="18">
        <v>1.2203223999999999</v>
      </c>
      <c r="AO176" s="18">
        <v>1.121184</v>
      </c>
      <c r="AP176" s="18">
        <v>0</v>
      </c>
      <c r="AQ176" s="18">
        <v>0</v>
      </c>
      <c r="AR176" s="18">
        <v>0</v>
      </c>
      <c r="AS176" s="18">
        <v>0</v>
      </c>
      <c r="AT176" s="18">
        <v>0</v>
      </c>
      <c r="AU176" s="18">
        <v>9.9138400000000002E-2</v>
      </c>
      <c r="AV176" s="18">
        <v>0</v>
      </c>
      <c r="AW176" s="18">
        <v>0</v>
      </c>
      <c r="AX176" s="18">
        <v>0</v>
      </c>
      <c r="AY176" s="18">
        <v>0</v>
      </c>
      <c r="AZ176" s="18">
        <v>0.18017975999999999</v>
      </c>
      <c r="BA176" s="18">
        <v>0.1690256</v>
      </c>
      <c r="BB176" s="18">
        <v>0</v>
      </c>
      <c r="BC176" s="18">
        <v>0</v>
      </c>
      <c r="BD176" s="18">
        <v>0</v>
      </c>
      <c r="BE176" s="18">
        <v>0</v>
      </c>
      <c r="BF176" s="18">
        <v>0</v>
      </c>
      <c r="BG176" s="18">
        <v>1.115416E-2</v>
      </c>
      <c r="BH176" s="18">
        <v>0</v>
      </c>
      <c r="BI176" s="18">
        <v>0</v>
      </c>
      <c r="BJ176" s="18">
        <v>0</v>
      </c>
      <c r="BK176" s="18">
        <v>0</v>
      </c>
      <c r="BL176" s="18">
        <v>0.36666958183199999</v>
      </c>
      <c r="BM176" s="18">
        <v>0.36666799999999999</v>
      </c>
      <c r="BN176" s="18">
        <v>0</v>
      </c>
      <c r="BO176" s="18">
        <v>0</v>
      </c>
      <c r="BP176" s="18">
        <v>0</v>
      </c>
      <c r="BQ176" s="18">
        <v>0</v>
      </c>
      <c r="BR176" s="18">
        <v>0</v>
      </c>
      <c r="BS176" s="18">
        <v>1.5818319999999999E-6</v>
      </c>
      <c r="BT176" s="18">
        <v>0</v>
      </c>
      <c r="BU176" s="18">
        <v>0</v>
      </c>
      <c r="BV176" s="18">
        <v>0</v>
      </c>
      <c r="BW176" s="18">
        <v>0</v>
      </c>
      <c r="BX176" s="18">
        <v>5822.5703999999996</v>
      </c>
      <c r="BY176" s="18">
        <v>5601.232</v>
      </c>
      <c r="BZ176" s="18">
        <v>0</v>
      </c>
      <c r="CA176" s="18">
        <v>0</v>
      </c>
      <c r="CB176" s="18">
        <v>0</v>
      </c>
      <c r="CC176" s="18">
        <v>0</v>
      </c>
      <c r="CD176" s="18">
        <v>0</v>
      </c>
      <c r="CE176" s="18">
        <v>221.33839999999998</v>
      </c>
      <c r="CF176" s="18">
        <v>0</v>
      </c>
      <c r="CG176" s="18">
        <v>0</v>
      </c>
      <c r="CH176" s="18">
        <v>0</v>
      </c>
      <c r="CI176" s="18">
        <v>0</v>
      </c>
      <c r="CJ176" s="18">
        <v>6384.3000000000011</v>
      </c>
      <c r="CK176" s="18">
        <v>6156.5120000000006</v>
      </c>
      <c r="CL176" s="18">
        <v>0</v>
      </c>
      <c r="CM176" s="18">
        <v>0</v>
      </c>
      <c r="CN176" s="18">
        <v>0</v>
      </c>
      <c r="CO176" s="18">
        <v>0</v>
      </c>
      <c r="CP176" s="18">
        <v>0</v>
      </c>
      <c r="CQ176" s="18">
        <v>227.78800000000001</v>
      </c>
      <c r="CR176" s="18">
        <v>0</v>
      </c>
      <c r="CS176" s="18">
        <v>0</v>
      </c>
      <c r="CT176" s="18">
        <v>0</v>
      </c>
      <c r="CU176" s="18">
        <v>0</v>
      </c>
      <c r="CV176" s="18">
        <v>3950.6093599999995</v>
      </c>
      <c r="CW176" s="18">
        <v>3920.7119999999995</v>
      </c>
      <c r="CX176" s="18">
        <v>0</v>
      </c>
      <c r="CY176" s="18">
        <v>0</v>
      </c>
      <c r="CZ176" s="18">
        <v>0</v>
      </c>
      <c r="DA176" s="18">
        <v>0</v>
      </c>
      <c r="DB176" s="18">
        <v>0</v>
      </c>
      <c r="DC176" s="18">
        <v>29.897360000000003</v>
      </c>
      <c r="DD176" s="18">
        <v>0</v>
      </c>
      <c r="DE176" s="18">
        <v>0</v>
      </c>
      <c r="DF176" s="18">
        <v>0</v>
      </c>
      <c r="DG176" s="18">
        <v>0</v>
      </c>
      <c r="DH176" s="18">
        <v>0</v>
      </c>
      <c r="DI176" s="18">
        <v>0</v>
      </c>
      <c r="DJ176" s="18">
        <v>0</v>
      </c>
      <c r="DK176" s="18">
        <v>0</v>
      </c>
      <c r="DL176" s="18">
        <v>0</v>
      </c>
      <c r="DM176" s="18">
        <v>0</v>
      </c>
      <c r="DN176" s="18">
        <v>0</v>
      </c>
      <c r="DO176" s="18">
        <v>0</v>
      </c>
      <c r="DP176" s="18">
        <v>0</v>
      </c>
      <c r="DQ176" s="18">
        <v>0</v>
      </c>
      <c r="DR176" s="18">
        <v>0</v>
      </c>
      <c r="DS176" s="18">
        <v>0</v>
      </c>
      <c r="DT176" s="18">
        <v>0</v>
      </c>
      <c r="DU176" s="18">
        <v>0</v>
      </c>
      <c r="DV176" s="18">
        <v>0</v>
      </c>
      <c r="DW176" s="18">
        <v>0</v>
      </c>
      <c r="DX176" s="18">
        <v>0</v>
      </c>
      <c r="DY176" s="18">
        <v>0</v>
      </c>
      <c r="DZ176" s="18">
        <v>0</v>
      </c>
      <c r="EA176" s="18">
        <v>0</v>
      </c>
      <c r="EB176" s="18">
        <v>0</v>
      </c>
      <c r="EC176" s="18">
        <v>0</v>
      </c>
      <c r="ED176" s="18">
        <v>0</v>
      </c>
      <c r="EE176" s="18">
        <v>0</v>
      </c>
    </row>
    <row r="177" spans="1:135" ht="20.149999999999999" customHeight="1" outlineLevel="6" x14ac:dyDescent="0.35">
      <c r="A177" s="17" t="s">
        <v>55</v>
      </c>
      <c r="B177" s="17" t="s">
        <v>69</v>
      </c>
      <c r="C177">
        <v>0</v>
      </c>
      <c r="D177" s="18">
        <v>96</v>
      </c>
      <c r="E177" s="18">
        <v>-1360</v>
      </c>
      <c r="F177" s="18">
        <v>0</v>
      </c>
      <c r="G177" s="18">
        <v>0</v>
      </c>
      <c r="H177" s="18">
        <v>0</v>
      </c>
      <c r="I177" s="18">
        <v>0</v>
      </c>
      <c r="J177" s="18">
        <v>1456</v>
      </c>
      <c r="K177" s="18">
        <v>0</v>
      </c>
      <c r="L177" s="18">
        <v>-742</v>
      </c>
      <c r="M177" s="18">
        <v>0</v>
      </c>
      <c r="N177" s="18">
        <v>0</v>
      </c>
      <c r="O177" s="18">
        <v>0</v>
      </c>
      <c r="P177" s="18">
        <v>1.8060000271999999E-5</v>
      </c>
      <c r="Q177" s="18">
        <v>1.806E-5</v>
      </c>
      <c r="R177" s="18">
        <v>0</v>
      </c>
      <c r="S177" s="18">
        <v>0</v>
      </c>
      <c r="T177" s="18">
        <v>0</v>
      </c>
      <c r="U177" s="18">
        <v>0</v>
      </c>
      <c r="V177" s="18">
        <v>2.72E-13</v>
      </c>
      <c r="W177" s="18">
        <v>0</v>
      </c>
      <c r="X177" s="18">
        <v>-5.5000000000000004E-12</v>
      </c>
      <c r="Y177" s="18">
        <v>0</v>
      </c>
      <c r="Z177" s="18">
        <v>0</v>
      </c>
      <c r="AA177" s="18">
        <v>0</v>
      </c>
      <c r="AB177" s="18">
        <v>5.1839999999999997E-2</v>
      </c>
      <c r="AC177" s="18">
        <v>3.8800000000000001E-2</v>
      </c>
      <c r="AD177" s="18">
        <v>0</v>
      </c>
      <c r="AE177" s="18">
        <v>0</v>
      </c>
      <c r="AF177" s="18">
        <v>0</v>
      </c>
      <c r="AG177" s="18">
        <v>0</v>
      </c>
      <c r="AH177" s="18">
        <v>1.304E-2</v>
      </c>
      <c r="AI177" s="18">
        <v>0</v>
      </c>
      <c r="AJ177" s="18">
        <v>-5.96E-2</v>
      </c>
      <c r="AK177" s="18">
        <v>0</v>
      </c>
      <c r="AL177" s="18">
        <v>0</v>
      </c>
      <c r="AM177" s="18">
        <v>0</v>
      </c>
      <c r="AN177" s="18">
        <v>0.68399999999999994</v>
      </c>
      <c r="AO177" s="18">
        <v>0.48399999999999999</v>
      </c>
      <c r="AP177" s="18">
        <v>0</v>
      </c>
      <c r="AQ177" s="18">
        <v>0</v>
      </c>
      <c r="AR177" s="18">
        <v>0</v>
      </c>
      <c r="AS177" s="18">
        <v>0</v>
      </c>
      <c r="AT177" s="18">
        <v>0.2</v>
      </c>
      <c r="AU177" s="18">
        <v>0</v>
      </c>
      <c r="AV177" s="18">
        <v>-0.50600000000000001</v>
      </c>
      <c r="AW177" s="18">
        <v>0</v>
      </c>
      <c r="AX177" s="18">
        <v>0</v>
      </c>
      <c r="AY177" s="18">
        <v>0</v>
      </c>
      <c r="AZ177" s="18">
        <v>0.49680000000000002</v>
      </c>
      <c r="BA177" s="18">
        <v>0.1148</v>
      </c>
      <c r="BB177" s="18">
        <v>0</v>
      </c>
      <c r="BC177" s="18">
        <v>0</v>
      </c>
      <c r="BD177" s="18">
        <v>0</v>
      </c>
      <c r="BE177" s="18">
        <v>0</v>
      </c>
      <c r="BF177" s="18">
        <v>0.38200000000000001</v>
      </c>
      <c r="BG177" s="18">
        <v>0</v>
      </c>
      <c r="BH177" s="18">
        <v>-0.1008</v>
      </c>
      <c r="BI177" s="18">
        <v>0</v>
      </c>
      <c r="BJ177" s="18">
        <v>0</v>
      </c>
      <c r="BK177" s="18">
        <v>0</v>
      </c>
      <c r="BL177" s="18">
        <v>2.175E-4</v>
      </c>
      <c r="BM177" s="18">
        <v>2.14E-4</v>
      </c>
      <c r="BN177" s="18">
        <v>0</v>
      </c>
      <c r="BO177" s="18">
        <v>0</v>
      </c>
      <c r="BP177" s="18">
        <v>0</v>
      </c>
      <c r="BQ177" s="18">
        <v>0</v>
      </c>
      <c r="BR177" s="18">
        <v>3.4999999999999999E-6</v>
      </c>
      <c r="BS177" s="18">
        <v>0</v>
      </c>
      <c r="BT177" s="18">
        <v>-7.9800000000000002E-5</v>
      </c>
      <c r="BU177" s="18">
        <v>0</v>
      </c>
      <c r="BV177" s="18">
        <v>0</v>
      </c>
      <c r="BW177" s="18">
        <v>0</v>
      </c>
      <c r="BX177" s="18">
        <v>1394</v>
      </c>
      <c r="BY177" s="18">
        <v>1084</v>
      </c>
      <c r="BZ177" s="18">
        <v>0</v>
      </c>
      <c r="CA177" s="18">
        <v>0</v>
      </c>
      <c r="CB177" s="18">
        <v>0</v>
      </c>
      <c r="CC177" s="18">
        <v>0</v>
      </c>
      <c r="CD177" s="18">
        <v>310</v>
      </c>
      <c r="CE177" s="18">
        <v>0</v>
      </c>
      <c r="CF177" s="18">
        <v>-11460</v>
      </c>
      <c r="CG177" s="18">
        <v>0</v>
      </c>
      <c r="CH177" s="18">
        <v>0</v>
      </c>
      <c r="CI177" s="18">
        <v>0</v>
      </c>
      <c r="CJ177" s="18">
        <v>1990</v>
      </c>
      <c r="CK177" s="18">
        <v>1660</v>
      </c>
      <c r="CL177" s="18">
        <v>0</v>
      </c>
      <c r="CM177" s="18">
        <v>0</v>
      </c>
      <c r="CN177" s="18">
        <v>0</v>
      </c>
      <c r="CO177" s="18">
        <v>0</v>
      </c>
      <c r="CP177" s="18">
        <v>330</v>
      </c>
      <c r="CQ177" s="18">
        <v>0</v>
      </c>
      <c r="CR177" s="18">
        <v>0</v>
      </c>
      <c r="CS177" s="18">
        <v>0</v>
      </c>
      <c r="CT177" s="18">
        <v>0</v>
      </c>
      <c r="CU177" s="18">
        <v>0</v>
      </c>
      <c r="CV177" s="18">
        <v>8320</v>
      </c>
      <c r="CW177" s="18">
        <v>21800</v>
      </c>
      <c r="CX177" s="18">
        <v>0</v>
      </c>
      <c r="CY177" s="18">
        <v>0</v>
      </c>
      <c r="CZ177" s="18">
        <v>0</v>
      </c>
      <c r="DA177" s="18">
        <v>0</v>
      </c>
      <c r="DB177" s="18">
        <v>-13480</v>
      </c>
      <c r="DC177" s="18">
        <v>0</v>
      </c>
      <c r="DD177" s="18">
        <v>0</v>
      </c>
      <c r="DE177" s="18">
        <v>0</v>
      </c>
      <c r="DF177" s="18">
        <v>0</v>
      </c>
      <c r="DG177" s="18">
        <v>0</v>
      </c>
      <c r="DH177" s="18">
        <v>0</v>
      </c>
      <c r="DI177" s="18">
        <v>0</v>
      </c>
      <c r="DJ177" s="18">
        <v>0</v>
      </c>
      <c r="DK177" s="18">
        <v>0</v>
      </c>
      <c r="DL177" s="18">
        <v>0</v>
      </c>
      <c r="DM177" s="18">
        <v>0</v>
      </c>
      <c r="DN177" s="18">
        <v>0</v>
      </c>
      <c r="DO177" s="18">
        <v>0</v>
      </c>
      <c r="DP177" s="18">
        <v>0</v>
      </c>
      <c r="DQ177" s="18">
        <v>0</v>
      </c>
      <c r="DR177" s="18">
        <v>0</v>
      </c>
      <c r="DS177" s="18">
        <v>0</v>
      </c>
      <c r="DT177" s="18">
        <v>0</v>
      </c>
      <c r="DU177" s="18">
        <v>0</v>
      </c>
      <c r="DV177" s="18">
        <v>0</v>
      </c>
      <c r="DW177" s="18">
        <v>0</v>
      </c>
      <c r="DX177" s="18">
        <v>0</v>
      </c>
      <c r="DY177" s="18">
        <v>0</v>
      </c>
      <c r="DZ177" s="18">
        <v>0</v>
      </c>
      <c r="EA177" s="18">
        <v>0</v>
      </c>
      <c r="EB177" s="18">
        <v>0</v>
      </c>
      <c r="EC177" s="18">
        <v>0</v>
      </c>
      <c r="ED177" s="18">
        <v>0</v>
      </c>
      <c r="EE177" s="18">
        <v>0</v>
      </c>
    </row>
    <row r="178" spans="1:135" ht="20.149999999999999" customHeight="1" outlineLevel="6" x14ac:dyDescent="0.35">
      <c r="A178" s="17" t="s">
        <v>55</v>
      </c>
      <c r="B178" s="17" t="s">
        <v>356</v>
      </c>
      <c r="C178">
        <v>2</v>
      </c>
      <c r="D178" s="18">
        <v>1405.4162399999998</v>
      </c>
      <c r="E178" s="18">
        <v>429.12559999999996</v>
      </c>
      <c r="F178" s="18">
        <v>0</v>
      </c>
      <c r="G178" s="18">
        <v>0</v>
      </c>
      <c r="H178" s="18">
        <v>936.94416000000001</v>
      </c>
      <c r="I178" s="18">
        <v>0</v>
      </c>
      <c r="J178" s="18">
        <v>0</v>
      </c>
      <c r="K178" s="18">
        <v>39.34648</v>
      </c>
      <c r="L178" s="18">
        <v>0</v>
      </c>
      <c r="M178" s="18">
        <v>0</v>
      </c>
      <c r="N178" s="18">
        <v>0</v>
      </c>
      <c r="O178" s="18">
        <v>0</v>
      </c>
      <c r="P178" s="18">
        <v>1.2173901599999999E-11</v>
      </c>
      <c r="Q178" s="18">
        <v>3.92784E-12</v>
      </c>
      <c r="R178" s="18">
        <v>0</v>
      </c>
      <c r="S178" s="18">
        <v>0</v>
      </c>
      <c r="T178" s="18">
        <v>8.115934399999999E-12</v>
      </c>
      <c r="U178" s="18">
        <v>0</v>
      </c>
      <c r="V178" s="18">
        <v>0</v>
      </c>
      <c r="W178" s="18">
        <v>1.301272E-13</v>
      </c>
      <c r="X178" s="18">
        <v>0</v>
      </c>
      <c r="Y178" s="18">
        <v>0</v>
      </c>
      <c r="Z178" s="18">
        <v>0</v>
      </c>
      <c r="AA178" s="18">
        <v>0</v>
      </c>
      <c r="AB178" s="18">
        <v>0.40595159999999997</v>
      </c>
      <c r="AC178" s="18">
        <v>0.12302880000000001</v>
      </c>
      <c r="AD178" s="18">
        <v>0</v>
      </c>
      <c r="AE178" s="18">
        <v>0</v>
      </c>
      <c r="AF178" s="18">
        <v>0.2706344</v>
      </c>
      <c r="AG178" s="18">
        <v>0</v>
      </c>
      <c r="AH178" s="18">
        <v>0</v>
      </c>
      <c r="AI178" s="18">
        <v>1.22884E-2</v>
      </c>
      <c r="AJ178" s="18">
        <v>0</v>
      </c>
      <c r="AK178" s="18">
        <v>0</v>
      </c>
      <c r="AL178" s="18">
        <v>0</v>
      </c>
      <c r="AM178" s="18">
        <v>0</v>
      </c>
      <c r="AN178" s="18">
        <v>2.3531112000000003</v>
      </c>
      <c r="AO178" s="18">
        <v>0.67841200000000002</v>
      </c>
      <c r="AP178" s="18">
        <v>0</v>
      </c>
      <c r="AQ178" s="18">
        <v>0</v>
      </c>
      <c r="AR178" s="18">
        <v>1.5687408</v>
      </c>
      <c r="AS178" s="18">
        <v>0</v>
      </c>
      <c r="AT178" s="18">
        <v>0</v>
      </c>
      <c r="AU178" s="18">
        <v>0.10595840000000001</v>
      </c>
      <c r="AV178" s="18">
        <v>0</v>
      </c>
      <c r="AW178" s="18">
        <v>0</v>
      </c>
      <c r="AX178" s="18">
        <v>0</v>
      </c>
      <c r="AY178" s="18">
        <v>0</v>
      </c>
      <c r="AZ178" s="18">
        <v>0.60534719999999997</v>
      </c>
      <c r="BA178" s="18">
        <v>8.820639999999999E-2</v>
      </c>
      <c r="BB178" s="18">
        <v>0</v>
      </c>
      <c r="BC178" s="18">
        <v>0</v>
      </c>
      <c r="BD178" s="18">
        <v>0.4035648</v>
      </c>
      <c r="BE178" s="18">
        <v>0</v>
      </c>
      <c r="BF178" s="18">
        <v>0</v>
      </c>
      <c r="BG178" s="18">
        <v>0.11357600000000001</v>
      </c>
      <c r="BH178" s="18">
        <v>0</v>
      </c>
      <c r="BI178" s="18">
        <v>0</v>
      </c>
      <c r="BJ178" s="18">
        <v>0</v>
      </c>
      <c r="BK178" s="18">
        <v>0</v>
      </c>
      <c r="BL178" s="18">
        <v>2.7463826399999993E-4</v>
      </c>
      <c r="BM178" s="18">
        <v>8.8591999999999995E-5</v>
      </c>
      <c r="BN178" s="18">
        <v>0</v>
      </c>
      <c r="BO178" s="18">
        <v>0</v>
      </c>
      <c r="BP178" s="18">
        <v>1.8309217599999999E-4</v>
      </c>
      <c r="BQ178" s="18">
        <v>0</v>
      </c>
      <c r="BR178" s="18">
        <v>0</v>
      </c>
      <c r="BS178" s="18">
        <v>2.9540879999999999E-6</v>
      </c>
      <c r="BT178" s="18">
        <v>0</v>
      </c>
      <c r="BU178" s="18">
        <v>0</v>
      </c>
      <c r="BV178" s="18">
        <v>0</v>
      </c>
      <c r="BW178" s="18">
        <v>0</v>
      </c>
      <c r="BX178" s="18">
        <v>62744.856</v>
      </c>
      <c r="BY178" s="18">
        <v>20316.32</v>
      </c>
      <c r="BZ178" s="18">
        <v>0</v>
      </c>
      <c r="CA178" s="18">
        <v>0</v>
      </c>
      <c r="CB178" s="18">
        <v>41829.903999999995</v>
      </c>
      <c r="CC178" s="18">
        <v>0</v>
      </c>
      <c r="CD178" s="18">
        <v>0</v>
      </c>
      <c r="CE178" s="18">
        <v>598.63199999999995</v>
      </c>
      <c r="CF178" s="18">
        <v>0</v>
      </c>
      <c r="CG178" s="18">
        <v>0</v>
      </c>
      <c r="CH178" s="18">
        <v>0</v>
      </c>
      <c r="CI178" s="18">
        <v>0</v>
      </c>
      <c r="CJ178" s="18">
        <v>63824.145600000003</v>
      </c>
      <c r="CK178" s="18">
        <v>20657.12</v>
      </c>
      <c r="CL178" s="18">
        <v>0</v>
      </c>
      <c r="CM178" s="18">
        <v>0</v>
      </c>
      <c r="CN178" s="18">
        <v>42549.430400000005</v>
      </c>
      <c r="CO178" s="18">
        <v>0</v>
      </c>
      <c r="CP178" s="18">
        <v>0</v>
      </c>
      <c r="CQ178" s="18">
        <v>617.59519999999998</v>
      </c>
      <c r="CR178" s="18">
        <v>0</v>
      </c>
      <c r="CS178" s="18">
        <v>0</v>
      </c>
      <c r="CT178" s="18">
        <v>0</v>
      </c>
      <c r="CU178" s="18">
        <v>0</v>
      </c>
      <c r="CV178" s="18">
        <v>2402.4828000000002</v>
      </c>
      <c r="CW178" s="18">
        <v>757.42720000000008</v>
      </c>
      <c r="CX178" s="18">
        <v>0</v>
      </c>
      <c r="CY178" s="18">
        <v>0</v>
      </c>
      <c r="CZ178" s="18">
        <v>1601.6552000000001</v>
      </c>
      <c r="DA178" s="18">
        <v>0</v>
      </c>
      <c r="DB178" s="18">
        <v>0</v>
      </c>
      <c r="DC178" s="18">
        <v>43.400400000000005</v>
      </c>
      <c r="DD178" s="18">
        <v>0</v>
      </c>
      <c r="DE178" s="18">
        <v>0</v>
      </c>
      <c r="DF178" s="18">
        <v>0</v>
      </c>
      <c r="DG178" s="18">
        <v>0</v>
      </c>
      <c r="DH178" s="18">
        <v>0</v>
      </c>
      <c r="DI178" s="18">
        <v>0</v>
      </c>
      <c r="DJ178" s="18">
        <v>0</v>
      </c>
      <c r="DK178" s="18">
        <v>0</v>
      </c>
      <c r="DL178" s="18">
        <v>0</v>
      </c>
      <c r="DM178" s="18">
        <v>0</v>
      </c>
      <c r="DN178" s="18">
        <v>0</v>
      </c>
      <c r="DO178" s="18">
        <v>0</v>
      </c>
      <c r="DP178" s="18">
        <v>0</v>
      </c>
      <c r="DQ178" s="18">
        <v>0</v>
      </c>
      <c r="DR178" s="18">
        <v>0</v>
      </c>
      <c r="DS178" s="18">
        <v>0</v>
      </c>
      <c r="DT178" s="18">
        <v>0</v>
      </c>
      <c r="DU178" s="18">
        <v>0</v>
      </c>
      <c r="DV178" s="18">
        <v>0</v>
      </c>
      <c r="DW178" s="18">
        <v>0</v>
      </c>
      <c r="DX178" s="18">
        <v>0</v>
      </c>
      <c r="DY178" s="18">
        <v>0</v>
      </c>
      <c r="DZ178" s="18">
        <v>0</v>
      </c>
      <c r="EA178" s="18">
        <v>0</v>
      </c>
      <c r="EB178" s="18">
        <v>0</v>
      </c>
      <c r="EC178" s="18">
        <v>0</v>
      </c>
      <c r="ED178" s="18">
        <v>0</v>
      </c>
      <c r="EE178" s="18">
        <v>0</v>
      </c>
    </row>
    <row r="179" spans="1:135" ht="20.149999999999999" customHeight="1" outlineLevel="6" x14ac:dyDescent="0.35">
      <c r="A179" s="17" t="s">
        <v>55</v>
      </c>
      <c r="B179" s="17" t="s">
        <v>92</v>
      </c>
      <c r="C179">
        <v>2</v>
      </c>
      <c r="D179" s="18">
        <v>689.16912000000002</v>
      </c>
      <c r="E179" s="18">
        <v>197.99199999999999</v>
      </c>
      <c r="F179" s="18">
        <v>0</v>
      </c>
      <c r="G179" s="18">
        <v>0</v>
      </c>
      <c r="H179" s="18">
        <v>459.44607999999999</v>
      </c>
      <c r="I179" s="18">
        <v>0</v>
      </c>
      <c r="J179" s="18">
        <v>0</v>
      </c>
      <c r="K179" s="18">
        <v>31.73104</v>
      </c>
      <c r="L179" s="18">
        <v>0</v>
      </c>
      <c r="M179" s="18">
        <v>0</v>
      </c>
      <c r="N179" s="18">
        <v>0</v>
      </c>
      <c r="O179" s="18">
        <v>0</v>
      </c>
      <c r="P179" s="18">
        <v>4.8836328000000011E-12</v>
      </c>
      <c r="Q179" s="18">
        <v>1.5229360000000001E-12</v>
      </c>
      <c r="R179" s="18">
        <v>0</v>
      </c>
      <c r="S179" s="18">
        <v>0</v>
      </c>
      <c r="T179" s="18">
        <v>3.2557551999999999E-12</v>
      </c>
      <c r="U179" s="18">
        <v>0</v>
      </c>
      <c r="V179" s="18">
        <v>0</v>
      </c>
      <c r="W179" s="18">
        <v>1.0494159999999999E-13</v>
      </c>
      <c r="X179" s="18">
        <v>0</v>
      </c>
      <c r="Y179" s="18">
        <v>0</v>
      </c>
      <c r="Z179" s="18">
        <v>0</v>
      </c>
      <c r="AA179" s="18">
        <v>0</v>
      </c>
      <c r="AB179" s="18">
        <v>0.25097567999999998</v>
      </c>
      <c r="AC179" s="18">
        <v>7.3748560000000005E-2</v>
      </c>
      <c r="AD179" s="18">
        <v>0</v>
      </c>
      <c r="AE179" s="18">
        <v>0</v>
      </c>
      <c r="AF179" s="18">
        <v>0.16731712000000001</v>
      </c>
      <c r="AG179" s="18">
        <v>0</v>
      </c>
      <c r="AH179" s="18">
        <v>0</v>
      </c>
      <c r="AI179" s="18">
        <v>9.9099999999999987E-3</v>
      </c>
      <c r="AJ179" s="18">
        <v>0</v>
      </c>
      <c r="AK179" s="18">
        <v>0</v>
      </c>
      <c r="AL179" s="18">
        <v>0</v>
      </c>
      <c r="AM179" s="18">
        <v>0</v>
      </c>
      <c r="AN179" s="18">
        <v>2.0827512000000001</v>
      </c>
      <c r="AO179" s="18">
        <v>0.60880000000000001</v>
      </c>
      <c r="AP179" s="18">
        <v>0</v>
      </c>
      <c r="AQ179" s="18">
        <v>0</v>
      </c>
      <c r="AR179" s="18">
        <v>1.3885008000000001</v>
      </c>
      <c r="AS179" s="18">
        <v>0</v>
      </c>
      <c r="AT179" s="18">
        <v>0</v>
      </c>
      <c r="AU179" s="18">
        <v>8.545040000000001E-2</v>
      </c>
      <c r="AV179" s="18">
        <v>0</v>
      </c>
      <c r="AW179" s="18">
        <v>0</v>
      </c>
      <c r="AX179" s="18">
        <v>0</v>
      </c>
      <c r="AY179" s="18">
        <v>0</v>
      </c>
      <c r="AZ179" s="18">
        <v>0.44155032</v>
      </c>
      <c r="BA179" s="18">
        <v>5.5589840000000001E-2</v>
      </c>
      <c r="BB179" s="18">
        <v>0</v>
      </c>
      <c r="BC179" s="18">
        <v>0</v>
      </c>
      <c r="BD179" s="18">
        <v>0.29436688</v>
      </c>
      <c r="BE179" s="18">
        <v>0</v>
      </c>
      <c r="BF179" s="18">
        <v>0</v>
      </c>
      <c r="BG179" s="18">
        <v>9.1593599999999997E-2</v>
      </c>
      <c r="BH179" s="18">
        <v>0</v>
      </c>
      <c r="BI179" s="18">
        <v>0</v>
      </c>
      <c r="BJ179" s="18">
        <v>0</v>
      </c>
      <c r="BK179" s="18">
        <v>0</v>
      </c>
      <c r="BL179" s="18">
        <v>1.7383012800000001E-4</v>
      </c>
      <c r="BM179" s="18">
        <v>5.5561040000000002E-5</v>
      </c>
      <c r="BN179" s="18">
        <v>0</v>
      </c>
      <c r="BO179" s="18">
        <v>0</v>
      </c>
      <c r="BP179" s="18">
        <v>1.1588675200000001E-4</v>
      </c>
      <c r="BQ179" s="18">
        <v>0</v>
      </c>
      <c r="BR179" s="18">
        <v>0</v>
      </c>
      <c r="BS179" s="18">
        <v>2.3823359999999998E-6</v>
      </c>
      <c r="BT179" s="18">
        <v>0</v>
      </c>
      <c r="BU179" s="18">
        <v>0</v>
      </c>
      <c r="BV179" s="18">
        <v>0</v>
      </c>
      <c r="BW179" s="18">
        <v>0</v>
      </c>
      <c r="BX179" s="18">
        <v>46767.504000000001</v>
      </c>
      <c r="BY179" s="18">
        <v>15106.400000000001</v>
      </c>
      <c r="BZ179" s="18">
        <v>0</v>
      </c>
      <c r="CA179" s="18">
        <v>0</v>
      </c>
      <c r="CB179" s="18">
        <v>31178.336000000003</v>
      </c>
      <c r="CC179" s="18">
        <v>0</v>
      </c>
      <c r="CD179" s="18">
        <v>0</v>
      </c>
      <c r="CE179" s="18">
        <v>482.76800000000003</v>
      </c>
      <c r="CF179" s="18">
        <v>0</v>
      </c>
      <c r="CG179" s="18">
        <v>0</v>
      </c>
      <c r="CH179" s="18">
        <v>0</v>
      </c>
      <c r="CI179" s="18">
        <v>0</v>
      </c>
      <c r="CJ179" s="18">
        <v>47274.662399999994</v>
      </c>
      <c r="CK179" s="18">
        <v>15260.16</v>
      </c>
      <c r="CL179" s="18">
        <v>0</v>
      </c>
      <c r="CM179" s="18">
        <v>0</v>
      </c>
      <c r="CN179" s="18">
        <v>31516.441599999998</v>
      </c>
      <c r="CO179" s="18">
        <v>0</v>
      </c>
      <c r="CP179" s="18">
        <v>0</v>
      </c>
      <c r="CQ179" s="18">
        <v>498.06080000000003</v>
      </c>
      <c r="CR179" s="18">
        <v>0</v>
      </c>
      <c r="CS179" s="18">
        <v>0</v>
      </c>
      <c r="CT179" s="18">
        <v>0</v>
      </c>
      <c r="CU179" s="18">
        <v>0</v>
      </c>
      <c r="CV179" s="18">
        <v>1024.4145600000002</v>
      </c>
      <c r="CW179" s="18">
        <v>306.47120000000001</v>
      </c>
      <c r="CX179" s="18">
        <v>0</v>
      </c>
      <c r="CY179" s="18">
        <v>0</v>
      </c>
      <c r="CZ179" s="18">
        <v>682.94304</v>
      </c>
      <c r="DA179" s="18">
        <v>0</v>
      </c>
      <c r="DB179" s="18">
        <v>0</v>
      </c>
      <c r="DC179" s="18">
        <v>35.000320000000002</v>
      </c>
      <c r="DD179" s="18">
        <v>0</v>
      </c>
      <c r="DE179" s="18">
        <v>0</v>
      </c>
      <c r="DF179" s="18">
        <v>0</v>
      </c>
      <c r="DG179" s="18">
        <v>0</v>
      </c>
      <c r="DH179" s="18">
        <v>0</v>
      </c>
      <c r="DI179" s="18">
        <v>0</v>
      </c>
      <c r="DJ179" s="18">
        <v>0</v>
      </c>
      <c r="DK179" s="18">
        <v>0</v>
      </c>
      <c r="DL179" s="18">
        <v>0</v>
      </c>
      <c r="DM179" s="18">
        <v>0</v>
      </c>
      <c r="DN179" s="18">
        <v>0</v>
      </c>
      <c r="DO179" s="18">
        <v>0</v>
      </c>
      <c r="DP179" s="18">
        <v>0</v>
      </c>
      <c r="DQ179" s="18">
        <v>0</v>
      </c>
      <c r="DR179" s="18">
        <v>0</v>
      </c>
      <c r="DS179" s="18">
        <v>0</v>
      </c>
      <c r="DT179" s="18">
        <v>0</v>
      </c>
      <c r="DU179" s="18">
        <v>0</v>
      </c>
      <c r="DV179" s="18">
        <v>0</v>
      </c>
      <c r="DW179" s="18">
        <v>0</v>
      </c>
      <c r="DX179" s="18">
        <v>0</v>
      </c>
      <c r="DY179" s="18">
        <v>0</v>
      </c>
      <c r="DZ179" s="18">
        <v>0</v>
      </c>
      <c r="EA179" s="18">
        <v>0</v>
      </c>
      <c r="EB179" s="18">
        <v>0</v>
      </c>
      <c r="EC179" s="18">
        <v>0</v>
      </c>
      <c r="ED179" s="18">
        <v>0</v>
      </c>
      <c r="EE179" s="18">
        <v>0</v>
      </c>
    </row>
    <row r="180" spans="1:135" ht="20.149999999999999" customHeight="1" outlineLevel="6" x14ac:dyDescent="0.35">
      <c r="A180" s="17" t="s">
        <v>55</v>
      </c>
      <c r="B180" s="17" t="s">
        <v>58</v>
      </c>
      <c r="C180">
        <v>0</v>
      </c>
      <c r="D180" s="18">
        <v>290.76479999999992</v>
      </c>
      <c r="E180" s="18">
        <v>-1127.7057600000001</v>
      </c>
      <c r="F180" s="18">
        <v>0</v>
      </c>
      <c r="G180" s="18">
        <v>0</v>
      </c>
      <c r="H180" s="18">
        <v>0</v>
      </c>
      <c r="I180" s="18">
        <v>0</v>
      </c>
      <c r="J180" s="18">
        <v>1418.47056</v>
      </c>
      <c r="K180" s="18">
        <v>0</v>
      </c>
      <c r="L180" s="18">
        <v>-374.88096000000002</v>
      </c>
      <c r="M180" s="18">
        <v>0</v>
      </c>
      <c r="N180" s="18">
        <v>0</v>
      </c>
      <c r="O180" s="18">
        <v>0</v>
      </c>
      <c r="P180" s="18">
        <v>3.9965901119999997E-12</v>
      </c>
      <c r="Q180" s="18">
        <v>3.9420431999999999E-12</v>
      </c>
      <c r="R180" s="18">
        <v>0</v>
      </c>
      <c r="S180" s="18">
        <v>0</v>
      </c>
      <c r="T180" s="18">
        <v>0</v>
      </c>
      <c r="U180" s="18">
        <v>0</v>
      </c>
      <c r="V180" s="18">
        <v>5.4546912000000005E-14</v>
      </c>
      <c r="W180" s="18">
        <v>0</v>
      </c>
      <c r="X180" s="18">
        <v>-1.1691331199999998E-11</v>
      </c>
      <c r="Y180" s="18">
        <v>0</v>
      </c>
      <c r="Z180" s="18">
        <v>0</v>
      </c>
      <c r="AA180" s="18">
        <v>0</v>
      </c>
      <c r="AB180" s="18">
        <v>7.9186023359999989E-3</v>
      </c>
      <c r="AC180" s="18">
        <v>7.7900399999999989E-3</v>
      </c>
      <c r="AD180" s="18">
        <v>0</v>
      </c>
      <c r="AE180" s="18">
        <v>0</v>
      </c>
      <c r="AF180" s="18">
        <v>0</v>
      </c>
      <c r="AG180" s="18">
        <v>0</v>
      </c>
      <c r="AH180" s="18">
        <v>1.2856233599999999E-4</v>
      </c>
      <c r="AI180" s="18">
        <v>0</v>
      </c>
      <c r="AJ180" s="18">
        <v>-3.3860591999999995E-2</v>
      </c>
      <c r="AK180" s="18">
        <v>0</v>
      </c>
      <c r="AL180" s="18">
        <v>0</v>
      </c>
      <c r="AM180" s="18">
        <v>0</v>
      </c>
      <c r="AN180" s="18">
        <v>0.66041027999999991</v>
      </c>
      <c r="AO180" s="18">
        <v>0.65884895999999993</v>
      </c>
      <c r="AP180" s="18">
        <v>0</v>
      </c>
      <c r="AQ180" s="18">
        <v>0</v>
      </c>
      <c r="AR180" s="18">
        <v>0</v>
      </c>
      <c r="AS180" s="18">
        <v>0</v>
      </c>
      <c r="AT180" s="18">
        <v>1.5613199999999999E-3</v>
      </c>
      <c r="AU180" s="18">
        <v>0</v>
      </c>
      <c r="AV180" s="18">
        <v>-0.27714815999999998</v>
      </c>
      <c r="AW180" s="18">
        <v>0</v>
      </c>
      <c r="AX180" s="18">
        <v>0</v>
      </c>
      <c r="AY180" s="18">
        <v>0</v>
      </c>
      <c r="AZ180" s="18">
        <v>0.156873816</v>
      </c>
      <c r="BA180" s="18">
        <v>0.15656544</v>
      </c>
      <c r="BB180" s="18">
        <v>0</v>
      </c>
      <c r="BC180" s="18">
        <v>0</v>
      </c>
      <c r="BD180" s="18">
        <v>0</v>
      </c>
      <c r="BE180" s="18">
        <v>0</v>
      </c>
      <c r="BF180" s="18">
        <v>3.0837600000000002E-4</v>
      </c>
      <c r="BG180" s="18">
        <v>0</v>
      </c>
      <c r="BH180" s="18">
        <v>-4.6679327999999999E-2</v>
      </c>
      <c r="BI180" s="18">
        <v>0</v>
      </c>
      <c r="BJ180" s="18">
        <v>0</v>
      </c>
      <c r="BK180" s="18">
        <v>0</v>
      </c>
      <c r="BL180" s="18">
        <v>4.5505457279999997E-5</v>
      </c>
      <c r="BM180" s="18">
        <v>4.4995391999999998E-5</v>
      </c>
      <c r="BN180" s="18">
        <v>0</v>
      </c>
      <c r="BO180" s="18">
        <v>0</v>
      </c>
      <c r="BP180" s="18">
        <v>0</v>
      </c>
      <c r="BQ180" s="18">
        <v>0</v>
      </c>
      <c r="BR180" s="18">
        <v>5.1006527999999994E-7</v>
      </c>
      <c r="BS180" s="18">
        <v>0</v>
      </c>
      <c r="BT180" s="18">
        <v>-1.2576081599999998E-4</v>
      </c>
      <c r="BU180" s="18">
        <v>0</v>
      </c>
      <c r="BV180" s="18">
        <v>0</v>
      </c>
      <c r="BW180" s="18">
        <v>0</v>
      </c>
      <c r="BX180" s="18">
        <v>2091.8380320000001</v>
      </c>
      <c r="BY180" s="18">
        <v>2078.7264</v>
      </c>
      <c r="BZ180" s="18">
        <v>0</v>
      </c>
      <c r="CA180" s="18">
        <v>0</v>
      </c>
      <c r="CB180" s="18">
        <v>0</v>
      </c>
      <c r="CC180" s="18">
        <v>0</v>
      </c>
      <c r="CD180" s="18">
        <v>13.111631999999998</v>
      </c>
      <c r="CE180" s="18">
        <v>0</v>
      </c>
      <c r="CF180" s="18">
        <v>-6751.8720000000003</v>
      </c>
      <c r="CG180" s="18">
        <v>0</v>
      </c>
      <c r="CH180" s="18">
        <v>0</v>
      </c>
      <c r="CI180" s="18">
        <v>0</v>
      </c>
      <c r="CJ180" s="18">
        <v>2314.3825440000001</v>
      </c>
      <c r="CK180" s="18">
        <v>2297.7647999999999</v>
      </c>
      <c r="CL180" s="18">
        <v>0</v>
      </c>
      <c r="CM180" s="18">
        <v>0</v>
      </c>
      <c r="CN180" s="18">
        <v>0</v>
      </c>
      <c r="CO180" s="18">
        <v>0</v>
      </c>
      <c r="CP180" s="18">
        <v>16.617744000000002</v>
      </c>
      <c r="CQ180" s="18">
        <v>0</v>
      </c>
      <c r="CR180" s="18">
        <v>-7392.8159999999989</v>
      </c>
      <c r="CS180" s="18">
        <v>0</v>
      </c>
      <c r="CT180" s="18">
        <v>0</v>
      </c>
      <c r="CU180" s="18">
        <v>0</v>
      </c>
      <c r="CV180" s="18">
        <v>17030.213639999998</v>
      </c>
      <c r="CW180" s="18">
        <v>17020.655999999999</v>
      </c>
      <c r="CX180" s="18">
        <v>0</v>
      </c>
      <c r="CY180" s="18">
        <v>0</v>
      </c>
      <c r="CZ180" s="18">
        <v>0</v>
      </c>
      <c r="DA180" s="18">
        <v>0</v>
      </c>
      <c r="DB180" s="18">
        <v>9.5576399999999992</v>
      </c>
      <c r="DC180" s="18">
        <v>0</v>
      </c>
      <c r="DD180" s="18">
        <v>-2116.2239999999997</v>
      </c>
      <c r="DE180" s="18">
        <v>0</v>
      </c>
      <c r="DF180" s="18">
        <v>0</v>
      </c>
      <c r="DG180" s="18">
        <v>0</v>
      </c>
      <c r="DH180" s="18">
        <v>0</v>
      </c>
      <c r="DI180" s="18">
        <v>0</v>
      </c>
      <c r="DJ180" s="18">
        <v>0</v>
      </c>
      <c r="DK180" s="18">
        <v>0</v>
      </c>
      <c r="DL180" s="18">
        <v>0</v>
      </c>
      <c r="DM180" s="18">
        <v>0</v>
      </c>
      <c r="DN180" s="18">
        <v>0</v>
      </c>
      <c r="DO180" s="18">
        <v>0</v>
      </c>
      <c r="DP180" s="18">
        <v>0</v>
      </c>
      <c r="DQ180" s="18">
        <v>0</v>
      </c>
      <c r="DR180" s="18">
        <v>0</v>
      </c>
      <c r="DS180" s="18">
        <v>0</v>
      </c>
      <c r="DT180" s="18">
        <v>0</v>
      </c>
      <c r="DU180" s="18">
        <v>0</v>
      </c>
      <c r="DV180" s="18">
        <v>0</v>
      </c>
      <c r="DW180" s="18">
        <v>0</v>
      </c>
      <c r="DX180" s="18">
        <v>0</v>
      </c>
      <c r="DY180" s="18">
        <v>0</v>
      </c>
      <c r="DZ180" s="18">
        <v>0</v>
      </c>
      <c r="EA180" s="18">
        <v>0</v>
      </c>
      <c r="EB180" s="18">
        <v>0</v>
      </c>
      <c r="EC180" s="18">
        <v>0</v>
      </c>
      <c r="ED180" s="18">
        <v>0</v>
      </c>
      <c r="EE180" s="18">
        <v>0</v>
      </c>
    </row>
    <row r="181" spans="1:135" ht="20.149999999999999" customHeight="1" outlineLevel="2" x14ac:dyDescent="0.35">
      <c r="A181" s="17" t="s">
        <v>50</v>
      </c>
      <c r="B181" s="17" t="s">
        <v>94</v>
      </c>
      <c r="D181" s="18">
        <v>18654.006343177996</v>
      </c>
      <c r="E181" s="18">
        <v>12783.769488999998</v>
      </c>
      <c r="F181" s="18">
        <v>0</v>
      </c>
      <c r="G181" s="18">
        <v>0</v>
      </c>
      <c r="H181" s="18">
        <v>0</v>
      </c>
      <c r="I181" s="18">
        <v>0</v>
      </c>
      <c r="J181" s="18">
        <v>254.80328800000001</v>
      </c>
      <c r="K181" s="18">
        <v>5615.4335661779996</v>
      </c>
      <c r="L181" s="18">
        <v>-3630.6933659999995</v>
      </c>
      <c r="M181" s="18">
        <v>0</v>
      </c>
      <c r="N181" s="18">
        <v>0</v>
      </c>
      <c r="O181" s="18">
        <v>0</v>
      </c>
      <c r="P181" s="18">
        <v>8.6640310714793342E-5</v>
      </c>
      <c r="Q181" s="18">
        <v>8.6625952003616284E-5</v>
      </c>
      <c r="R181" s="18">
        <v>0</v>
      </c>
      <c r="S181" s="18">
        <v>0</v>
      </c>
      <c r="T181" s="18">
        <v>0</v>
      </c>
      <c r="U181" s="18">
        <v>0</v>
      </c>
      <c r="V181" s="18">
        <v>1.4012872999999999E-13</v>
      </c>
      <c r="W181" s="18">
        <v>1.4358571048335997E-8</v>
      </c>
      <c r="X181" s="18">
        <v>-8.7816866467159988E-7</v>
      </c>
      <c r="Y181" s="18">
        <v>0</v>
      </c>
      <c r="Z181" s="18">
        <v>0</v>
      </c>
      <c r="AA181" s="18">
        <v>0</v>
      </c>
      <c r="AB181" s="18">
        <v>36.451417265278195</v>
      </c>
      <c r="AC181" s="18">
        <v>36.4021376038</v>
      </c>
      <c r="AD181" s="18">
        <v>0</v>
      </c>
      <c r="AE181" s="18">
        <v>0</v>
      </c>
      <c r="AF181" s="18">
        <v>0</v>
      </c>
      <c r="AG181" s="18">
        <v>0</v>
      </c>
      <c r="AH181" s="18">
        <v>5.589101333000001E-2</v>
      </c>
      <c r="AI181" s="18">
        <v>-6.6113518517999983E-3</v>
      </c>
      <c r="AJ181" s="18">
        <v>-0.5949149695999999</v>
      </c>
      <c r="AK181" s="18">
        <v>0</v>
      </c>
      <c r="AL181" s="18">
        <v>0</v>
      </c>
      <c r="AM181" s="18">
        <v>0</v>
      </c>
      <c r="AN181" s="18">
        <v>37.817141379992002</v>
      </c>
      <c r="AO181" s="18">
        <v>36.568438942</v>
      </c>
      <c r="AP181" s="18">
        <v>0</v>
      </c>
      <c r="AQ181" s="18">
        <v>0</v>
      </c>
      <c r="AR181" s="18">
        <v>0</v>
      </c>
      <c r="AS181" s="18">
        <v>0</v>
      </c>
      <c r="AT181" s="18">
        <v>0.57854153990000001</v>
      </c>
      <c r="AU181" s="18">
        <v>0.67016089809199997</v>
      </c>
      <c r="AV181" s="18">
        <v>-5.9148278628000002</v>
      </c>
      <c r="AW181" s="18">
        <v>0</v>
      </c>
      <c r="AX181" s="18">
        <v>0</v>
      </c>
      <c r="AY181" s="18">
        <v>0</v>
      </c>
      <c r="AZ181" s="18">
        <v>4.6075773359377994</v>
      </c>
      <c r="BA181" s="18">
        <v>4.3081814523999995</v>
      </c>
      <c r="BB181" s="18">
        <v>0</v>
      </c>
      <c r="BC181" s="18">
        <v>0</v>
      </c>
      <c r="BD181" s="18">
        <v>0</v>
      </c>
      <c r="BE181" s="18">
        <v>0</v>
      </c>
      <c r="BF181" s="18">
        <v>0.14053547050000001</v>
      </c>
      <c r="BG181" s="18">
        <v>0.15886041303779996</v>
      </c>
      <c r="BH181" s="18">
        <v>-0.66400199033999996</v>
      </c>
      <c r="BI181" s="18">
        <v>0</v>
      </c>
      <c r="BJ181" s="18">
        <v>0</v>
      </c>
      <c r="BK181" s="18">
        <v>0</v>
      </c>
      <c r="BL181" s="18">
        <v>1.5316490339153941</v>
      </c>
      <c r="BM181" s="18">
        <v>1.5315421580735</v>
      </c>
      <c r="BN181" s="18">
        <v>0</v>
      </c>
      <c r="BO181" s="18">
        <v>0</v>
      </c>
      <c r="BP181" s="18">
        <v>0</v>
      </c>
      <c r="BQ181" s="18">
        <v>0</v>
      </c>
      <c r="BR181" s="18">
        <v>2.4761009510000001E-5</v>
      </c>
      <c r="BS181" s="18">
        <v>8.211483238385998E-5</v>
      </c>
      <c r="BT181" s="18">
        <v>-3.1504684005399992E-4</v>
      </c>
      <c r="BU181" s="18">
        <v>0</v>
      </c>
      <c r="BV181" s="18">
        <v>0</v>
      </c>
      <c r="BW181" s="18">
        <v>0</v>
      </c>
      <c r="BX181" s="18">
        <v>214973.56585600603</v>
      </c>
      <c r="BY181" s="18">
        <v>211650.67659200003</v>
      </c>
      <c r="BZ181" s="18">
        <v>0</v>
      </c>
      <c r="CA181" s="18">
        <v>0</v>
      </c>
      <c r="CB181" s="18">
        <v>0</v>
      </c>
      <c r="CC181" s="18">
        <v>0</v>
      </c>
      <c r="CD181" s="18">
        <v>1209.53259</v>
      </c>
      <c r="CE181" s="18">
        <v>2113.356674006</v>
      </c>
      <c r="CF181" s="18">
        <v>-44597.448614000001</v>
      </c>
      <c r="CG181" s="18">
        <v>0</v>
      </c>
      <c r="CH181" s="18">
        <v>0</v>
      </c>
      <c r="CI181" s="18">
        <v>0</v>
      </c>
      <c r="CJ181" s="18">
        <v>222609.27870180403</v>
      </c>
      <c r="CK181" s="18">
        <v>219154.84264400002</v>
      </c>
      <c r="CL181" s="18">
        <v>0</v>
      </c>
      <c r="CM181" s="18">
        <v>0</v>
      </c>
      <c r="CN181" s="18">
        <v>0</v>
      </c>
      <c r="CO181" s="18">
        <v>0</v>
      </c>
      <c r="CP181" s="18">
        <v>1219.3000967</v>
      </c>
      <c r="CQ181" s="18">
        <v>2235.1359611039998</v>
      </c>
      <c r="CR181" s="18">
        <v>-50867.782733999993</v>
      </c>
      <c r="CS181" s="18">
        <v>0</v>
      </c>
      <c r="CT181" s="18">
        <v>0</v>
      </c>
      <c r="CU181" s="18">
        <v>0</v>
      </c>
      <c r="CV181" s="18">
        <v>16493.184794829998</v>
      </c>
      <c r="CW181" s="18">
        <v>16228.548182999997</v>
      </c>
      <c r="CX181" s="18">
        <v>0</v>
      </c>
      <c r="CY181" s="18">
        <v>0</v>
      </c>
      <c r="CZ181" s="18">
        <v>0</v>
      </c>
      <c r="DA181" s="18">
        <v>0</v>
      </c>
      <c r="DB181" s="18">
        <v>83.957881650000004</v>
      </c>
      <c r="DC181" s="18">
        <v>180.67873018</v>
      </c>
      <c r="DD181" s="18">
        <v>-4267.9456543999995</v>
      </c>
      <c r="DE181" s="18">
        <v>0</v>
      </c>
      <c r="DF181" s="18">
        <v>0</v>
      </c>
      <c r="DG181" s="18">
        <v>0</v>
      </c>
      <c r="DH181" s="18">
        <v>3805.5424856900004</v>
      </c>
      <c r="DI181" s="18">
        <v>3805.5424856900004</v>
      </c>
      <c r="DJ181" s="18">
        <v>0</v>
      </c>
      <c r="DK181" s="18">
        <v>0</v>
      </c>
      <c r="DL181" s="18">
        <v>0</v>
      </c>
      <c r="DM181" s="18">
        <v>0</v>
      </c>
      <c r="DN181" s="18">
        <v>0</v>
      </c>
      <c r="DO181" s="18">
        <v>0</v>
      </c>
      <c r="DP181" s="18">
        <v>0</v>
      </c>
      <c r="DQ181" s="18">
        <v>0</v>
      </c>
      <c r="DR181" s="18">
        <v>0</v>
      </c>
      <c r="DS181" s="18">
        <v>0</v>
      </c>
      <c r="DT181" s="18">
        <v>3364.9664835000003</v>
      </c>
      <c r="DU181" s="18">
        <v>3364.9664835000003</v>
      </c>
      <c r="DV181" s="18">
        <v>0</v>
      </c>
      <c r="DW181" s="18">
        <v>0</v>
      </c>
      <c r="DX181" s="18">
        <v>0</v>
      </c>
      <c r="DY181" s="18">
        <v>0</v>
      </c>
      <c r="DZ181" s="18">
        <v>0</v>
      </c>
      <c r="EA181" s="18">
        <v>0</v>
      </c>
      <c r="EB181" s="18">
        <v>0</v>
      </c>
      <c r="EC181" s="18">
        <v>0</v>
      </c>
      <c r="ED181" s="18">
        <v>0</v>
      </c>
      <c r="EE181" s="18">
        <v>0</v>
      </c>
    </row>
    <row r="182" spans="1:135" ht="20.149999999999999" customHeight="1" outlineLevel="3" x14ac:dyDescent="0.35">
      <c r="A182" s="17" t="s">
        <v>52</v>
      </c>
      <c r="B182" s="17" t="s">
        <v>94</v>
      </c>
      <c r="D182" s="18">
        <v>18654.006343177996</v>
      </c>
      <c r="E182" s="18">
        <v>12783.769488999998</v>
      </c>
      <c r="F182" s="18">
        <v>0</v>
      </c>
      <c r="G182" s="18">
        <v>0</v>
      </c>
      <c r="H182" s="18">
        <v>0</v>
      </c>
      <c r="I182" s="18">
        <v>0</v>
      </c>
      <c r="J182" s="18">
        <v>254.80328800000001</v>
      </c>
      <c r="K182" s="18">
        <v>5615.4335661779996</v>
      </c>
      <c r="L182" s="18">
        <v>-3630.6933659999995</v>
      </c>
      <c r="M182" s="18">
        <v>0</v>
      </c>
      <c r="N182" s="18">
        <v>0</v>
      </c>
      <c r="O182" s="18">
        <v>0</v>
      </c>
      <c r="P182" s="18">
        <v>8.6640310714793342E-5</v>
      </c>
      <c r="Q182" s="18">
        <v>8.6625952003616284E-5</v>
      </c>
      <c r="R182" s="18">
        <v>0</v>
      </c>
      <c r="S182" s="18">
        <v>0</v>
      </c>
      <c r="T182" s="18">
        <v>0</v>
      </c>
      <c r="U182" s="18">
        <v>0</v>
      </c>
      <c r="V182" s="18">
        <v>1.4012872999999999E-13</v>
      </c>
      <c r="W182" s="18">
        <v>1.4358571048335997E-8</v>
      </c>
      <c r="X182" s="18">
        <v>-8.7816866467159988E-7</v>
      </c>
      <c r="Y182" s="18">
        <v>0</v>
      </c>
      <c r="Z182" s="18">
        <v>0</v>
      </c>
      <c r="AA182" s="18">
        <v>0</v>
      </c>
      <c r="AB182" s="18">
        <v>36.451417265278195</v>
      </c>
      <c r="AC182" s="18">
        <v>36.4021376038</v>
      </c>
      <c r="AD182" s="18">
        <v>0</v>
      </c>
      <c r="AE182" s="18">
        <v>0</v>
      </c>
      <c r="AF182" s="18">
        <v>0</v>
      </c>
      <c r="AG182" s="18">
        <v>0</v>
      </c>
      <c r="AH182" s="18">
        <v>5.589101333000001E-2</v>
      </c>
      <c r="AI182" s="18">
        <v>-6.6113518517999983E-3</v>
      </c>
      <c r="AJ182" s="18">
        <v>-0.5949149695999999</v>
      </c>
      <c r="AK182" s="18">
        <v>0</v>
      </c>
      <c r="AL182" s="18">
        <v>0</v>
      </c>
      <c r="AM182" s="18">
        <v>0</v>
      </c>
      <c r="AN182" s="18">
        <v>37.817141379992002</v>
      </c>
      <c r="AO182" s="18">
        <v>36.568438942</v>
      </c>
      <c r="AP182" s="18">
        <v>0</v>
      </c>
      <c r="AQ182" s="18">
        <v>0</v>
      </c>
      <c r="AR182" s="18">
        <v>0</v>
      </c>
      <c r="AS182" s="18">
        <v>0</v>
      </c>
      <c r="AT182" s="18">
        <v>0.57854153990000001</v>
      </c>
      <c r="AU182" s="18">
        <v>0.67016089809199997</v>
      </c>
      <c r="AV182" s="18">
        <v>-5.9148278628000002</v>
      </c>
      <c r="AW182" s="18">
        <v>0</v>
      </c>
      <c r="AX182" s="18">
        <v>0</v>
      </c>
      <c r="AY182" s="18">
        <v>0</v>
      </c>
      <c r="AZ182" s="18">
        <v>4.6075773359377994</v>
      </c>
      <c r="BA182" s="18">
        <v>4.3081814523999995</v>
      </c>
      <c r="BB182" s="18">
        <v>0</v>
      </c>
      <c r="BC182" s="18">
        <v>0</v>
      </c>
      <c r="BD182" s="18">
        <v>0</v>
      </c>
      <c r="BE182" s="18">
        <v>0</v>
      </c>
      <c r="BF182" s="18">
        <v>0.14053547050000001</v>
      </c>
      <c r="BG182" s="18">
        <v>0.15886041303779996</v>
      </c>
      <c r="BH182" s="18">
        <v>-0.66400199033999996</v>
      </c>
      <c r="BI182" s="18">
        <v>0</v>
      </c>
      <c r="BJ182" s="18">
        <v>0</v>
      </c>
      <c r="BK182" s="18">
        <v>0</v>
      </c>
      <c r="BL182" s="18">
        <v>1.5316490339153941</v>
      </c>
      <c r="BM182" s="18">
        <v>1.5315421580735</v>
      </c>
      <c r="BN182" s="18">
        <v>0</v>
      </c>
      <c r="BO182" s="18">
        <v>0</v>
      </c>
      <c r="BP182" s="18">
        <v>0</v>
      </c>
      <c r="BQ182" s="18">
        <v>0</v>
      </c>
      <c r="BR182" s="18">
        <v>2.4761009510000001E-5</v>
      </c>
      <c r="BS182" s="18">
        <v>8.211483238385998E-5</v>
      </c>
      <c r="BT182" s="18">
        <v>-3.1504684005399992E-4</v>
      </c>
      <c r="BU182" s="18">
        <v>0</v>
      </c>
      <c r="BV182" s="18">
        <v>0</v>
      </c>
      <c r="BW182" s="18">
        <v>0</v>
      </c>
      <c r="BX182" s="18">
        <v>214973.56585600603</v>
      </c>
      <c r="BY182" s="18">
        <v>211650.67659200003</v>
      </c>
      <c r="BZ182" s="18">
        <v>0</v>
      </c>
      <c r="CA182" s="18">
        <v>0</v>
      </c>
      <c r="CB182" s="18">
        <v>0</v>
      </c>
      <c r="CC182" s="18">
        <v>0</v>
      </c>
      <c r="CD182" s="18">
        <v>1209.53259</v>
      </c>
      <c r="CE182" s="18">
        <v>2113.356674006</v>
      </c>
      <c r="CF182" s="18">
        <v>-44597.448614000001</v>
      </c>
      <c r="CG182" s="18">
        <v>0</v>
      </c>
      <c r="CH182" s="18">
        <v>0</v>
      </c>
      <c r="CI182" s="18">
        <v>0</v>
      </c>
      <c r="CJ182" s="18">
        <v>222609.27870180403</v>
      </c>
      <c r="CK182" s="18">
        <v>219154.84264400002</v>
      </c>
      <c r="CL182" s="18">
        <v>0</v>
      </c>
      <c r="CM182" s="18">
        <v>0</v>
      </c>
      <c r="CN182" s="18">
        <v>0</v>
      </c>
      <c r="CO182" s="18">
        <v>0</v>
      </c>
      <c r="CP182" s="18">
        <v>1219.3000967</v>
      </c>
      <c r="CQ182" s="18">
        <v>2235.1359611039998</v>
      </c>
      <c r="CR182" s="18">
        <v>-50867.782733999993</v>
      </c>
      <c r="CS182" s="18">
        <v>0</v>
      </c>
      <c r="CT182" s="18">
        <v>0</v>
      </c>
      <c r="CU182" s="18">
        <v>0</v>
      </c>
      <c r="CV182" s="18">
        <v>16493.184794829998</v>
      </c>
      <c r="CW182" s="18">
        <v>16228.548182999997</v>
      </c>
      <c r="CX182" s="18">
        <v>0</v>
      </c>
      <c r="CY182" s="18">
        <v>0</v>
      </c>
      <c r="CZ182" s="18">
        <v>0</v>
      </c>
      <c r="DA182" s="18">
        <v>0</v>
      </c>
      <c r="DB182" s="18">
        <v>83.957881650000004</v>
      </c>
      <c r="DC182" s="18">
        <v>180.67873018</v>
      </c>
      <c r="DD182" s="18">
        <v>-4267.9456543999995</v>
      </c>
      <c r="DE182" s="18">
        <v>0</v>
      </c>
      <c r="DF182" s="18">
        <v>0</v>
      </c>
      <c r="DG182" s="18">
        <v>0</v>
      </c>
      <c r="DH182" s="18">
        <v>3805.5424856900004</v>
      </c>
      <c r="DI182" s="18">
        <v>3805.5424856900004</v>
      </c>
      <c r="DJ182" s="18">
        <v>0</v>
      </c>
      <c r="DK182" s="18">
        <v>0</v>
      </c>
      <c r="DL182" s="18">
        <v>0</v>
      </c>
      <c r="DM182" s="18">
        <v>0</v>
      </c>
      <c r="DN182" s="18">
        <v>0</v>
      </c>
      <c r="DO182" s="18">
        <v>0</v>
      </c>
      <c r="DP182" s="18">
        <v>0</v>
      </c>
      <c r="DQ182" s="18">
        <v>0</v>
      </c>
      <c r="DR182" s="18">
        <v>0</v>
      </c>
      <c r="DS182" s="18">
        <v>0</v>
      </c>
      <c r="DT182" s="18">
        <v>3364.9664835000003</v>
      </c>
      <c r="DU182" s="18">
        <v>3364.9664835000003</v>
      </c>
      <c r="DV182" s="18">
        <v>0</v>
      </c>
      <c r="DW182" s="18">
        <v>0</v>
      </c>
      <c r="DX182" s="18">
        <v>0</v>
      </c>
      <c r="DY182" s="18">
        <v>0</v>
      </c>
      <c r="DZ182" s="18">
        <v>0</v>
      </c>
      <c r="EA182" s="18">
        <v>0</v>
      </c>
      <c r="EB182" s="18">
        <v>0</v>
      </c>
      <c r="EC182" s="18">
        <v>0</v>
      </c>
      <c r="ED182" s="18">
        <v>0</v>
      </c>
      <c r="EE182" s="18">
        <v>0</v>
      </c>
    </row>
    <row r="183" spans="1:135" ht="20.149999999999999" customHeight="1" outlineLevel="4" x14ac:dyDescent="0.35">
      <c r="A183" s="17" t="s">
        <v>49</v>
      </c>
      <c r="B183" s="17" t="s">
        <v>359</v>
      </c>
      <c r="D183" s="18">
        <v>18654.006343177996</v>
      </c>
      <c r="E183" s="18">
        <v>12783.769488999998</v>
      </c>
      <c r="F183" s="18">
        <v>0</v>
      </c>
      <c r="G183" s="18">
        <v>0</v>
      </c>
      <c r="H183" s="18">
        <v>0</v>
      </c>
      <c r="I183" s="18">
        <v>0</v>
      </c>
      <c r="J183" s="18">
        <v>254.80328800000001</v>
      </c>
      <c r="K183" s="18">
        <v>5615.4335661779996</v>
      </c>
      <c r="L183" s="18">
        <v>-3630.6933659999995</v>
      </c>
      <c r="M183" s="18">
        <v>0</v>
      </c>
      <c r="N183" s="18">
        <v>0</v>
      </c>
      <c r="O183" s="18">
        <v>0</v>
      </c>
      <c r="P183" s="18">
        <v>8.6640310714793342E-5</v>
      </c>
      <c r="Q183" s="18">
        <v>8.6625952003616284E-5</v>
      </c>
      <c r="R183" s="18">
        <v>0</v>
      </c>
      <c r="S183" s="18">
        <v>0</v>
      </c>
      <c r="T183" s="18">
        <v>0</v>
      </c>
      <c r="U183" s="18">
        <v>0</v>
      </c>
      <c r="V183" s="18">
        <v>1.4012872999999999E-13</v>
      </c>
      <c r="W183" s="18">
        <v>1.4358571048335997E-8</v>
      </c>
      <c r="X183" s="18">
        <v>-8.7816866467159988E-7</v>
      </c>
      <c r="Y183" s="18">
        <v>0</v>
      </c>
      <c r="Z183" s="18">
        <v>0</v>
      </c>
      <c r="AA183" s="18">
        <v>0</v>
      </c>
      <c r="AB183" s="18">
        <v>36.451417265278195</v>
      </c>
      <c r="AC183" s="18">
        <v>36.4021376038</v>
      </c>
      <c r="AD183" s="18">
        <v>0</v>
      </c>
      <c r="AE183" s="18">
        <v>0</v>
      </c>
      <c r="AF183" s="18">
        <v>0</v>
      </c>
      <c r="AG183" s="18">
        <v>0</v>
      </c>
      <c r="AH183" s="18">
        <v>5.589101333000001E-2</v>
      </c>
      <c r="AI183" s="18">
        <v>-6.6113518517999983E-3</v>
      </c>
      <c r="AJ183" s="18">
        <v>-0.5949149695999999</v>
      </c>
      <c r="AK183" s="18">
        <v>0</v>
      </c>
      <c r="AL183" s="18">
        <v>0</v>
      </c>
      <c r="AM183" s="18">
        <v>0</v>
      </c>
      <c r="AN183" s="18">
        <v>37.817141379992002</v>
      </c>
      <c r="AO183" s="18">
        <v>36.568438942</v>
      </c>
      <c r="AP183" s="18">
        <v>0</v>
      </c>
      <c r="AQ183" s="18">
        <v>0</v>
      </c>
      <c r="AR183" s="18">
        <v>0</v>
      </c>
      <c r="AS183" s="18">
        <v>0</v>
      </c>
      <c r="AT183" s="18">
        <v>0.57854153990000001</v>
      </c>
      <c r="AU183" s="18">
        <v>0.67016089809199997</v>
      </c>
      <c r="AV183" s="18">
        <v>-5.9148278628000002</v>
      </c>
      <c r="AW183" s="18">
        <v>0</v>
      </c>
      <c r="AX183" s="18">
        <v>0</v>
      </c>
      <c r="AY183" s="18">
        <v>0</v>
      </c>
      <c r="AZ183" s="18">
        <v>4.6075773359377994</v>
      </c>
      <c r="BA183" s="18">
        <v>4.3081814523999995</v>
      </c>
      <c r="BB183" s="18">
        <v>0</v>
      </c>
      <c r="BC183" s="18">
        <v>0</v>
      </c>
      <c r="BD183" s="18">
        <v>0</v>
      </c>
      <c r="BE183" s="18">
        <v>0</v>
      </c>
      <c r="BF183" s="18">
        <v>0.14053547050000001</v>
      </c>
      <c r="BG183" s="18">
        <v>0.15886041303779996</v>
      </c>
      <c r="BH183" s="18">
        <v>-0.66400199033999996</v>
      </c>
      <c r="BI183" s="18">
        <v>0</v>
      </c>
      <c r="BJ183" s="18">
        <v>0</v>
      </c>
      <c r="BK183" s="18">
        <v>0</v>
      </c>
      <c r="BL183" s="18">
        <v>1.5316490339153941</v>
      </c>
      <c r="BM183" s="18">
        <v>1.5315421580735</v>
      </c>
      <c r="BN183" s="18">
        <v>0</v>
      </c>
      <c r="BO183" s="18">
        <v>0</v>
      </c>
      <c r="BP183" s="18">
        <v>0</v>
      </c>
      <c r="BQ183" s="18">
        <v>0</v>
      </c>
      <c r="BR183" s="18">
        <v>2.4761009510000001E-5</v>
      </c>
      <c r="BS183" s="18">
        <v>8.211483238385998E-5</v>
      </c>
      <c r="BT183" s="18">
        <v>-3.1504684005399992E-4</v>
      </c>
      <c r="BU183" s="18">
        <v>0</v>
      </c>
      <c r="BV183" s="18">
        <v>0</v>
      </c>
      <c r="BW183" s="18">
        <v>0</v>
      </c>
      <c r="BX183" s="18">
        <v>214973.56585600603</v>
      </c>
      <c r="BY183" s="18">
        <v>211650.67659200003</v>
      </c>
      <c r="BZ183" s="18">
        <v>0</v>
      </c>
      <c r="CA183" s="18">
        <v>0</v>
      </c>
      <c r="CB183" s="18">
        <v>0</v>
      </c>
      <c r="CC183" s="18">
        <v>0</v>
      </c>
      <c r="CD183" s="18">
        <v>1209.53259</v>
      </c>
      <c r="CE183" s="18">
        <v>2113.356674006</v>
      </c>
      <c r="CF183" s="18">
        <v>-44597.448614000001</v>
      </c>
      <c r="CG183" s="18">
        <v>0</v>
      </c>
      <c r="CH183" s="18">
        <v>0</v>
      </c>
      <c r="CI183" s="18">
        <v>0</v>
      </c>
      <c r="CJ183" s="18">
        <v>222609.27870180403</v>
      </c>
      <c r="CK183" s="18">
        <v>219154.84264400002</v>
      </c>
      <c r="CL183" s="18">
        <v>0</v>
      </c>
      <c r="CM183" s="18">
        <v>0</v>
      </c>
      <c r="CN183" s="18">
        <v>0</v>
      </c>
      <c r="CO183" s="18">
        <v>0</v>
      </c>
      <c r="CP183" s="18">
        <v>1219.3000967</v>
      </c>
      <c r="CQ183" s="18">
        <v>2235.1359611039998</v>
      </c>
      <c r="CR183" s="18">
        <v>-50867.782733999993</v>
      </c>
      <c r="CS183" s="18">
        <v>0</v>
      </c>
      <c r="CT183" s="18">
        <v>0</v>
      </c>
      <c r="CU183" s="18">
        <v>0</v>
      </c>
      <c r="CV183" s="18">
        <v>16493.184794829998</v>
      </c>
      <c r="CW183" s="18">
        <v>16228.548182999997</v>
      </c>
      <c r="CX183" s="18">
        <v>0</v>
      </c>
      <c r="CY183" s="18">
        <v>0</v>
      </c>
      <c r="CZ183" s="18">
        <v>0</v>
      </c>
      <c r="DA183" s="18">
        <v>0</v>
      </c>
      <c r="DB183" s="18">
        <v>83.957881650000004</v>
      </c>
      <c r="DC183" s="18">
        <v>180.67873018</v>
      </c>
      <c r="DD183" s="18">
        <v>-4267.9456543999995</v>
      </c>
      <c r="DE183" s="18">
        <v>0</v>
      </c>
      <c r="DF183" s="18">
        <v>0</v>
      </c>
      <c r="DG183" s="18">
        <v>0</v>
      </c>
      <c r="DH183" s="18">
        <v>3805.5424856900004</v>
      </c>
      <c r="DI183" s="18">
        <v>3805.5424856900004</v>
      </c>
      <c r="DJ183" s="18">
        <v>0</v>
      </c>
      <c r="DK183" s="18">
        <v>0</v>
      </c>
      <c r="DL183" s="18">
        <v>0</v>
      </c>
      <c r="DM183" s="18">
        <v>0</v>
      </c>
      <c r="DN183" s="18">
        <v>0</v>
      </c>
      <c r="DO183" s="18">
        <v>0</v>
      </c>
      <c r="DP183" s="18">
        <v>0</v>
      </c>
      <c r="DQ183" s="18">
        <v>0</v>
      </c>
      <c r="DR183" s="18">
        <v>0</v>
      </c>
      <c r="DS183" s="18">
        <v>0</v>
      </c>
      <c r="DT183" s="18">
        <v>3364.9664835000003</v>
      </c>
      <c r="DU183" s="18">
        <v>3364.9664835000003</v>
      </c>
      <c r="DV183" s="18">
        <v>0</v>
      </c>
      <c r="DW183" s="18">
        <v>0</v>
      </c>
      <c r="DX183" s="18">
        <v>0</v>
      </c>
      <c r="DY183" s="18">
        <v>0</v>
      </c>
      <c r="DZ183" s="18">
        <v>0</v>
      </c>
      <c r="EA183" s="18">
        <v>0</v>
      </c>
      <c r="EB183" s="18">
        <v>0</v>
      </c>
      <c r="EC183" s="18">
        <v>0</v>
      </c>
      <c r="ED183" s="18">
        <v>0</v>
      </c>
      <c r="EE183" s="18">
        <v>0</v>
      </c>
    </row>
    <row r="184" spans="1:135" ht="20.149999999999999" customHeight="1" outlineLevel="5" x14ac:dyDescent="0.35">
      <c r="A184" s="17" t="s">
        <v>54</v>
      </c>
      <c r="B184" s="17" t="s">
        <v>94</v>
      </c>
      <c r="D184" s="18">
        <v>15430.512920178</v>
      </c>
      <c r="E184" s="18">
        <v>10122.767588999999</v>
      </c>
      <c r="F184" s="18">
        <v>0</v>
      </c>
      <c r="G184" s="18">
        <v>0</v>
      </c>
      <c r="H184" s="18">
        <v>0</v>
      </c>
      <c r="I184" s="18">
        <v>0</v>
      </c>
      <c r="J184" s="18">
        <v>237.18754300000001</v>
      </c>
      <c r="K184" s="18">
        <v>5070.557788178</v>
      </c>
      <c r="L184" s="18">
        <v>-3350.4533659999997</v>
      </c>
      <c r="M184" s="18">
        <v>0</v>
      </c>
      <c r="N184" s="18">
        <v>0</v>
      </c>
      <c r="O184" s="18">
        <v>0</v>
      </c>
      <c r="P184" s="18">
        <v>8.410310189132447E-5</v>
      </c>
      <c r="Q184" s="18">
        <v>8.4090132129827481E-5</v>
      </c>
      <c r="R184" s="18">
        <v>0</v>
      </c>
      <c r="S184" s="18">
        <v>0</v>
      </c>
      <c r="T184" s="18">
        <v>0</v>
      </c>
      <c r="U184" s="18">
        <v>0</v>
      </c>
      <c r="V184" s="18">
        <v>3.1113530000000001E-14</v>
      </c>
      <c r="W184" s="18">
        <v>1.2969730383465998E-8</v>
      </c>
      <c r="X184" s="18">
        <v>-7.9322866467159992E-7</v>
      </c>
      <c r="Y184" s="18">
        <v>0</v>
      </c>
      <c r="Z184" s="18">
        <v>0</v>
      </c>
      <c r="AA184" s="18">
        <v>0</v>
      </c>
      <c r="AB184" s="18">
        <v>32.035846546028203</v>
      </c>
      <c r="AC184" s="18">
        <v>32.007170681800005</v>
      </c>
      <c r="AD184" s="18">
        <v>0</v>
      </c>
      <c r="AE184" s="18">
        <v>0</v>
      </c>
      <c r="AF184" s="18">
        <v>0</v>
      </c>
      <c r="AG184" s="18">
        <v>0</v>
      </c>
      <c r="AH184" s="18">
        <v>4.2977541080000008E-2</v>
      </c>
      <c r="AI184" s="18">
        <v>-1.4301676851799998E-2</v>
      </c>
      <c r="AJ184" s="18">
        <v>-0.55932696959999995</v>
      </c>
      <c r="AK184" s="18">
        <v>0</v>
      </c>
      <c r="AL184" s="18">
        <v>0</v>
      </c>
      <c r="AM184" s="18">
        <v>0</v>
      </c>
      <c r="AN184" s="18">
        <v>20.444031922992</v>
      </c>
      <c r="AO184" s="18">
        <v>19.378269992</v>
      </c>
      <c r="AP184" s="18">
        <v>0</v>
      </c>
      <c r="AQ184" s="18">
        <v>0</v>
      </c>
      <c r="AR184" s="18">
        <v>0</v>
      </c>
      <c r="AS184" s="18">
        <v>0</v>
      </c>
      <c r="AT184" s="18">
        <v>0.46132506290000003</v>
      </c>
      <c r="AU184" s="18">
        <v>0.60443686809199992</v>
      </c>
      <c r="AV184" s="18">
        <v>-5.5260878627999999</v>
      </c>
      <c r="AW184" s="18">
        <v>0</v>
      </c>
      <c r="AX184" s="18">
        <v>0</v>
      </c>
      <c r="AY184" s="18">
        <v>0</v>
      </c>
      <c r="AZ184" s="18">
        <v>3.6316301357378</v>
      </c>
      <c r="BA184" s="18">
        <v>3.4028989543999999</v>
      </c>
      <c r="BB184" s="18">
        <v>0</v>
      </c>
      <c r="BC184" s="18">
        <v>0</v>
      </c>
      <c r="BD184" s="18">
        <v>0</v>
      </c>
      <c r="BE184" s="18">
        <v>0</v>
      </c>
      <c r="BF184" s="18">
        <v>0.11181128830000002</v>
      </c>
      <c r="BG184" s="18">
        <v>0.11691989303779998</v>
      </c>
      <c r="BH184" s="18">
        <v>-0.62035399033999994</v>
      </c>
      <c r="BI184" s="18">
        <v>0</v>
      </c>
      <c r="BJ184" s="18">
        <v>0</v>
      </c>
      <c r="BK184" s="18">
        <v>0</v>
      </c>
      <c r="BL184" s="18">
        <v>1.5311643077675938</v>
      </c>
      <c r="BM184" s="18">
        <v>1.5310855281339999</v>
      </c>
      <c r="BN184" s="18">
        <v>0</v>
      </c>
      <c r="BO184" s="18">
        <v>0</v>
      </c>
      <c r="BP184" s="18">
        <v>0</v>
      </c>
      <c r="BQ184" s="18">
        <v>0</v>
      </c>
      <c r="BR184" s="18">
        <v>4.7179564100000005E-6</v>
      </c>
      <c r="BS184" s="18">
        <v>7.406167718385998E-5</v>
      </c>
      <c r="BT184" s="18">
        <v>-2.8603084005399994E-4</v>
      </c>
      <c r="BU184" s="18">
        <v>0</v>
      </c>
      <c r="BV184" s="18">
        <v>0</v>
      </c>
      <c r="BW184" s="18">
        <v>0</v>
      </c>
      <c r="BX184" s="18">
        <v>163852.73698550602</v>
      </c>
      <c r="BY184" s="18">
        <v>161109.82719200003</v>
      </c>
      <c r="BZ184" s="18">
        <v>0</v>
      </c>
      <c r="CA184" s="18">
        <v>0</v>
      </c>
      <c r="CB184" s="18">
        <v>0</v>
      </c>
      <c r="CC184" s="18">
        <v>0</v>
      </c>
      <c r="CD184" s="18">
        <v>874.96771950000004</v>
      </c>
      <c r="CE184" s="18">
        <v>1867.942074006</v>
      </c>
      <c r="CF184" s="18">
        <v>-40914.648613999998</v>
      </c>
      <c r="CG184" s="18">
        <v>0</v>
      </c>
      <c r="CH184" s="18">
        <v>0</v>
      </c>
      <c r="CI184" s="18">
        <v>0</v>
      </c>
      <c r="CJ184" s="18">
        <v>169834.024976304</v>
      </c>
      <c r="CK184" s="18">
        <v>166981.85489400002</v>
      </c>
      <c r="CL184" s="18">
        <v>0</v>
      </c>
      <c r="CM184" s="18">
        <v>0</v>
      </c>
      <c r="CN184" s="18">
        <v>0</v>
      </c>
      <c r="CO184" s="18">
        <v>0</v>
      </c>
      <c r="CP184" s="18">
        <v>878.23268120000012</v>
      </c>
      <c r="CQ184" s="18">
        <v>1973.9374011039999</v>
      </c>
      <c r="CR184" s="18">
        <v>-46589.782733999993</v>
      </c>
      <c r="CS184" s="18">
        <v>0</v>
      </c>
      <c r="CT184" s="18">
        <v>0</v>
      </c>
      <c r="CU184" s="18">
        <v>0</v>
      </c>
      <c r="CV184" s="18">
        <v>10216.136908979997</v>
      </c>
      <c r="CW184" s="18">
        <v>10002.083337999999</v>
      </c>
      <c r="CX184" s="18">
        <v>0</v>
      </c>
      <c r="CY184" s="18">
        <v>0</v>
      </c>
      <c r="CZ184" s="18">
        <v>0</v>
      </c>
      <c r="DA184" s="18">
        <v>0</v>
      </c>
      <c r="DB184" s="18">
        <v>53.633464799999999</v>
      </c>
      <c r="DC184" s="18">
        <v>160.42010618</v>
      </c>
      <c r="DD184" s="18">
        <v>-3858.7456543999997</v>
      </c>
      <c r="DE184" s="18">
        <v>0</v>
      </c>
      <c r="DF184" s="18">
        <v>0</v>
      </c>
      <c r="DG184" s="18">
        <v>0</v>
      </c>
      <c r="DH184" s="18">
        <v>3802.1000000000004</v>
      </c>
      <c r="DI184" s="18">
        <v>3802.1000000000004</v>
      </c>
      <c r="DJ184" s="18">
        <v>0</v>
      </c>
      <c r="DK184" s="18">
        <v>0</v>
      </c>
      <c r="DL184" s="18">
        <v>0</v>
      </c>
      <c r="DM184" s="18">
        <v>0</v>
      </c>
      <c r="DN184" s="18">
        <v>0</v>
      </c>
      <c r="DO184" s="18">
        <v>0</v>
      </c>
      <c r="DP184" s="18">
        <v>0</v>
      </c>
      <c r="DQ184" s="18">
        <v>0</v>
      </c>
      <c r="DR184" s="18">
        <v>0</v>
      </c>
      <c r="DS184" s="18">
        <v>0</v>
      </c>
      <c r="DT184" s="18">
        <v>3358.2000000000003</v>
      </c>
      <c r="DU184" s="18">
        <v>3358.2000000000003</v>
      </c>
      <c r="DV184" s="18">
        <v>0</v>
      </c>
      <c r="DW184" s="18">
        <v>0</v>
      </c>
      <c r="DX184" s="18">
        <v>0</v>
      </c>
      <c r="DY184" s="18">
        <v>0</v>
      </c>
      <c r="DZ184" s="18">
        <v>0</v>
      </c>
      <c r="EA184" s="18">
        <v>0</v>
      </c>
      <c r="EB184" s="18">
        <v>0</v>
      </c>
      <c r="EC184" s="18">
        <v>0</v>
      </c>
      <c r="ED184" s="18">
        <v>0</v>
      </c>
      <c r="EE184" s="18">
        <v>0</v>
      </c>
    </row>
    <row r="185" spans="1:135" ht="20.149999999999999" customHeight="1" outlineLevel="6" x14ac:dyDescent="0.35">
      <c r="A185" s="17" t="s">
        <v>55</v>
      </c>
      <c r="B185" s="17" t="s">
        <v>62</v>
      </c>
      <c r="C185">
        <v>0</v>
      </c>
      <c r="D185" s="18">
        <v>1029.749405178</v>
      </c>
      <c r="E185" s="18">
        <v>1028.7226169999999</v>
      </c>
      <c r="F185" s="18">
        <v>0</v>
      </c>
      <c r="G185" s="18">
        <v>0</v>
      </c>
      <c r="H185" s="18">
        <v>0</v>
      </c>
      <c r="I185" s="18">
        <v>0</v>
      </c>
      <c r="J185" s="18">
        <v>0</v>
      </c>
      <c r="K185" s="18">
        <v>1.0267881779999999</v>
      </c>
      <c r="L185" s="18">
        <v>-591.62220000000002</v>
      </c>
      <c r="M185" s="18">
        <v>0</v>
      </c>
      <c r="N185" s="18">
        <v>0</v>
      </c>
      <c r="O185" s="18">
        <v>0</v>
      </c>
      <c r="P185" s="18">
        <v>3.1397360046000002E-11</v>
      </c>
      <c r="Q185" s="18">
        <v>3.139165458E-11</v>
      </c>
      <c r="R185" s="18">
        <v>0</v>
      </c>
      <c r="S185" s="18">
        <v>0</v>
      </c>
      <c r="T185" s="18">
        <v>0</v>
      </c>
      <c r="U185" s="18">
        <v>0</v>
      </c>
      <c r="V185" s="18">
        <v>0</v>
      </c>
      <c r="W185" s="18">
        <v>5.7054659999999991E-15</v>
      </c>
      <c r="X185" s="18">
        <v>3.6341861399999996E-12</v>
      </c>
      <c r="Y185" s="18">
        <v>0</v>
      </c>
      <c r="Z185" s="18">
        <v>0</v>
      </c>
      <c r="AA185" s="18">
        <v>0</v>
      </c>
      <c r="AB185" s="18">
        <v>0.40094083394819996</v>
      </c>
      <c r="AC185" s="18">
        <v>0.40043941079999995</v>
      </c>
      <c r="AD185" s="18">
        <v>0</v>
      </c>
      <c r="AE185" s="18">
        <v>0</v>
      </c>
      <c r="AF185" s="18">
        <v>0</v>
      </c>
      <c r="AG185" s="18">
        <v>0</v>
      </c>
      <c r="AH185" s="18">
        <v>0</v>
      </c>
      <c r="AI185" s="18">
        <v>5.0142314819999999E-4</v>
      </c>
      <c r="AJ185" s="18">
        <v>-0.1782288222</v>
      </c>
      <c r="AK185" s="18">
        <v>0</v>
      </c>
      <c r="AL185" s="18">
        <v>0</v>
      </c>
      <c r="AM185" s="18">
        <v>0</v>
      </c>
      <c r="AN185" s="18">
        <v>1.9371682600919997</v>
      </c>
      <c r="AO185" s="18">
        <v>1.9306453919999997</v>
      </c>
      <c r="AP185" s="18">
        <v>0</v>
      </c>
      <c r="AQ185" s="18">
        <v>0</v>
      </c>
      <c r="AR185" s="18">
        <v>0</v>
      </c>
      <c r="AS185" s="18">
        <v>0</v>
      </c>
      <c r="AT185" s="18">
        <v>0</v>
      </c>
      <c r="AU185" s="18">
        <v>6.5228680919999999E-3</v>
      </c>
      <c r="AV185" s="18">
        <v>-1.3646782188</v>
      </c>
      <c r="AW185" s="18">
        <v>0</v>
      </c>
      <c r="AX185" s="18">
        <v>0</v>
      </c>
      <c r="AY185" s="18">
        <v>0</v>
      </c>
      <c r="AZ185" s="18">
        <v>0.26323952343779999</v>
      </c>
      <c r="BA185" s="18">
        <v>0.26250563039999997</v>
      </c>
      <c r="BB185" s="18">
        <v>0</v>
      </c>
      <c r="BC185" s="18">
        <v>0</v>
      </c>
      <c r="BD185" s="18">
        <v>0</v>
      </c>
      <c r="BE185" s="18">
        <v>0</v>
      </c>
      <c r="BF185" s="18">
        <v>0</v>
      </c>
      <c r="BG185" s="18">
        <v>7.3389303779999989E-4</v>
      </c>
      <c r="BH185" s="18">
        <v>-0.11336053404</v>
      </c>
      <c r="BI185" s="18">
        <v>0</v>
      </c>
      <c r="BJ185" s="18">
        <v>0</v>
      </c>
      <c r="BK185" s="18">
        <v>0</v>
      </c>
      <c r="BL185" s="18">
        <v>3.4666221118385997E-4</v>
      </c>
      <c r="BM185" s="18">
        <v>3.4655813399999996E-4</v>
      </c>
      <c r="BN185" s="18">
        <v>0</v>
      </c>
      <c r="BO185" s="18">
        <v>0</v>
      </c>
      <c r="BP185" s="18">
        <v>0</v>
      </c>
      <c r="BQ185" s="18">
        <v>0</v>
      </c>
      <c r="BR185" s="18">
        <v>0</v>
      </c>
      <c r="BS185" s="18">
        <v>1.0407718386E-7</v>
      </c>
      <c r="BT185" s="18">
        <v>1.4081496546000001E-5</v>
      </c>
      <c r="BU185" s="18">
        <v>0</v>
      </c>
      <c r="BV185" s="18">
        <v>0</v>
      </c>
      <c r="BW185" s="18">
        <v>0</v>
      </c>
      <c r="BX185" s="18">
        <v>11496.971466006</v>
      </c>
      <c r="BY185" s="18">
        <v>11482.408391999999</v>
      </c>
      <c r="BZ185" s="18">
        <v>0</v>
      </c>
      <c r="CA185" s="18">
        <v>0</v>
      </c>
      <c r="CB185" s="18">
        <v>0</v>
      </c>
      <c r="CC185" s="18">
        <v>0</v>
      </c>
      <c r="CD185" s="18">
        <v>0</v>
      </c>
      <c r="CE185" s="18">
        <v>14.563074005999997</v>
      </c>
      <c r="CF185" s="18">
        <v>-4679.7014939999999</v>
      </c>
      <c r="CG185" s="18">
        <v>0</v>
      </c>
      <c r="CH185" s="18">
        <v>0</v>
      </c>
      <c r="CI185" s="18">
        <v>0</v>
      </c>
      <c r="CJ185" s="18">
        <v>13261.167595104</v>
      </c>
      <c r="CK185" s="18">
        <v>13246.180194</v>
      </c>
      <c r="CL185" s="18">
        <v>0</v>
      </c>
      <c r="CM185" s="18">
        <v>0</v>
      </c>
      <c r="CN185" s="18">
        <v>0</v>
      </c>
      <c r="CO185" s="18">
        <v>0</v>
      </c>
      <c r="CP185" s="18">
        <v>0</v>
      </c>
      <c r="CQ185" s="18">
        <v>14.987401103999998</v>
      </c>
      <c r="CR185" s="18">
        <v>-4474.063854</v>
      </c>
      <c r="CS185" s="18">
        <v>0</v>
      </c>
      <c r="CT185" s="18">
        <v>0</v>
      </c>
      <c r="CU185" s="18">
        <v>0</v>
      </c>
      <c r="CV185" s="18">
        <v>5705.159952179999</v>
      </c>
      <c r="CW185" s="18">
        <v>5703.192845999999</v>
      </c>
      <c r="CX185" s="18">
        <v>0</v>
      </c>
      <c r="CY185" s="18">
        <v>0</v>
      </c>
      <c r="CZ185" s="18">
        <v>0</v>
      </c>
      <c r="DA185" s="18">
        <v>0</v>
      </c>
      <c r="DB185" s="18">
        <v>0</v>
      </c>
      <c r="DC185" s="18">
        <v>1.9671061799999998</v>
      </c>
      <c r="DD185" s="18">
        <v>510.5022156</v>
      </c>
      <c r="DE185" s="18">
        <v>0</v>
      </c>
      <c r="DF185" s="18">
        <v>0</v>
      </c>
      <c r="DG185" s="18">
        <v>0</v>
      </c>
      <c r="DH185" s="18">
        <v>0</v>
      </c>
      <c r="DI185" s="18">
        <v>0</v>
      </c>
      <c r="DJ185" s="18">
        <v>0</v>
      </c>
      <c r="DK185" s="18">
        <v>0</v>
      </c>
      <c r="DL185" s="18">
        <v>0</v>
      </c>
      <c r="DM185" s="18">
        <v>0</v>
      </c>
      <c r="DN185" s="18">
        <v>0</v>
      </c>
      <c r="DO185" s="18">
        <v>0</v>
      </c>
      <c r="DP185" s="18">
        <v>0</v>
      </c>
      <c r="DQ185" s="18">
        <v>0</v>
      </c>
      <c r="DR185" s="18">
        <v>0</v>
      </c>
      <c r="DS185" s="18">
        <v>0</v>
      </c>
      <c r="DT185" s="18">
        <v>0</v>
      </c>
      <c r="DU185" s="18">
        <v>0</v>
      </c>
      <c r="DV185" s="18">
        <v>0</v>
      </c>
      <c r="DW185" s="18">
        <v>0</v>
      </c>
      <c r="DX185" s="18">
        <v>0</v>
      </c>
      <c r="DY185" s="18">
        <v>0</v>
      </c>
      <c r="DZ185" s="18">
        <v>0</v>
      </c>
      <c r="EA185" s="18">
        <v>0</v>
      </c>
      <c r="EB185" s="18">
        <v>0</v>
      </c>
      <c r="EC185" s="18">
        <v>0</v>
      </c>
      <c r="ED185" s="18">
        <v>0</v>
      </c>
      <c r="EE185" s="18">
        <v>0</v>
      </c>
    </row>
    <row r="186" spans="1:135" ht="20.149999999999999" customHeight="1" outlineLevel="6" x14ac:dyDescent="0.35">
      <c r="A186" s="17" t="s">
        <v>55</v>
      </c>
      <c r="B186" s="17" t="s">
        <v>124</v>
      </c>
      <c r="C186">
        <v>0</v>
      </c>
      <c r="D186" s="18">
        <v>184.38351499999999</v>
      </c>
      <c r="E186" s="18">
        <v>77.084971999999993</v>
      </c>
      <c r="F186" s="18">
        <v>0</v>
      </c>
      <c r="G186" s="18">
        <v>0</v>
      </c>
      <c r="H186" s="18">
        <v>0</v>
      </c>
      <c r="I186" s="18">
        <v>0</v>
      </c>
      <c r="J186" s="18">
        <v>107.298543</v>
      </c>
      <c r="K186" s="18">
        <v>0</v>
      </c>
      <c r="L186" s="18">
        <v>-52.971165999999997</v>
      </c>
      <c r="M186" s="18">
        <v>0</v>
      </c>
      <c r="N186" s="18">
        <v>0</v>
      </c>
      <c r="O186" s="18">
        <v>0</v>
      </c>
      <c r="P186" s="18">
        <v>7.5882582000000008E-13</v>
      </c>
      <c r="Q186" s="18">
        <v>7.3817289000000005E-13</v>
      </c>
      <c r="R186" s="18">
        <v>0</v>
      </c>
      <c r="S186" s="18">
        <v>0</v>
      </c>
      <c r="T186" s="18">
        <v>0</v>
      </c>
      <c r="U186" s="18">
        <v>0</v>
      </c>
      <c r="V186" s="18">
        <v>2.0652929999999999E-14</v>
      </c>
      <c r="W186" s="18">
        <v>0</v>
      </c>
      <c r="X186" s="18">
        <v>-1.2257777400000001E-12</v>
      </c>
      <c r="Y186" s="18">
        <v>0</v>
      </c>
      <c r="Z186" s="18">
        <v>0</v>
      </c>
      <c r="AA186" s="18">
        <v>0</v>
      </c>
      <c r="AB186" s="18">
        <v>5.773181208E-2</v>
      </c>
      <c r="AC186" s="18">
        <v>5.7021270999999998E-2</v>
      </c>
      <c r="AD186" s="18">
        <v>0</v>
      </c>
      <c r="AE186" s="18">
        <v>0</v>
      </c>
      <c r="AF186" s="18">
        <v>0</v>
      </c>
      <c r="AG186" s="18">
        <v>0</v>
      </c>
      <c r="AH186" s="18">
        <v>7.1054108000000009E-4</v>
      </c>
      <c r="AI186" s="18">
        <v>0</v>
      </c>
      <c r="AJ186" s="18">
        <v>-4.5551474E-3</v>
      </c>
      <c r="AK186" s="18">
        <v>0</v>
      </c>
      <c r="AL186" s="18">
        <v>0</v>
      </c>
      <c r="AM186" s="18">
        <v>0</v>
      </c>
      <c r="AN186" s="18">
        <v>1.0137296628999999</v>
      </c>
      <c r="AO186" s="18">
        <v>1.0040245999999999</v>
      </c>
      <c r="AP186" s="18">
        <v>0</v>
      </c>
      <c r="AQ186" s="18">
        <v>0</v>
      </c>
      <c r="AR186" s="18">
        <v>0</v>
      </c>
      <c r="AS186" s="18">
        <v>0</v>
      </c>
      <c r="AT186" s="18">
        <v>9.7050629000000003E-3</v>
      </c>
      <c r="AU186" s="18">
        <v>0</v>
      </c>
      <c r="AV186" s="18">
        <v>-4.4719644000000003E-2</v>
      </c>
      <c r="AW186" s="18">
        <v>0</v>
      </c>
      <c r="AX186" s="18">
        <v>0</v>
      </c>
      <c r="AY186" s="18">
        <v>0</v>
      </c>
      <c r="AZ186" s="18">
        <v>2.5630612299999998E-2</v>
      </c>
      <c r="BA186" s="18">
        <v>2.3443323999999998E-2</v>
      </c>
      <c r="BB186" s="18">
        <v>0</v>
      </c>
      <c r="BC186" s="18">
        <v>0</v>
      </c>
      <c r="BD186" s="18">
        <v>0</v>
      </c>
      <c r="BE186" s="18">
        <v>0</v>
      </c>
      <c r="BF186" s="18">
        <v>2.1872883E-3</v>
      </c>
      <c r="BG186" s="18">
        <v>0</v>
      </c>
      <c r="BH186" s="18">
        <v>-8.4744563000000005E-3</v>
      </c>
      <c r="BI186" s="18">
        <v>0</v>
      </c>
      <c r="BJ186" s="18">
        <v>0</v>
      </c>
      <c r="BK186" s="18">
        <v>0</v>
      </c>
      <c r="BL186" s="18">
        <v>1.52840582105641</v>
      </c>
      <c r="BM186" s="18">
        <v>1.5284055999999999</v>
      </c>
      <c r="BN186" s="18">
        <v>0</v>
      </c>
      <c r="BO186" s="18">
        <v>0</v>
      </c>
      <c r="BP186" s="18">
        <v>0</v>
      </c>
      <c r="BQ186" s="18">
        <v>0</v>
      </c>
      <c r="BR186" s="18">
        <v>2.2105641E-7</v>
      </c>
      <c r="BS186" s="18">
        <v>0</v>
      </c>
      <c r="BT186" s="18">
        <v>-1.3159936599999999E-5</v>
      </c>
      <c r="BU186" s="18">
        <v>0</v>
      </c>
      <c r="BV186" s="18">
        <v>0</v>
      </c>
      <c r="BW186" s="18">
        <v>0</v>
      </c>
      <c r="BX186" s="18">
        <v>2577.5365194999999</v>
      </c>
      <c r="BY186" s="18">
        <v>2561.4187999999999</v>
      </c>
      <c r="BZ186" s="18">
        <v>0</v>
      </c>
      <c r="CA186" s="18">
        <v>0</v>
      </c>
      <c r="CB186" s="18">
        <v>0</v>
      </c>
      <c r="CC186" s="18">
        <v>0</v>
      </c>
      <c r="CD186" s="18">
        <v>16.1177195</v>
      </c>
      <c r="CE186" s="18">
        <v>0</v>
      </c>
      <c r="CF186" s="18">
        <v>-707.50711999999999</v>
      </c>
      <c r="CG186" s="18">
        <v>0</v>
      </c>
      <c r="CH186" s="18">
        <v>0</v>
      </c>
      <c r="CI186" s="18">
        <v>0</v>
      </c>
      <c r="CJ186" s="18">
        <v>2634.1273811999999</v>
      </c>
      <c r="CK186" s="18">
        <v>2616.6747</v>
      </c>
      <c r="CL186" s="18">
        <v>0</v>
      </c>
      <c r="CM186" s="18">
        <v>0</v>
      </c>
      <c r="CN186" s="18">
        <v>0</v>
      </c>
      <c r="CO186" s="18">
        <v>0</v>
      </c>
      <c r="CP186" s="18">
        <v>17.452681200000001</v>
      </c>
      <c r="CQ186" s="18">
        <v>0</v>
      </c>
      <c r="CR186" s="18">
        <v>-775.11887999999999</v>
      </c>
      <c r="CS186" s="18">
        <v>0</v>
      </c>
      <c r="CT186" s="18">
        <v>0</v>
      </c>
      <c r="CU186" s="18">
        <v>0</v>
      </c>
      <c r="CV186" s="18">
        <v>181.98695679999997</v>
      </c>
      <c r="CW186" s="18">
        <v>178.34049199999998</v>
      </c>
      <c r="CX186" s="18">
        <v>0</v>
      </c>
      <c r="CY186" s="18">
        <v>0</v>
      </c>
      <c r="CZ186" s="18">
        <v>0</v>
      </c>
      <c r="DA186" s="18">
        <v>0</v>
      </c>
      <c r="DB186" s="18">
        <v>3.6464648</v>
      </c>
      <c r="DC186" s="18">
        <v>0</v>
      </c>
      <c r="DD186" s="18">
        <v>-221.67787000000001</v>
      </c>
      <c r="DE186" s="18">
        <v>0</v>
      </c>
      <c r="DF186" s="18">
        <v>0</v>
      </c>
      <c r="DG186" s="18">
        <v>0</v>
      </c>
      <c r="DH186" s="18">
        <v>0</v>
      </c>
      <c r="DI186" s="18">
        <v>0</v>
      </c>
      <c r="DJ186" s="18">
        <v>0</v>
      </c>
      <c r="DK186" s="18">
        <v>0</v>
      </c>
      <c r="DL186" s="18">
        <v>0</v>
      </c>
      <c r="DM186" s="18">
        <v>0</v>
      </c>
      <c r="DN186" s="18">
        <v>0</v>
      </c>
      <c r="DO186" s="18">
        <v>0</v>
      </c>
      <c r="DP186" s="18">
        <v>0</v>
      </c>
      <c r="DQ186" s="18">
        <v>0</v>
      </c>
      <c r="DR186" s="18">
        <v>0</v>
      </c>
      <c r="DS186" s="18">
        <v>0</v>
      </c>
      <c r="DT186" s="18">
        <v>0</v>
      </c>
      <c r="DU186" s="18">
        <v>0</v>
      </c>
      <c r="DV186" s="18">
        <v>0</v>
      </c>
      <c r="DW186" s="18">
        <v>0</v>
      </c>
      <c r="DX186" s="18">
        <v>0</v>
      </c>
      <c r="DY186" s="18">
        <v>0</v>
      </c>
      <c r="DZ186" s="18">
        <v>0</v>
      </c>
      <c r="EA186" s="18">
        <v>0</v>
      </c>
      <c r="EB186" s="18">
        <v>0</v>
      </c>
      <c r="EC186" s="18">
        <v>0</v>
      </c>
      <c r="ED186" s="18">
        <v>0</v>
      </c>
      <c r="EE186" s="18">
        <v>0</v>
      </c>
    </row>
    <row r="187" spans="1:135" ht="20.149999999999999" customHeight="1" outlineLevel="6" x14ac:dyDescent="0.35">
      <c r="A187" s="17" t="s">
        <v>55</v>
      </c>
      <c r="B187" s="17" t="s">
        <v>309</v>
      </c>
      <c r="C187">
        <v>0</v>
      </c>
      <c r="D187" s="18">
        <v>9339.27</v>
      </c>
      <c r="E187" s="18">
        <v>4365.66</v>
      </c>
      <c r="F187" s="18">
        <v>0</v>
      </c>
      <c r="G187" s="18">
        <v>0</v>
      </c>
      <c r="H187" s="18">
        <v>0</v>
      </c>
      <c r="I187" s="18">
        <v>0</v>
      </c>
      <c r="J187" s="18">
        <v>0</v>
      </c>
      <c r="K187" s="18">
        <v>4973.6099999999997</v>
      </c>
      <c r="L187" s="18">
        <v>-2617.08</v>
      </c>
      <c r="M187" s="18">
        <v>0</v>
      </c>
      <c r="N187" s="18">
        <v>0</v>
      </c>
      <c r="O187" s="18">
        <v>0</v>
      </c>
      <c r="P187" s="18">
        <v>2.3694069599999999E-5</v>
      </c>
      <c r="Q187" s="18">
        <v>2.3681099999999999E-5</v>
      </c>
      <c r="R187" s="18">
        <v>0</v>
      </c>
      <c r="S187" s="18">
        <v>0</v>
      </c>
      <c r="T187" s="18">
        <v>0</v>
      </c>
      <c r="U187" s="18">
        <v>0</v>
      </c>
      <c r="V187" s="18">
        <v>0</v>
      </c>
      <c r="W187" s="18">
        <v>1.2969599999999998E-8</v>
      </c>
      <c r="X187" s="18">
        <v>-7.9322999999999986E-7</v>
      </c>
      <c r="Y187" s="18">
        <v>0</v>
      </c>
      <c r="Z187" s="18">
        <v>0</v>
      </c>
      <c r="AA187" s="18">
        <v>0</v>
      </c>
      <c r="AB187" s="18">
        <v>31.417755900000003</v>
      </c>
      <c r="AC187" s="18">
        <v>31.381800000000002</v>
      </c>
      <c r="AD187" s="18">
        <v>0</v>
      </c>
      <c r="AE187" s="18">
        <v>0</v>
      </c>
      <c r="AF187" s="18">
        <v>0</v>
      </c>
      <c r="AG187" s="18">
        <v>0</v>
      </c>
      <c r="AH187" s="18">
        <v>0</v>
      </c>
      <c r="AI187" s="18">
        <v>3.5955899999999999E-2</v>
      </c>
      <c r="AJ187" s="18">
        <v>-0.33234599999999997</v>
      </c>
      <c r="AK187" s="18">
        <v>0</v>
      </c>
      <c r="AL187" s="18">
        <v>0</v>
      </c>
      <c r="AM187" s="18">
        <v>0</v>
      </c>
      <c r="AN187" s="18">
        <v>10.205454</v>
      </c>
      <c r="AO187" s="18">
        <v>9.9009</v>
      </c>
      <c r="AP187" s="18">
        <v>0</v>
      </c>
      <c r="AQ187" s="18">
        <v>0</v>
      </c>
      <c r="AR187" s="18">
        <v>0</v>
      </c>
      <c r="AS187" s="18">
        <v>0</v>
      </c>
      <c r="AT187" s="18">
        <v>0</v>
      </c>
      <c r="AU187" s="18">
        <v>0.30455399999999994</v>
      </c>
      <c r="AV187" s="18">
        <v>-3.6303299999999998</v>
      </c>
      <c r="AW187" s="18">
        <v>0</v>
      </c>
      <c r="AX187" s="18">
        <v>0</v>
      </c>
      <c r="AY187" s="18">
        <v>0</v>
      </c>
      <c r="AZ187" s="18">
        <v>0.95766599999999991</v>
      </c>
      <c r="BA187" s="18">
        <v>0.89744999999999997</v>
      </c>
      <c r="BB187" s="18">
        <v>0</v>
      </c>
      <c r="BC187" s="18">
        <v>0</v>
      </c>
      <c r="BD187" s="18">
        <v>0</v>
      </c>
      <c r="BE187" s="18">
        <v>0</v>
      </c>
      <c r="BF187" s="18">
        <v>0</v>
      </c>
      <c r="BG187" s="18">
        <v>6.0215999999999985E-2</v>
      </c>
      <c r="BH187" s="18">
        <v>-0.40761599999999998</v>
      </c>
      <c r="BI187" s="18">
        <v>0</v>
      </c>
      <c r="BJ187" s="18">
        <v>0</v>
      </c>
      <c r="BK187" s="18">
        <v>0</v>
      </c>
      <c r="BL187" s="18">
        <v>1.6819950000000001E-3</v>
      </c>
      <c r="BM187" s="18">
        <v>1.6154100000000001E-3</v>
      </c>
      <c r="BN187" s="18">
        <v>0</v>
      </c>
      <c r="BO187" s="18">
        <v>0</v>
      </c>
      <c r="BP187" s="18">
        <v>0</v>
      </c>
      <c r="BQ187" s="18">
        <v>0</v>
      </c>
      <c r="BR187" s="18">
        <v>0</v>
      </c>
      <c r="BS187" s="18">
        <v>6.6584999999999987E-5</v>
      </c>
      <c r="BT187" s="18">
        <v>-2.7097199999999997E-4</v>
      </c>
      <c r="BU187" s="18">
        <v>0</v>
      </c>
      <c r="BV187" s="18">
        <v>0</v>
      </c>
      <c r="BW187" s="18">
        <v>0</v>
      </c>
      <c r="BX187" s="18">
        <v>126187.83900000001</v>
      </c>
      <c r="BY187" s="18">
        <v>125643</v>
      </c>
      <c r="BZ187" s="18">
        <v>0</v>
      </c>
      <c r="CA187" s="18">
        <v>0</v>
      </c>
      <c r="CB187" s="18">
        <v>0</v>
      </c>
      <c r="CC187" s="18">
        <v>0</v>
      </c>
      <c r="CD187" s="18">
        <v>0</v>
      </c>
      <c r="CE187" s="18">
        <v>544.83899999999994</v>
      </c>
      <c r="CF187" s="18">
        <v>-34392.6</v>
      </c>
      <c r="CG187" s="18">
        <v>0</v>
      </c>
      <c r="CH187" s="18">
        <v>0</v>
      </c>
      <c r="CI187" s="18">
        <v>0</v>
      </c>
      <c r="CJ187" s="18">
        <v>129753.9</v>
      </c>
      <c r="CK187" s="18">
        <v>129117</v>
      </c>
      <c r="CL187" s="18">
        <v>0</v>
      </c>
      <c r="CM187" s="18">
        <v>0</v>
      </c>
      <c r="CN187" s="18">
        <v>0</v>
      </c>
      <c r="CO187" s="18">
        <v>0</v>
      </c>
      <c r="CP187" s="18">
        <v>0</v>
      </c>
      <c r="CQ187" s="18">
        <v>636.89999999999986</v>
      </c>
      <c r="CR187" s="18">
        <v>-39950.999999999993</v>
      </c>
      <c r="CS187" s="18">
        <v>0</v>
      </c>
      <c r="CT187" s="18">
        <v>0</v>
      </c>
      <c r="CU187" s="18">
        <v>0</v>
      </c>
      <c r="CV187" s="18">
        <v>1654.7819999999999</v>
      </c>
      <c r="CW187" s="18">
        <v>1592.25</v>
      </c>
      <c r="CX187" s="18">
        <v>0</v>
      </c>
      <c r="CY187" s="18">
        <v>0</v>
      </c>
      <c r="CZ187" s="18">
        <v>0</v>
      </c>
      <c r="DA187" s="18">
        <v>0</v>
      </c>
      <c r="DB187" s="18">
        <v>0</v>
      </c>
      <c r="DC187" s="18">
        <v>62.531999999999996</v>
      </c>
      <c r="DD187" s="18">
        <v>-3821.3999999999996</v>
      </c>
      <c r="DE187" s="18">
        <v>0</v>
      </c>
      <c r="DF187" s="18">
        <v>0</v>
      </c>
      <c r="DG187" s="18">
        <v>0</v>
      </c>
      <c r="DH187" s="18">
        <v>0</v>
      </c>
      <c r="DI187" s="18">
        <v>0</v>
      </c>
      <c r="DJ187" s="18">
        <v>0</v>
      </c>
      <c r="DK187" s="18">
        <v>0</v>
      </c>
      <c r="DL187" s="18">
        <v>0</v>
      </c>
      <c r="DM187" s="18">
        <v>0</v>
      </c>
      <c r="DN187" s="18">
        <v>0</v>
      </c>
      <c r="DO187" s="18">
        <v>0</v>
      </c>
      <c r="DP187" s="18">
        <v>0</v>
      </c>
      <c r="DQ187" s="18">
        <v>0</v>
      </c>
      <c r="DR187" s="18">
        <v>0</v>
      </c>
      <c r="DS187" s="18">
        <v>0</v>
      </c>
      <c r="DT187" s="18">
        <v>0</v>
      </c>
      <c r="DU187" s="18">
        <v>0</v>
      </c>
      <c r="DV187" s="18">
        <v>0</v>
      </c>
      <c r="DW187" s="18">
        <v>0</v>
      </c>
      <c r="DX187" s="18">
        <v>0</v>
      </c>
      <c r="DY187" s="18">
        <v>0</v>
      </c>
      <c r="DZ187" s="18">
        <v>0</v>
      </c>
      <c r="EA187" s="18">
        <v>0</v>
      </c>
      <c r="EB187" s="18">
        <v>0</v>
      </c>
      <c r="EC187" s="18">
        <v>0</v>
      </c>
      <c r="ED187" s="18">
        <v>0</v>
      </c>
      <c r="EE187" s="18">
        <v>0</v>
      </c>
    </row>
    <row r="188" spans="1:135" ht="20.149999999999999" customHeight="1" outlineLevel="6" x14ac:dyDescent="0.35">
      <c r="A188" s="17" t="s">
        <v>55</v>
      </c>
      <c r="B188" s="17" t="s">
        <v>95</v>
      </c>
      <c r="C188">
        <v>0</v>
      </c>
      <c r="D188" s="18">
        <v>4877.1100000000006</v>
      </c>
      <c r="E188" s="18">
        <v>4651.3</v>
      </c>
      <c r="F188" s="18">
        <v>0</v>
      </c>
      <c r="G188" s="18">
        <v>0</v>
      </c>
      <c r="H188" s="18">
        <v>0</v>
      </c>
      <c r="I188" s="18">
        <v>0</v>
      </c>
      <c r="J188" s="18">
        <v>129.88900000000001</v>
      </c>
      <c r="K188" s="18">
        <v>95.920999999999992</v>
      </c>
      <c r="L188" s="18">
        <v>-88.78</v>
      </c>
      <c r="M188" s="18">
        <v>0</v>
      </c>
      <c r="N188" s="18">
        <v>0</v>
      </c>
      <c r="O188" s="18">
        <v>0</v>
      </c>
      <c r="P188" s="18">
        <v>6.0409000135138602E-5</v>
      </c>
      <c r="Q188" s="18">
        <v>6.0409000000000004E-5</v>
      </c>
      <c r="R188" s="18">
        <v>0</v>
      </c>
      <c r="S188" s="18">
        <v>0</v>
      </c>
      <c r="T188" s="18">
        <v>0</v>
      </c>
      <c r="U188" s="18">
        <v>0</v>
      </c>
      <c r="V188" s="18">
        <v>1.0460600000000001E-14</v>
      </c>
      <c r="W188" s="18">
        <v>1.2467800000000001E-13</v>
      </c>
      <c r="X188" s="18">
        <v>-1.0730799999999999E-12</v>
      </c>
      <c r="Y188" s="18">
        <v>0</v>
      </c>
      <c r="Z188" s="18">
        <v>0</v>
      </c>
      <c r="AA188" s="18">
        <v>0</v>
      </c>
      <c r="AB188" s="18">
        <v>0.159418</v>
      </c>
      <c r="AC188" s="18">
        <v>0.16791</v>
      </c>
      <c r="AD188" s="18">
        <v>0</v>
      </c>
      <c r="AE188" s="18">
        <v>0</v>
      </c>
      <c r="AF188" s="18">
        <v>0</v>
      </c>
      <c r="AG188" s="18">
        <v>0</v>
      </c>
      <c r="AH188" s="18">
        <v>4.2267000000000006E-2</v>
      </c>
      <c r="AI188" s="18">
        <v>-5.0758999999999999E-2</v>
      </c>
      <c r="AJ188" s="18">
        <v>-4.4197E-2</v>
      </c>
      <c r="AK188" s="18">
        <v>0</v>
      </c>
      <c r="AL188" s="18">
        <v>0</v>
      </c>
      <c r="AM188" s="18">
        <v>0</v>
      </c>
      <c r="AN188" s="18">
        <v>7.2876800000000008</v>
      </c>
      <c r="AO188" s="18">
        <v>6.5427000000000008</v>
      </c>
      <c r="AP188" s="18">
        <v>0</v>
      </c>
      <c r="AQ188" s="18">
        <v>0</v>
      </c>
      <c r="AR188" s="18">
        <v>0</v>
      </c>
      <c r="AS188" s="18">
        <v>0</v>
      </c>
      <c r="AT188" s="18">
        <v>0.45162000000000002</v>
      </c>
      <c r="AU188" s="18">
        <v>0.29336000000000001</v>
      </c>
      <c r="AV188" s="18">
        <v>-0.48636000000000001</v>
      </c>
      <c r="AW188" s="18">
        <v>0</v>
      </c>
      <c r="AX188" s="18">
        <v>0</v>
      </c>
      <c r="AY188" s="18">
        <v>0</v>
      </c>
      <c r="AZ188" s="18">
        <v>2.385094</v>
      </c>
      <c r="BA188" s="18">
        <v>2.2195</v>
      </c>
      <c r="BB188" s="18">
        <v>0</v>
      </c>
      <c r="BC188" s="18">
        <v>0</v>
      </c>
      <c r="BD188" s="18">
        <v>0</v>
      </c>
      <c r="BE188" s="18">
        <v>0</v>
      </c>
      <c r="BF188" s="18">
        <v>0.10962400000000001</v>
      </c>
      <c r="BG188" s="18">
        <v>5.5969999999999999E-2</v>
      </c>
      <c r="BH188" s="18">
        <v>-9.0902999999999998E-2</v>
      </c>
      <c r="BI188" s="18">
        <v>0</v>
      </c>
      <c r="BJ188" s="18">
        <v>0</v>
      </c>
      <c r="BK188" s="18">
        <v>0</v>
      </c>
      <c r="BL188" s="18">
        <v>7.2982950000000015E-4</v>
      </c>
      <c r="BM188" s="18">
        <v>7.1796000000000013E-4</v>
      </c>
      <c r="BN188" s="18">
        <v>0</v>
      </c>
      <c r="BO188" s="18">
        <v>0</v>
      </c>
      <c r="BP188" s="18">
        <v>0</v>
      </c>
      <c r="BQ188" s="18">
        <v>0</v>
      </c>
      <c r="BR188" s="18">
        <v>4.4969000000000001E-6</v>
      </c>
      <c r="BS188" s="18">
        <v>7.3726000000000004E-6</v>
      </c>
      <c r="BT188" s="18">
        <v>-1.59804E-5</v>
      </c>
      <c r="BU188" s="18">
        <v>0</v>
      </c>
      <c r="BV188" s="18">
        <v>0</v>
      </c>
      <c r="BW188" s="18">
        <v>0</v>
      </c>
      <c r="BX188" s="18">
        <v>23590.39</v>
      </c>
      <c r="BY188" s="18">
        <v>21423</v>
      </c>
      <c r="BZ188" s="18">
        <v>0</v>
      </c>
      <c r="CA188" s="18">
        <v>0</v>
      </c>
      <c r="CB188" s="18">
        <v>0</v>
      </c>
      <c r="CC188" s="18">
        <v>0</v>
      </c>
      <c r="CD188" s="18">
        <v>858.85</v>
      </c>
      <c r="CE188" s="18">
        <v>1308.54</v>
      </c>
      <c r="CF188" s="18">
        <v>-1134.8399999999999</v>
      </c>
      <c r="CG188" s="18">
        <v>0</v>
      </c>
      <c r="CH188" s="18">
        <v>0</v>
      </c>
      <c r="CI188" s="18">
        <v>0</v>
      </c>
      <c r="CJ188" s="18">
        <v>24184.829999999998</v>
      </c>
      <c r="CK188" s="18">
        <v>22002</v>
      </c>
      <c r="CL188" s="18">
        <v>0</v>
      </c>
      <c r="CM188" s="18">
        <v>0</v>
      </c>
      <c r="CN188" s="18">
        <v>0</v>
      </c>
      <c r="CO188" s="18">
        <v>0</v>
      </c>
      <c r="CP188" s="18">
        <v>860.78000000000009</v>
      </c>
      <c r="CQ188" s="18">
        <v>1322.05</v>
      </c>
      <c r="CR188" s="18">
        <v>-1389.6000000000001</v>
      </c>
      <c r="CS188" s="18">
        <v>0</v>
      </c>
      <c r="CT188" s="18">
        <v>0</v>
      </c>
      <c r="CU188" s="18">
        <v>0</v>
      </c>
      <c r="CV188" s="18">
        <v>2674.2080000000001</v>
      </c>
      <c r="CW188" s="18">
        <v>2528.3000000000002</v>
      </c>
      <c r="CX188" s="18">
        <v>0</v>
      </c>
      <c r="CY188" s="18">
        <v>0</v>
      </c>
      <c r="CZ188" s="18">
        <v>0</v>
      </c>
      <c r="DA188" s="18">
        <v>0</v>
      </c>
      <c r="DB188" s="18">
        <v>49.987000000000002</v>
      </c>
      <c r="DC188" s="18">
        <v>95.920999999999992</v>
      </c>
      <c r="DD188" s="18">
        <v>-326.16999999999996</v>
      </c>
      <c r="DE188" s="18">
        <v>0</v>
      </c>
      <c r="DF188" s="18">
        <v>0</v>
      </c>
      <c r="DG188" s="18">
        <v>0</v>
      </c>
      <c r="DH188" s="18">
        <v>3802.1000000000004</v>
      </c>
      <c r="DI188" s="18">
        <v>3802.1000000000004</v>
      </c>
      <c r="DJ188" s="18">
        <v>0</v>
      </c>
      <c r="DK188" s="18">
        <v>0</v>
      </c>
      <c r="DL188" s="18">
        <v>0</v>
      </c>
      <c r="DM188" s="18">
        <v>0</v>
      </c>
      <c r="DN188" s="18">
        <v>0</v>
      </c>
      <c r="DO188" s="18">
        <v>0</v>
      </c>
      <c r="DP188" s="18">
        <v>0</v>
      </c>
      <c r="DQ188" s="18">
        <v>0</v>
      </c>
      <c r="DR188" s="18">
        <v>0</v>
      </c>
      <c r="DS188" s="18">
        <v>0</v>
      </c>
      <c r="DT188" s="18">
        <v>3358.2000000000003</v>
      </c>
      <c r="DU188" s="18">
        <v>3358.2000000000003</v>
      </c>
      <c r="DV188" s="18">
        <v>0</v>
      </c>
      <c r="DW188" s="18">
        <v>0</v>
      </c>
      <c r="DX188" s="18">
        <v>0</v>
      </c>
      <c r="DY188" s="18">
        <v>0</v>
      </c>
      <c r="DZ188" s="18">
        <v>0</v>
      </c>
      <c r="EA188" s="18">
        <v>0</v>
      </c>
      <c r="EB188" s="18">
        <v>0</v>
      </c>
      <c r="EC188" s="18">
        <v>0</v>
      </c>
      <c r="ED188" s="18">
        <v>0</v>
      </c>
      <c r="EE188" s="18">
        <v>0</v>
      </c>
    </row>
    <row r="189" spans="1:135" ht="20.149999999999999" customHeight="1" outlineLevel="5" x14ac:dyDescent="0.35">
      <c r="A189" s="17" t="s">
        <v>54</v>
      </c>
      <c r="B189" s="17" t="s">
        <v>360</v>
      </c>
      <c r="D189" s="18">
        <v>2134.4157450000002</v>
      </c>
      <c r="E189" s="18">
        <v>2116.8000000000002</v>
      </c>
      <c r="F189" s="18">
        <v>0</v>
      </c>
      <c r="G189" s="18">
        <v>0</v>
      </c>
      <c r="H189" s="18">
        <v>0</v>
      </c>
      <c r="I189" s="18">
        <v>0</v>
      </c>
      <c r="J189" s="18">
        <v>17.615745</v>
      </c>
      <c r="K189" s="18">
        <v>0</v>
      </c>
      <c r="L189" s="18">
        <v>0</v>
      </c>
      <c r="M189" s="18">
        <v>0</v>
      </c>
      <c r="N189" s="18">
        <v>0</v>
      </c>
      <c r="O189" s="18">
        <v>0</v>
      </c>
      <c r="P189" s="18">
        <v>1.9392666299999998E-11</v>
      </c>
      <c r="Q189" s="18">
        <v>1.9283651099999998E-11</v>
      </c>
      <c r="R189" s="18">
        <v>0</v>
      </c>
      <c r="S189" s="18">
        <v>0</v>
      </c>
      <c r="T189" s="18">
        <v>0</v>
      </c>
      <c r="U189" s="18">
        <v>0</v>
      </c>
      <c r="V189" s="18">
        <v>1.0901519999999999E-13</v>
      </c>
      <c r="W189" s="18">
        <v>0</v>
      </c>
      <c r="X189" s="18">
        <v>0</v>
      </c>
      <c r="Y189" s="18">
        <v>0</v>
      </c>
      <c r="Z189" s="18">
        <v>0</v>
      </c>
      <c r="AA189" s="18">
        <v>0</v>
      </c>
      <c r="AB189" s="18">
        <v>1.01890282725</v>
      </c>
      <c r="AC189" s="18">
        <v>1.0059893550000001</v>
      </c>
      <c r="AD189" s="18">
        <v>0</v>
      </c>
      <c r="AE189" s="18">
        <v>0</v>
      </c>
      <c r="AF189" s="18">
        <v>0</v>
      </c>
      <c r="AG189" s="18">
        <v>0</v>
      </c>
      <c r="AH189" s="18">
        <v>1.291347225E-2</v>
      </c>
      <c r="AI189" s="18">
        <v>0</v>
      </c>
      <c r="AJ189" s="18">
        <v>0</v>
      </c>
      <c r="AK189" s="18">
        <v>0</v>
      </c>
      <c r="AL189" s="18">
        <v>0</v>
      </c>
      <c r="AM189" s="18">
        <v>0</v>
      </c>
      <c r="AN189" s="18">
        <v>16.011275427000001</v>
      </c>
      <c r="AO189" s="18">
        <v>15.89405895</v>
      </c>
      <c r="AP189" s="18">
        <v>0</v>
      </c>
      <c r="AQ189" s="18">
        <v>0</v>
      </c>
      <c r="AR189" s="18">
        <v>0</v>
      </c>
      <c r="AS189" s="18">
        <v>0</v>
      </c>
      <c r="AT189" s="18">
        <v>0.117216477</v>
      </c>
      <c r="AU189" s="18">
        <v>0</v>
      </c>
      <c r="AV189" s="18">
        <v>0</v>
      </c>
      <c r="AW189" s="18">
        <v>0</v>
      </c>
      <c r="AX189" s="18">
        <v>0</v>
      </c>
      <c r="AY189" s="18">
        <v>0</v>
      </c>
      <c r="AZ189" s="18">
        <v>0.81636561719999989</v>
      </c>
      <c r="BA189" s="18">
        <v>0.78764143499999995</v>
      </c>
      <c r="BB189" s="18">
        <v>0</v>
      </c>
      <c r="BC189" s="18">
        <v>0</v>
      </c>
      <c r="BD189" s="18">
        <v>0</v>
      </c>
      <c r="BE189" s="18">
        <v>0</v>
      </c>
      <c r="BF189" s="18">
        <v>2.87241822E-2</v>
      </c>
      <c r="BG189" s="18">
        <v>0</v>
      </c>
      <c r="BH189" s="18">
        <v>0</v>
      </c>
      <c r="BI189" s="18">
        <v>0</v>
      </c>
      <c r="BJ189" s="18">
        <v>0</v>
      </c>
      <c r="BK189" s="18">
        <v>0</v>
      </c>
      <c r="BL189" s="18">
        <v>2.8216308959999999E-4</v>
      </c>
      <c r="BM189" s="18">
        <v>2.6212003649999998E-4</v>
      </c>
      <c r="BN189" s="18">
        <v>0</v>
      </c>
      <c r="BO189" s="18">
        <v>0</v>
      </c>
      <c r="BP189" s="18">
        <v>0</v>
      </c>
      <c r="BQ189" s="18">
        <v>0</v>
      </c>
      <c r="BR189" s="18">
        <v>2.0043053100000001E-5</v>
      </c>
      <c r="BS189" s="18">
        <v>0</v>
      </c>
      <c r="BT189" s="18">
        <v>0</v>
      </c>
      <c r="BU189" s="18">
        <v>0</v>
      </c>
      <c r="BV189" s="18">
        <v>0</v>
      </c>
      <c r="BW189" s="18">
        <v>0</v>
      </c>
      <c r="BX189" s="18">
        <v>31567.684270499998</v>
      </c>
      <c r="BY189" s="18">
        <v>31233.1194</v>
      </c>
      <c r="BZ189" s="18">
        <v>0</v>
      </c>
      <c r="CA189" s="18">
        <v>0</v>
      </c>
      <c r="CB189" s="18">
        <v>0</v>
      </c>
      <c r="CC189" s="18">
        <v>0</v>
      </c>
      <c r="CD189" s="18">
        <v>334.56487050000004</v>
      </c>
      <c r="CE189" s="18">
        <v>0</v>
      </c>
      <c r="CF189" s="18">
        <v>0</v>
      </c>
      <c r="CG189" s="18">
        <v>0</v>
      </c>
      <c r="CH189" s="18">
        <v>0</v>
      </c>
      <c r="CI189" s="18">
        <v>0</v>
      </c>
      <c r="CJ189" s="18">
        <v>32774.743165500004</v>
      </c>
      <c r="CK189" s="18">
        <v>32433.675750000002</v>
      </c>
      <c r="CL189" s="18">
        <v>0</v>
      </c>
      <c r="CM189" s="18">
        <v>0</v>
      </c>
      <c r="CN189" s="18">
        <v>0</v>
      </c>
      <c r="CO189" s="18">
        <v>0</v>
      </c>
      <c r="CP189" s="18">
        <v>341.06741549999998</v>
      </c>
      <c r="CQ189" s="18">
        <v>0</v>
      </c>
      <c r="CR189" s="18">
        <v>0</v>
      </c>
      <c r="CS189" s="18">
        <v>0</v>
      </c>
      <c r="CT189" s="18">
        <v>0</v>
      </c>
      <c r="CU189" s="18">
        <v>0</v>
      </c>
      <c r="CV189" s="18">
        <v>5967.5316718499998</v>
      </c>
      <c r="CW189" s="18">
        <v>5937.2072550000003</v>
      </c>
      <c r="CX189" s="18">
        <v>0</v>
      </c>
      <c r="CY189" s="18">
        <v>0</v>
      </c>
      <c r="CZ189" s="18">
        <v>0</v>
      </c>
      <c r="DA189" s="18">
        <v>0</v>
      </c>
      <c r="DB189" s="18">
        <v>30.324416850000002</v>
      </c>
      <c r="DC189" s="18">
        <v>0</v>
      </c>
      <c r="DD189" s="18">
        <v>0</v>
      </c>
      <c r="DE189" s="18">
        <v>0</v>
      </c>
      <c r="DF189" s="18">
        <v>0</v>
      </c>
      <c r="DG189" s="18">
        <v>0</v>
      </c>
      <c r="DH189" s="18">
        <v>3.4424856899999998</v>
      </c>
      <c r="DI189" s="18">
        <v>3.4424856899999998</v>
      </c>
      <c r="DJ189" s="18">
        <v>0</v>
      </c>
      <c r="DK189" s="18">
        <v>0</v>
      </c>
      <c r="DL189" s="18">
        <v>0</v>
      </c>
      <c r="DM189" s="18">
        <v>0</v>
      </c>
      <c r="DN189" s="18">
        <v>0</v>
      </c>
      <c r="DO189" s="18">
        <v>0</v>
      </c>
      <c r="DP189" s="18">
        <v>0</v>
      </c>
      <c r="DQ189" s="18">
        <v>0</v>
      </c>
      <c r="DR189" s="18">
        <v>0</v>
      </c>
      <c r="DS189" s="18">
        <v>0</v>
      </c>
      <c r="DT189" s="18">
        <v>6.7664834999999997</v>
      </c>
      <c r="DU189" s="18">
        <v>6.7664834999999997</v>
      </c>
      <c r="DV189" s="18">
        <v>0</v>
      </c>
      <c r="DW189" s="18">
        <v>0</v>
      </c>
      <c r="DX189" s="18">
        <v>0</v>
      </c>
      <c r="DY189" s="18">
        <v>0</v>
      </c>
      <c r="DZ189" s="18">
        <v>0</v>
      </c>
      <c r="EA189" s="18">
        <v>0</v>
      </c>
      <c r="EB189" s="18">
        <v>0</v>
      </c>
      <c r="EC189" s="18">
        <v>0</v>
      </c>
      <c r="ED189" s="18">
        <v>0</v>
      </c>
      <c r="EE189" s="18">
        <v>0</v>
      </c>
    </row>
    <row r="190" spans="1:135" ht="20.149999999999999" customHeight="1" outlineLevel="6" x14ac:dyDescent="0.35">
      <c r="A190" s="17" t="s">
        <v>55</v>
      </c>
      <c r="B190" s="17" t="s">
        <v>361</v>
      </c>
      <c r="C190">
        <v>0</v>
      </c>
      <c r="D190" s="18">
        <v>2134.4157450000002</v>
      </c>
      <c r="E190" s="18">
        <v>2116.8000000000002</v>
      </c>
      <c r="F190" s="18">
        <v>0</v>
      </c>
      <c r="G190" s="18">
        <v>0</v>
      </c>
      <c r="H190" s="18">
        <v>0</v>
      </c>
      <c r="I190" s="18">
        <v>0</v>
      </c>
      <c r="J190" s="18">
        <v>17.615745</v>
      </c>
      <c r="K190" s="18">
        <v>0</v>
      </c>
      <c r="L190" s="18">
        <v>0</v>
      </c>
      <c r="M190" s="18">
        <v>0</v>
      </c>
      <c r="N190" s="18">
        <v>0</v>
      </c>
      <c r="O190" s="18">
        <v>0</v>
      </c>
      <c r="P190" s="18">
        <v>1.9392666299999998E-11</v>
      </c>
      <c r="Q190" s="18">
        <v>1.9283651099999998E-11</v>
      </c>
      <c r="R190" s="18">
        <v>0</v>
      </c>
      <c r="S190" s="18">
        <v>0</v>
      </c>
      <c r="T190" s="18">
        <v>0</v>
      </c>
      <c r="U190" s="18">
        <v>0</v>
      </c>
      <c r="V190" s="18">
        <v>1.0901519999999999E-13</v>
      </c>
      <c r="W190" s="18">
        <v>0</v>
      </c>
      <c r="X190" s="18">
        <v>0</v>
      </c>
      <c r="Y190" s="18">
        <v>0</v>
      </c>
      <c r="Z190" s="18">
        <v>0</v>
      </c>
      <c r="AA190" s="18">
        <v>0</v>
      </c>
      <c r="AB190" s="18">
        <v>1.01890282725</v>
      </c>
      <c r="AC190" s="18">
        <v>1.0059893550000001</v>
      </c>
      <c r="AD190" s="18">
        <v>0</v>
      </c>
      <c r="AE190" s="18">
        <v>0</v>
      </c>
      <c r="AF190" s="18">
        <v>0</v>
      </c>
      <c r="AG190" s="18">
        <v>0</v>
      </c>
      <c r="AH190" s="18">
        <v>1.291347225E-2</v>
      </c>
      <c r="AI190" s="18">
        <v>0</v>
      </c>
      <c r="AJ190" s="18">
        <v>0</v>
      </c>
      <c r="AK190" s="18">
        <v>0</v>
      </c>
      <c r="AL190" s="18">
        <v>0</v>
      </c>
      <c r="AM190" s="18">
        <v>0</v>
      </c>
      <c r="AN190" s="18">
        <v>16.011275427000001</v>
      </c>
      <c r="AO190" s="18">
        <v>15.89405895</v>
      </c>
      <c r="AP190" s="18">
        <v>0</v>
      </c>
      <c r="AQ190" s="18">
        <v>0</v>
      </c>
      <c r="AR190" s="18">
        <v>0</v>
      </c>
      <c r="AS190" s="18">
        <v>0</v>
      </c>
      <c r="AT190" s="18">
        <v>0.117216477</v>
      </c>
      <c r="AU190" s="18">
        <v>0</v>
      </c>
      <c r="AV190" s="18">
        <v>0</v>
      </c>
      <c r="AW190" s="18">
        <v>0</v>
      </c>
      <c r="AX190" s="18">
        <v>0</v>
      </c>
      <c r="AY190" s="18">
        <v>0</v>
      </c>
      <c r="AZ190" s="18">
        <v>0.81636561719999989</v>
      </c>
      <c r="BA190" s="18">
        <v>0.78764143499999995</v>
      </c>
      <c r="BB190" s="18">
        <v>0</v>
      </c>
      <c r="BC190" s="18">
        <v>0</v>
      </c>
      <c r="BD190" s="18">
        <v>0</v>
      </c>
      <c r="BE190" s="18">
        <v>0</v>
      </c>
      <c r="BF190" s="18">
        <v>2.87241822E-2</v>
      </c>
      <c r="BG190" s="18">
        <v>0</v>
      </c>
      <c r="BH190" s="18">
        <v>0</v>
      </c>
      <c r="BI190" s="18">
        <v>0</v>
      </c>
      <c r="BJ190" s="18">
        <v>0</v>
      </c>
      <c r="BK190" s="18">
        <v>0</v>
      </c>
      <c r="BL190" s="18">
        <v>2.8216308959999999E-4</v>
      </c>
      <c r="BM190" s="18">
        <v>2.6212003649999998E-4</v>
      </c>
      <c r="BN190" s="18">
        <v>0</v>
      </c>
      <c r="BO190" s="18">
        <v>0</v>
      </c>
      <c r="BP190" s="18">
        <v>0</v>
      </c>
      <c r="BQ190" s="18">
        <v>0</v>
      </c>
      <c r="BR190" s="18">
        <v>2.0043053100000001E-5</v>
      </c>
      <c r="BS190" s="18">
        <v>0</v>
      </c>
      <c r="BT190" s="18">
        <v>0</v>
      </c>
      <c r="BU190" s="18">
        <v>0</v>
      </c>
      <c r="BV190" s="18">
        <v>0</v>
      </c>
      <c r="BW190" s="18">
        <v>0</v>
      </c>
      <c r="BX190" s="18">
        <v>31567.684270499998</v>
      </c>
      <c r="BY190" s="18">
        <v>31233.1194</v>
      </c>
      <c r="BZ190" s="18">
        <v>0</v>
      </c>
      <c r="CA190" s="18">
        <v>0</v>
      </c>
      <c r="CB190" s="18">
        <v>0</v>
      </c>
      <c r="CC190" s="18">
        <v>0</v>
      </c>
      <c r="CD190" s="18">
        <v>334.56487050000004</v>
      </c>
      <c r="CE190" s="18">
        <v>0</v>
      </c>
      <c r="CF190" s="18">
        <v>0</v>
      </c>
      <c r="CG190" s="18">
        <v>0</v>
      </c>
      <c r="CH190" s="18">
        <v>0</v>
      </c>
      <c r="CI190" s="18">
        <v>0</v>
      </c>
      <c r="CJ190" s="18">
        <v>32774.743165500004</v>
      </c>
      <c r="CK190" s="18">
        <v>32433.675750000002</v>
      </c>
      <c r="CL190" s="18">
        <v>0</v>
      </c>
      <c r="CM190" s="18">
        <v>0</v>
      </c>
      <c r="CN190" s="18">
        <v>0</v>
      </c>
      <c r="CO190" s="18">
        <v>0</v>
      </c>
      <c r="CP190" s="18">
        <v>341.06741549999998</v>
      </c>
      <c r="CQ190" s="18">
        <v>0</v>
      </c>
      <c r="CR190" s="18">
        <v>0</v>
      </c>
      <c r="CS190" s="18">
        <v>0</v>
      </c>
      <c r="CT190" s="18">
        <v>0</v>
      </c>
      <c r="CU190" s="18">
        <v>0</v>
      </c>
      <c r="CV190" s="18">
        <v>5967.5316718499998</v>
      </c>
      <c r="CW190" s="18">
        <v>5937.2072550000003</v>
      </c>
      <c r="CX190" s="18">
        <v>0</v>
      </c>
      <c r="CY190" s="18">
        <v>0</v>
      </c>
      <c r="CZ190" s="18">
        <v>0</v>
      </c>
      <c r="DA190" s="18">
        <v>0</v>
      </c>
      <c r="DB190" s="18">
        <v>30.324416850000002</v>
      </c>
      <c r="DC190" s="18">
        <v>0</v>
      </c>
      <c r="DD190" s="18">
        <v>0</v>
      </c>
      <c r="DE190" s="18">
        <v>0</v>
      </c>
      <c r="DF190" s="18">
        <v>0</v>
      </c>
      <c r="DG190" s="18">
        <v>0</v>
      </c>
      <c r="DH190" s="18">
        <v>3.4424856899999998</v>
      </c>
      <c r="DI190" s="18">
        <v>3.4424856899999998</v>
      </c>
      <c r="DJ190" s="18">
        <v>0</v>
      </c>
      <c r="DK190" s="18">
        <v>0</v>
      </c>
      <c r="DL190" s="18">
        <v>0</v>
      </c>
      <c r="DM190" s="18">
        <v>0</v>
      </c>
      <c r="DN190" s="18">
        <v>0</v>
      </c>
      <c r="DO190" s="18">
        <v>0</v>
      </c>
      <c r="DP190" s="18">
        <v>0</v>
      </c>
      <c r="DQ190" s="18">
        <v>0</v>
      </c>
      <c r="DR190" s="18">
        <v>0</v>
      </c>
      <c r="DS190" s="18">
        <v>0</v>
      </c>
      <c r="DT190" s="18">
        <v>6.7664834999999997</v>
      </c>
      <c r="DU190" s="18">
        <v>6.7664834999999997</v>
      </c>
      <c r="DV190" s="18">
        <v>0</v>
      </c>
      <c r="DW190" s="18">
        <v>0</v>
      </c>
      <c r="DX190" s="18">
        <v>0</v>
      </c>
      <c r="DY190" s="18">
        <v>0</v>
      </c>
      <c r="DZ190" s="18">
        <v>0</v>
      </c>
      <c r="EA190" s="18">
        <v>0</v>
      </c>
      <c r="EB190" s="18">
        <v>0</v>
      </c>
      <c r="EC190" s="18">
        <v>0</v>
      </c>
      <c r="ED190" s="18">
        <v>0</v>
      </c>
      <c r="EE190" s="18">
        <v>0</v>
      </c>
    </row>
    <row r="191" spans="1:135" ht="20.149999999999999" customHeight="1" outlineLevel="5" x14ac:dyDescent="0.35">
      <c r="A191" s="17" t="s">
        <v>54</v>
      </c>
      <c r="B191" s="17" t="s">
        <v>362</v>
      </c>
      <c r="D191" s="18">
        <v>1089.0776780000001</v>
      </c>
      <c r="E191" s="18">
        <v>544.20190000000002</v>
      </c>
      <c r="F191" s="18">
        <v>0</v>
      </c>
      <c r="G191" s="18">
        <v>0</v>
      </c>
      <c r="H191" s="18">
        <v>0</v>
      </c>
      <c r="I191" s="18">
        <v>0</v>
      </c>
      <c r="J191" s="18">
        <v>0</v>
      </c>
      <c r="K191" s="18">
        <v>544.87577799999997</v>
      </c>
      <c r="L191" s="18">
        <v>-280.24</v>
      </c>
      <c r="M191" s="18">
        <v>0</v>
      </c>
      <c r="N191" s="18">
        <v>0</v>
      </c>
      <c r="O191" s="18">
        <v>0</v>
      </c>
      <c r="P191" s="18">
        <v>2.5371894308025701E-6</v>
      </c>
      <c r="Q191" s="18">
        <v>2.5358005901377002E-6</v>
      </c>
      <c r="R191" s="18">
        <v>0</v>
      </c>
      <c r="S191" s="18">
        <v>0</v>
      </c>
      <c r="T191" s="18">
        <v>0</v>
      </c>
      <c r="U191" s="18">
        <v>0</v>
      </c>
      <c r="V191" s="18">
        <v>0</v>
      </c>
      <c r="W191" s="18">
        <v>1.3888406648699998E-9</v>
      </c>
      <c r="X191" s="18">
        <v>-8.4939999999999992E-8</v>
      </c>
      <c r="Y191" s="18">
        <v>0</v>
      </c>
      <c r="Z191" s="18">
        <v>0</v>
      </c>
      <c r="AA191" s="18">
        <v>0</v>
      </c>
      <c r="AB191" s="18">
        <v>3.3966678920000004</v>
      </c>
      <c r="AC191" s="18">
        <v>3.3889775670000004</v>
      </c>
      <c r="AD191" s="18">
        <v>0</v>
      </c>
      <c r="AE191" s="18">
        <v>0</v>
      </c>
      <c r="AF191" s="18">
        <v>0</v>
      </c>
      <c r="AG191" s="18">
        <v>0</v>
      </c>
      <c r="AH191" s="18">
        <v>0</v>
      </c>
      <c r="AI191" s="18">
        <v>7.6903249999999996E-3</v>
      </c>
      <c r="AJ191" s="18">
        <v>-3.5587999999999995E-2</v>
      </c>
      <c r="AK191" s="18">
        <v>0</v>
      </c>
      <c r="AL191" s="18">
        <v>0</v>
      </c>
      <c r="AM191" s="18">
        <v>0</v>
      </c>
      <c r="AN191" s="18">
        <v>1.36183403</v>
      </c>
      <c r="AO191" s="18">
        <v>1.2961100000000001</v>
      </c>
      <c r="AP191" s="18">
        <v>0</v>
      </c>
      <c r="AQ191" s="18">
        <v>0</v>
      </c>
      <c r="AR191" s="18">
        <v>0</v>
      </c>
      <c r="AS191" s="18">
        <v>0</v>
      </c>
      <c r="AT191" s="18">
        <v>0</v>
      </c>
      <c r="AU191" s="18">
        <v>6.5724029999999989E-2</v>
      </c>
      <c r="AV191" s="18">
        <v>-0.38873999999999997</v>
      </c>
      <c r="AW191" s="18">
        <v>0</v>
      </c>
      <c r="AX191" s="18">
        <v>0</v>
      </c>
      <c r="AY191" s="18">
        <v>0</v>
      </c>
      <c r="AZ191" s="18">
        <v>0.159581583</v>
      </c>
      <c r="BA191" s="18">
        <v>0.117641063</v>
      </c>
      <c r="BB191" s="18">
        <v>0</v>
      </c>
      <c r="BC191" s="18">
        <v>0</v>
      </c>
      <c r="BD191" s="18">
        <v>0</v>
      </c>
      <c r="BE191" s="18">
        <v>0</v>
      </c>
      <c r="BF191" s="18">
        <v>0</v>
      </c>
      <c r="BG191" s="18">
        <v>4.1940519999999995E-2</v>
      </c>
      <c r="BH191" s="18">
        <v>-4.3647999999999999E-2</v>
      </c>
      <c r="BI191" s="18">
        <v>0</v>
      </c>
      <c r="BJ191" s="18">
        <v>0</v>
      </c>
      <c r="BK191" s="18">
        <v>0</v>
      </c>
      <c r="BL191" s="18">
        <v>2.025630582E-4</v>
      </c>
      <c r="BM191" s="18">
        <v>1.9450990300000001E-4</v>
      </c>
      <c r="BN191" s="18">
        <v>0</v>
      </c>
      <c r="BO191" s="18">
        <v>0</v>
      </c>
      <c r="BP191" s="18">
        <v>0</v>
      </c>
      <c r="BQ191" s="18">
        <v>0</v>
      </c>
      <c r="BR191" s="18">
        <v>0</v>
      </c>
      <c r="BS191" s="18">
        <v>8.0531551999999995E-6</v>
      </c>
      <c r="BT191" s="18">
        <v>-2.9015999999999998E-5</v>
      </c>
      <c r="BU191" s="18">
        <v>0</v>
      </c>
      <c r="BV191" s="18">
        <v>0</v>
      </c>
      <c r="BW191" s="18">
        <v>0</v>
      </c>
      <c r="BX191" s="18">
        <v>19553.1446</v>
      </c>
      <c r="BY191" s="18">
        <v>19307.73</v>
      </c>
      <c r="BZ191" s="18">
        <v>0</v>
      </c>
      <c r="CA191" s="18">
        <v>0</v>
      </c>
      <c r="CB191" s="18">
        <v>0</v>
      </c>
      <c r="CC191" s="18">
        <v>0</v>
      </c>
      <c r="CD191" s="18">
        <v>0</v>
      </c>
      <c r="CE191" s="18">
        <v>245.41459999999998</v>
      </c>
      <c r="CF191" s="18">
        <v>-3682.7999999999997</v>
      </c>
      <c r="CG191" s="18">
        <v>0</v>
      </c>
      <c r="CH191" s="18">
        <v>0</v>
      </c>
      <c r="CI191" s="18">
        <v>0</v>
      </c>
      <c r="CJ191" s="18">
        <v>20000.510559999999</v>
      </c>
      <c r="CK191" s="18">
        <v>19739.311999999998</v>
      </c>
      <c r="CL191" s="18">
        <v>0</v>
      </c>
      <c r="CM191" s="18">
        <v>0</v>
      </c>
      <c r="CN191" s="18">
        <v>0</v>
      </c>
      <c r="CO191" s="18">
        <v>0</v>
      </c>
      <c r="CP191" s="18">
        <v>0</v>
      </c>
      <c r="CQ191" s="18">
        <v>261.19855999999999</v>
      </c>
      <c r="CR191" s="18">
        <v>-4277.9999999999991</v>
      </c>
      <c r="CS191" s="18">
        <v>0</v>
      </c>
      <c r="CT191" s="18">
        <v>0</v>
      </c>
      <c r="CU191" s="18">
        <v>0</v>
      </c>
      <c r="CV191" s="18">
        <v>309.51621399999999</v>
      </c>
      <c r="CW191" s="18">
        <v>289.25758999999999</v>
      </c>
      <c r="CX191" s="18">
        <v>0</v>
      </c>
      <c r="CY191" s="18">
        <v>0</v>
      </c>
      <c r="CZ191" s="18">
        <v>0</v>
      </c>
      <c r="DA191" s="18">
        <v>0</v>
      </c>
      <c r="DB191" s="18">
        <v>0</v>
      </c>
      <c r="DC191" s="18">
        <v>20.258623999999998</v>
      </c>
      <c r="DD191" s="18">
        <v>-409.19999999999993</v>
      </c>
      <c r="DE191" s="18">
        <v>0</v>
      </c>
      <c r="DF191" s="18">
        <v>0</v>
      </c>
      <c r="DG191" s="18">
        <v>0</v>
      </c>
      <c r="DH191" s="18">
        <v>0</v>
      </c>
      <c r="DI191" s="18">
        <v>0</v>
      </c>
      <c r="DJ191" s="18">
        <v>0</v>
      </c>
      <c r="DK191" s="18">
        <v>0</v>
      </c>
      <c r="DL191" s="18">
        <v>0</v>
      </c>
      <c r="DM191" s="18">
        <v>0</v>
      </c>
      <c r="DN191" s="18">
        <v>0</v>
      </c>
      <c r="DO191" s="18">
        <v>0</v>
      </c>
      <c r="DP191" s="18">
        <v>0</v>
      </c>
      <c r="DQ191" s="18">
        <v>0</v>
      </c>
      <c r="DR191" s="18">
        <v>0</v>
      </c>
      <c r="DS191" s="18">
        <v>0</v>
      </c>
      <c r="DT191" s="18">
        <v>0</v>
      </c>
      <c r="DU191" s="18">
        <v>0</v>
      </c>
      <c r="DV191" s="18">
        <v>0</v>
      </c>
      <c r="DW191" s="18">
        <v>0</v>
      </c>
      <c r="DX191" s="18">
        <v>0</v>
      </c>
      <c r="DY191" s="18">
        <v>0</v>
      </c>
      <c r="DZ191" s="18">
        <v>0</v>
      </c>
      <c r="EA191" s="18">
        <v>0</v>
      </c>
      <c r="EB191" s="18">
        <v>0</v>
      </c>
      <c r="EC191" s="18">
        <v>0</v>
      </c>
      <c r="ED191" s="18">
        <v>0</v>
      </c>
      <c r="EE191" s="18">
        <v>0</v>
      </c>
    </row>
    <row r="192" spans="1:135" ht="20.149999999999999" customHeight="1" outlineLevel="6" x14ac:dyDescent="0.35">
      <c r="A192" s="17" t="s">
        <v>55</v>
      </c>
      <c r="B192" s="17" t="s">
        <v>309</v>
      </c>
      <c r="C192">
        <v>0</v>
      </c>
      <c r="D192" s="18">
        <v>1000.06</v>
      </c>
      <c r="E192" s="18">
        <v>467.48000000000008</v>
      </c>
      <c r="F192" s="18">
        <v>0</v>
      </c>
      <c r="G192" s="18">
        <v>0</v>
      </c>
      <c r="H192" s="18">
        <v>0</v>
      </c>
      <c r="I192" s="18">
        <v>0</v>
      </c>
      <c r="J192" s="18">
        <v>0</v>
      </c>
      <c r="K192" s="18">
        <v>532.57999999999993</v>
      </c>
      <c r="L192" s="18">
        <v>-280.24</v>
      </c>
      <c r="M192" s="18">
        <v>0</v>
      </c>
      <c r="N192" s="18">
        <v>0</v>
      </c>
      <c r="O192" s="18">
        <v>0</v>
      </c>
      <c r="P192" s="18">
        <v>2.5371888000000005E-6</v>
      </c>
      <c r="Q192" s="18">
        <v>2.5358000000000004E-6</v>
      </c>
      <c r="R192" s="18">
        <v>0</v>
      </c>
      <c r="S192" s="18">
        <v>0</v>
      </c>
      <c r="T192" s="18">
        <v>0</v>
      </c>
      <c r="U192" s="18">
        <v>0</v>
      </c>
      <c r="V192" s="18">
        <v>0</v>
      </c>
      <c r="W192" s="18">
        <v>1.3887999999999998E-9</v>
      </c>
      <c r="X192" s="18">
        <v>-8.4939999999999992E-8</v>
      </c>
      <c r="Y192" s="18">
        <v>0</v>
      </c>
      <c r="Z192" s="18">
        <v>0</v>
      </c>
      <c r="AA192" s="18">
        <v>0</v>
      </c>
      <c r="AB192" s="18">
        <v>3.3642502000000003</v>
      </c>
      <c r="AC192" s="18">
        <v>3.3604000000000003</v>
      </c>
      <c r="AD192" s="18">
        <v>0</v>
      </c>
      <c r="AE192" s="18">
        <v>0</v>
      </c>
      <c r="AF192" s="18">
        <v>0</v>
      </c>
      <c r="AG192" s="18">
        <v>0</v>
      </c>
      <c r="AH192" s="18">
        <v>0</v>
      </c>
      <c r="AI192" s="18">
        <v>3.8501999999999998E-3</v>
      </c>
      <c r="AJ192" s="18">
        <v>-3.5587999999999995E-2</v>
      </c>
      <c r="AK192" s="18">
        <v>0</v>
      </c>
      <c r="AL192" s="18">
        <v>0</v>
      </c>
      <c r="AM192" s="18">
        <v>0</v>
      </c>
      <c r="AN192" s="18">
        <v>1.0928120000000001</v>
      </c>
      <c r="AO192" s="18">
        <v>1.0602</v>
      </c>
      <c r="AP192" s="18">
        <v>0</v>
      </c>
      <c r="AQ192" s="18">
        <v>0</v>
      </c>
      <c r="AR192" s="18">
        <v>0</v>
      </c>
      <c r="AS192" s="18">
        <v>0</v>
      </c>
      <c r="AT192" s="18">
        <v>0</v>
      </c>
      <c r="AU192" s="18">
        <v>3.2611999999999995E-2</v>
      </c>
      <c r="AV192" s="18">
        <v>-0.38873999999999997</v>
      </c>
      <c r="AW192" s="18">
        <v>0</v>
      </c>
      <c r="AX192" s="18">
        <v>0</v>
      </c>
      <c r="AY192" s="18">
        <v>0</v>
      </c>
      <c r="AZ192" s="18">
        <v>0.102548</v>
      </c>
      <c r="BA192" s="18">
        <v>9.6100000000000005E-2</v>
      </c>
      <c r="BB192" s="18">
        <v>0</v>
      </c>
      <c r="BC192" s="18">
        <v>0</v>
      </c>
      <c r="BD192" s="18">
        <v>0</v>
      </c>
      <c r="BE192" s="18">
        <v>0</v>
      </c>
      <c r="BF192" s="18">
        <v>0</v>
      </c>
      <c r="BG192" s="18">
        <v>6.4479999999999989E-3</v>
      </c>
      <c r="BH192" s="18">
        <v>-4.3647999999999999E-2</v>
      </c>
      <c r="BI192" s="18">
        <v>0</v>
      </c>
      <c r="BJ192" s="18">
        <v>0</v>
      </c>
      <c r="BK192" s="18">
        <v>0</v>
      </c>
      <c r="BL192" s="18">
        <v>1.8011000000000001E-4</v>
      </c>
      <c r="BM192" s="18">
        <v>1.7298000000000001E-4</v>
      </c>
      <c r="BN192" s="18">
        <v>0</v>
      </c>
      <c r="BO192" s="18">
        <v>0</v>
      </c>
      <c r="BP192" s="18">
        <v>0</v>
      </c>
      <c r="BQ192" s="18">
        <v>0</v>
      </c>
      <c r="BR192" s="18">
        <v>0</v>
      </c>
      <c r="BS192" s="18">
        <v>7.1299999999999995E-6</v>
      </c>
      <c r="BT192" s="18">
        <v>-2.9015999999999998E-5</v>
      </c>
      <c r="BU192" s="18">
        <v>0</v>
      </c>
      <c r="BV192" s="18">
        <v>0</v>
      </c>
      <c r="BW192" s="18">
        <v>0</v>
      </c>
      <c r="BX192" s="18">
        <v>13512.342000000001</v>
      </c>
      <c r="BY192" s="18">
        <v>13454</v>
      </c>
      <c r="BZ192" s="18">
        <v>0</v>
      </c>
      <c r="CA192" s="18">
        <v>0</v>
      </c>
      <c r="CB192" s="18">
        <v>0</v>
      </c>
      <c r="CC192" s="18">
        <v>0</v>
      </c>
      <c r="CD192" s="18">
        <v>0</v>
      </c>
      <c r="CE192" s="18">
        <v>58.341999999999992</v>
      </c>
      <c r="CF192" s="18">
        <v>-3682.7999999999997</v>
      </c>
      <c r="CG192" s="18">
        <v>0</v>
      </c>
      <c r="CH192" s="18">
        <v>0</v>
      </c>
      <c r="CI192" s="18">
        <v>0</v>
      </c>
      <c r="CJ192" s="18">
        <v>13894.2</v>
      </c>
      <c r="CK192" s="18">
        <v>13826</v>
      </c>
      <c r="CL192" s="18">
        <v>0</v>
      </c>
      <c r="CM192" s="18">
        <v>0</v>
      </c>
      <c r="CN192" s="18">
        <v>0</v>
      </c>
      <c r="CO192" s="18">
        <v>0</v>
      </c>
      <c r="CP192" s="18">
        <v>0</v>
      </c>
      <c r="CQ192" s="18">
        <v>68.199999999999989</v>
      </c>
      <c r="CR192" s="18">
        <v>-4277.9999999999991</v>
      </c>
      <c r="CS192" s="18">
        <v>0</v>
      </c>
      <c r="CT192" s="18">
        <v>0</v>
      </c>
      <c r="CU192" s="18">
        <v>0</v>
      </c>
      <c r="CV192" s="18">
        <v>177.196</v>
      </c>
      <c r="CW192" s="18">
        <v>170.5</v>
      </c>
      <c r="CX192" s="18">
        <v>0</v>
      </c>
      <c r="CY192" s="18">
        <v>0</v>
      </c>
      <c r="CZ192" s="18">
        <v>0</v>
      </c>
      <c r="DA192" s="18">
        <v>0</v>
      </c>
      <c r="DB192" s="18">
        <v>0</v>
      </c>
      <c r="DC192" s="18">
        <v>6.6959999999999997</v>
      </c>
      <c r="DD192" s="18">
        <v>-409.19999999999993</v>
      </c>
      <c r="DE192" s="18">
        <v>0</v>
      </c>
      <c r="DF192" s="18">
        <v>0</v>
      </c>
      <c r="DG192" s="18">
        <v>0</v>
      </c>
      <c r="DH192" s="18">
        <v>0</v>
      </c>
      <c r="DI192" s="18">
        <v>0</v>
      </c>
      <c r="DJ192" s="18">
        <v>0</v>
      </c>
      <c r="DK192" s="18">
        <v>0</v>
      </c>
      <c r="DL192" s="18">
        <v>0</v>
      </c>
      <c r="DM192" s="18">
        <v>0</v>
      </c>
      <c r="DN192" s="18">
        <v>0</v>
      </c>
      <c r="DO192" s="18">
        <v>0</v>
      </c>
      <c r="DP192" s="18">
        <v>0</v>
      </c>
      <c r="DQ192" s="18">
        <v>0</v>
      </c>
      <c r="DR192" s="18">
        <v>0</v>
      </c>
      <c r="DS192" s="18">
        <v>0</v>
      </c>
      <c r="DT192" s="18">
        <v>0</v>
      </c>
      <c r="DU192" s="18">
        <v>0</v>
      </c>
      <c r="DV192" s="18">
        <v>0</v>
      </c>
      <c r="DW192" s="18">
        <v>0</v>
      </c>
      <c r="DX192" s="18">
        <v>0</v>
      </c>
      <c r="DY192" s="18">
        <v>0</v>
      </c>
      <c r="DZ192" s="18">
        <v>0</v>
      </c>
      <c r="EA192" s="18">
        <v>0</v>
      </c>
      <c r="EB192" s="18">
        <v>0</v>
      </c>
      <c r="EC192" s="18">
        <v>0</v>
      </c>
      <c r="ED192" s="18">
        <v>0</v>
      </c>
      <c r="EE192" s="18">
        <v>0</v>
      </c>
    </row>
    <row r="193" spans="1:135" ht="20.149999999999999" customHeight="1" outlineLevel="6" x14ac:dyDescent="0.35">
      <c r="A193" s="17" t="s">
        <v>55</v>
      </c>
      <c r="B193" s="17" t="s">
        <v>92</v>
      </c>
      <c r="C193">
        <v>0</v>
      </c>
      <c r="D193" s="18">
        <v>89.017677999999989</v>
      </c>
      <c r="E193" s="18">
        <v>76.721899999999991</v>
      </c>
      <c r="F193" s="18">
        <v>0</v>
      </c>
      <c r="G193" s="18">
        <v>0</v>
      </c>
      <c r="H193" s="18">
        <v>0</v>
      </c>
      <c r="I193" s="18">
        <v>0</v>
      </c>
      <c r="J193" s="18">
        <v>0</v>
      </c>
      <c r="K193" s="18">
        <v>12.295778</v>
      </c>
      <c r="L193" s="18">
        <v>0</v>
      </c>
      <c r="M193" s="18">
        <v>0</v>
      </c>
      <c r="N193" s="18">
        <v>0</v>
      </c>
      <c r="O193" s="18">
        <v>0</v>
      </c>
      <c r="P193" s="18">
        <v>6.3080257000000003E-13</v>
      </c>
      <c r="Q193" s="18">
        <v>5.9013770000000003E-13</v>
      </c>
      <c r="R193" s="18">
        <v>0</v>
      </c>
      <c r="S193" s="18">
        <v>0</v>
      </c>
      <c r="T193" s="18">
        <v>0</v>
      </c>
      <c r="U193" s="18">
        <v>0</v>
      </c>
      <c r="V193" s="18">
        <v>0</v>
      </c>
      <c r="W193" s="18">
        <v>4.0664870000000001E-14</v>
      </c>
      <c r="X193" s="18">
        <v>0</v>
      </c>
      <c r="Y193" s="18">
        <v>0</v>
      </c>
      <c r="Z193" s="18">
        <v>0</v>
      </c>
      <c r="AA193" s="18">
        <v>0</v>
      </c>
      <c r="AB193" s="18">
        <v>3.2417691999999998E-2</v>
      </c>
      <c r="AC193" s="18">
        <v>2.8577566999999998E-2</v>
      </c>
      <c r="AD193" s="18">
        <v>0</v>
      </c>
      <c r="AE193" s="18">
        <v>0</v>
      </c>
      <c r="AF193" s="18">
        <v>0</v>
      </c>
      <c r="AG193" s="18">
        <v>0</v>
      </c>
      <c r="AH193" s="18">
        <v>0</v>
      </c>
      <c r="AI193" s="18">
        <v>3.8401249999999998E-3</v>
      </c>
      <c r="AJ193" s="18">
        <v>0</v>
      </c>
      <c r="AK193" s="18">
        <v>0</v>
      </c>
      <c r="AL193" s="18">
        <v>0</v>
      </c>
      <c r="AM193" s="18">
        <v>0</v>
      </c>
      <c r="AN193" s="18">
        <v>0.26902202999999997</v>
      </c>
      <c r="AO193" s="18">
        <v>0.23590999999999998</v>
      </c>
      <c r="AP193" s="18">
        <v>0</v>
      </c>
      <c r="AQ193" s="18">
        <v>0</v>
      </c>
      <c r="AR193" s="18">
        <v>0</v>
      </c>
      <c r="AS193" s="18">
        <v>0</v>
      </c>
      <c r="AT193" s="18">
        <v>0</v>
      </c>
      <c r="AU193" s="18">
        <v>3.3112030000000001E-2</v>
      </c>
      <c r="AV193" s="18">
        <v>0</v>
      </c>
      <c r="AW193" s="18">
        <v>0</v>
      </c>
      <c r="AX193" s="18">
        <v>0</v>
      </c>
      <c r="AY193" s="18">
        <v>0</v>
      </c>
      <c r="AZ193" s="18">
        <v>5.7033582999999999E-2</v>
      </c>
      <c r="BA193" s="18">
        <v>2.1541063000000003E-2</v>
      </c>
      <c r="BB193" s="18">
        <v>0</v>
      </c>
      <c r="BC193" s="18">
        <v>0</v>
      </c>
      <c r="BD193" s="18">
        <v>0</v>
      </c>
      <c r="BE193" s="18">
        <v>0</v>
      </c>
      <c r="BF193" s="18">
        <v>0</v>
      </c>
      <c r="BG193" s="18">
        <v>3.549252E-2</v>
      </c>
      <c r="BH193" s="18">
        <v>0</v>
      </c>
      <c r="BI193" s="18">
        <v>0</v>
      </c>
      <c r="BJ193" s="18">
        <v>0</v>
      </c>
      <c r="BK193" s="18">
        <v>0</v>
      </c>
      <c r="BL193" s="18">
        <v>2.2453058199999999E-5</v>
      </c>
      <c r="BM193" s="18">
        <v>2.1529903E-5</v>
      </c>
      <c r="BN193" s="18">
        <v>0</v>
      </c>
      <c r="BO193" s="18">
        <v>0</v>
      </c>
      <c r="BP193" s="18">
        <v>0</v>
      </c>
      <c r="BQ193" s="18">
        <v>0</v>
      </c>
      <c r="BR193" s="18">
        <v>0</v>
      </c>
      <c r="BS193" s="18">
        <v>9.2315520000000002E-7</v>
      </c>
      <c r="BT193" s="18">
        <v>0</v>
      </c>
      <c r="BU193" s="18">
        <v>0</v>
      </c>
      <c r="BV193" s="18">
        <v>0</v>
      </c>
      <c r="BW193" s="18">
        <v>0</v>
      </c>
      <c r="BX193" s="18">
        <v>6040.8026000000009</v>
      </c>
      <c r="BY193" s="18">
        <v>5853.7300000000005</v>
      </c>
      <c r="BZ193" s="18">
        <v>0</v>
      </c>
      <c r="CA193" s="18">
        <v>0</v>
      </c>
      <c r="CB193" s="18">
        <v>0</v>
      </c>
      <c r="CC193" s="18">
        <v>0</v>
      </c>
      <c r="CD193" s="18">
        <v>0</v>
      </c>
      <c r="CE193" s="18">
        <v>187.07259999999999</v>
      </c>
      <c r="CF193" s="18">
        <v>0</v>
      </c>
      <c r="CG193" s="18">
        <v>0</v>
      </c>
      <c r="CH193" s="18">
        <v>0</v>
      </c>
      <c r="CI193" s="18">
        <v>0</v>
      </c>
      <c r="CJ193" s="18">
        <v>6106.3105599999999</v>
      </c>
      <c r="CK193" s="18">
        <v>5913.3119999999999</v>
      </c>
      <c r="CL193" s="18">
        <v>0</v>
      </c>
      <c r="CM193" s="18">
        <v>0</v>
      </c>
      <c r="CN193" s="18">
        <v>0</v>
      </c>
      <c r="CO193" s="18">
        <v>0</v>
      </c>
      <c r="CP193" s="18">
        <v>0</v>
      </c>
      <c r="CQ193" s="18">
        <v>192.99856</v>
      </c>
      <c r="CR193" s="18">
        <v>0</v>
      </c>
      <c r="CS193" s="18">
        <v>0</v>
      </c>
      <c r="CT193" s="18">
        <v>0</v>
      </c>
      <c r="CU193" s="18">
        <v>0</v>
      </c>
      <c r="CV193" s="18">
        <v>132.32021400000002</v>
      </c>
      <c r="CW193" s="18">
        <v>118.75759000000001</v>
      </c>
      <c r="CX193" s="18">
        <v>0</v>
      </c>
      <c r="CY193" s="18">
        <v>0</v>
      </c>
      <c r="CZ193" s="18">
        <v>0</v>
      </c>
      <c r="DA193" s="18">
        <v>0</v>
      </c>
      <c r="DB193" s="18">
        <v>0</v>
      </c>
      <c r="DC193" s="18">
        <v>13.562624</v>
      </c>
      <c r="DD193" s="18">
        <v>0</v>
      </c>
      <c r="DE193" s="18">
        <v>0</v>
      </c>
      <c r="DF193" s="18">
        <v>0</v>
      </c>
      <c r="DG193" s="18">
        <v>0</v>
      </c>
      <c r="DH193" s="18">
        <v>0</v>
      </c>
      <c r="DI193" s="18">
        <v>0</v>
      </c>
      <c r="DJ193" s="18">
        <v>0</v>
      </c>
      <c r="DK193" s="18">
        <v>0</v>
      </c>
      <c r="DL193" s="18">
        <v>0</v>
      </c>
      <c r="DM193" s="18">
        <v>0</v>
      </c>
      <c r="DN193" s="18">
        <v>0</v>
      </c>
      <c r="DO193" s="18">
        <v>0</v>
      </c>
      <c r="DP193" s="18">
        <v>0</v>
      </c>
      <c r="DQ193" s="18">
        <v>0</v>
      </c>
      <c r="DR193" s="18">
        <v>0</v>
      </c>
      <c r="DS193" s="18">
        <v>0</v>
      </c>
      <c r="DT193" s="18">
        <v>0</v>
      </c>
      <c r="DU193" s="18">
        <v>0</v>
      </c>
      <c r="DV193" s="18">
        <v>0</v>
      </c>
      <c r="DW193" s="18">
        <v>0</v>
      </c>
      <c r="DX193" s="18">
        <v>0</v>
      </c>
      <c r="DY193" s="18">
        <v>0</v>
      </c>
      <c r="DZ193" s="18">
        <v>0</v>
      </c>
      <c r="EA193" s="18">
        <v>0</v>
      </c>
      <c r="EB193" s="18">
        <v>0</v>
      </c>
      <c r="EC193" s="18">
        <v>0</v>
      </c>
      <c r="ED193" s="18">
        <v>0</v>
      </c>
      <c r="EE193" s="18">
        <v>0</v>
      </c>
    </row>
    <row r="194" spans="1:135" ht="20.149999999999999" customHeight="1" outlineLevel="2" x14ac:dyDescent="0.35">
      <c r="A194" s="17" t="s">
        <v>50</v>
      </c>
      <c r="B194" s="17" t="s">
        <v>96</v>
      </c>
      <c r="D194" s="18">
        <v>22399.441297361642</v>
      </c>
      <c r="E194" s="18">
        <v>21471.124478040001</v>
      </c>
      <c r="F194" s="18">
        <v>0</v>
      </c>
      <c r="G194" s="18">
        <v>0</v>
      </c>
      <c r="H194" s="18">
        <v>0</v>
      </c>
      <c r="I194" s="18">
        <v>0</v>
      </c>
      <c r="J194" s="18">
        <v>918.49237199999993</v>
      </c>
      <c r="K194" s="18">
        <v>9.8244473216399992</v>
      </c>
      <c r="L194" s="18">
        <v>-305.74086444</v>
      </c>
      <c r="M194" s="18">
        <v>0</v>
      </c>
      <c r="N194" s="18">
        <v>0</v>
      </c>
      <c r="O194" s="18">
        <v>0</v>
      </c>
      <c r="P194" s="18">
        <v>1.6749477959687999E-10</v>
      </c>
      <c r="Q194" s="18">
        <v>1.6223723635319998E-10</v>
      </c>
      <c r="R194" s="18">
        <v>0</v>
      </c>
      <c r="S194" s="18">
        <v>0</v>
      </c>
      <c r="T194" s="18">
        <v>0</v>
      </c>
      <c r="U194" s="18">
        <v>0</v>
      </c>
      <c r="V194" s="18">
        <v>5.2029652319999994E-12</v>
      </c>
      <c r="W194" s="18">
        <v>5.4578011679999991E-14</v>
      </c>
      <c r="X194" s="18">
        <v>-5.08187683188E-12</v>
      </c>
      <c r="Y194" s="18">
        <v>0</v>
      </c>
      <c r="Z194" s="18">
        <v>0</v>
      </c>
      <c r="AA194" s="18">
        <v>0</v>
      </c>
      <c r="AB194" s="18">
        <v>0.14718498760234794</v>
      </c>
      <c r="AC194" s="18">
        <v>-0.39660126876000001</v>
      </c>
      <c r="AD194" s="18">
        <v>0</v>
      </c>
      <c r="AE194" s="18">
        <v>0</v>
      </c>
      <c r="AF194" s="18">
        <v>0</v>
      </c>
      <c r="AG194" s="18">
        <v>0</v>
      </c>
      <c r="AH194" s="18">
        <v>0.53905387679999994</v>
      </c>
      <c r="AI194" s="18">
        <v>4.7323795623479999E-3</v>
      </c>
      <c r="AJ194" s="18">
        <v>4.4004178907999993E-2</v>
      </c>
      <c r="AK194" s="18">
        <v>0</v>
      </c>
      <c r="AL194" s="18">
        <v>0</v>
      </c>
      <c r="AM194" s="18">
        <v>0</v>
      </c>
      <c r="AN194" s="18">
        <v>37.823420666550959</v>
      </c>
      <c r="AO194" s="18">
        <v>31.821097287599997</v>
      </c>
      <c r="AP194" s="18">
        <v>0</v>
      </c>
      <c r="AQ194" s="18">
        <v>0</v>
      </c>
      <c r="AR194" s="18">
        <v>0</v>
      </c>
      <c r="AS194" s="18">
        <v>0</v>
      </c>
      <c r="AT194" s="18">
        <v>5.9399120879999989</v>
      </c>
      <c r="AU194" s="18">
        <v>6.2411290950959999E-2</v>
      </c>
      <c r="AV194" s="18">
        <v>-0.79146697319999992</v>
      </c>
      <c r="AW194" s="18">
        <v>0</v>
      </c>
      <c r="AX194" s="18">
        <v>0</v>
      </c>
      <c r="AY194" s="18">
        <v>0</v>
      </c>
      <c r="AZ194" s="18">
        <v>6.352493025169764</v>
      </c>
      <c r="BA194" s="18">
        <v>5.3347730073120001</v>
      </c>
      <c r="BB194" s="18">
        <v>0</v>
      </c>
      <c r="BC194" s="18">
        <v>0</v>
      </c>
      <c r="BD194" s="18">
        <v>0</v>
      </c>
      <c r="BE194" s="18">
        <v>0</v>
      </c>
      <c r="BF194" s="18">
        <v>1.01069802</v>
      </c>
      <c r="BG194" s="18">
        <v>7.0219978577639999E-3</v>
      </c>
      <c r="BH194" s="18">
        <v>-0.130695158772</v>
      </c>
      <c r="BI194" s="18">
        <v>0</v>
      </c>
      <c r="BJ194" s="18">
        <v>0</v>
      </c>
      <c r="BK194" s="18">
        <v>0</v>
      </c>
      <c r="BL194" s="18">
        <v>5.1527458586124461E-3</v>
      </c>
      <c r="BM194" s="18">
        <v>4.6582067223E-3</v>
      </c>
      <c r="BN194" s="18">
        <v>0</v>
      </c>
      <c r="BO194" s="18">
        <v>0</v>
      </c>
      <c r="BP194" s="18">
        <v>0</v>
      </c>
      <c r="BQ194" s="18">
        <v>0</v>
      </c>
      <c r="BR194" s="18">
        <v>4.9354331399999998E-4</v>
      </c>
      <c r="BS194" s="18">
        <v>9.9582231244680003E-7</v>
      </c>
      <c r="BT194" s="18">
        <v>-1.5598434772799998E-3</v>
      </c>
      <c r="BU194" s="18">
        <v>0</v>
      </c>
      <c r="BV194" s="18">
        <v>0</v>
      </c>
      <c r="BW194" s="18">
        <v>0</v>
      </c>
      <c r="BX194" s="18">
        <v>122717.15525204028</v>
      </c>
      <c r="BY194" s="18">
        <v>107697.69622799999</v>
      </c>
      <c r="BZ194" s="18">
        <v>0</v>
      </c>
      <c r="CA194" s="18">
        <v>0</v>
      </c>
      <c r="CB194" s="18">
        <v>0</v>
      </c>
      <c r="CC194" s="18">
        <v>0</v>
      </c>
      <c r="CD194" s="18">
        <v>14880.117959999998</v>
      </c>
      <c r="CE194" s="18">
        <v>139.34106404028</v>
      </c>
      <c r="CF194" s="18">
        <v>-3698.3851667999998</v>
      </c>
      <c r="CG194" s="18">
        <v>0</v>
      </c>
      <c r="CH194" s="18">
        <v>0</v>
      </c>
      <c r="CI194" s="18">
        <v>0</v>
      </c>
      <c r="CJ194" s="18">
        <v>134017.56128413149</v>
      </c>
      <c r="CK194" s="18">
        <v>118622.74249439998</v>
      </c>
      <c r="CL194" s="18">
        <v>0</v>
      </c>
      <c r="CM194" s="18">
        <v>0</v>
      </c>
      <c r="CN194" s="18">
        <v>0</v>
      </c>
      <c r="CO194" s="18">
        <v>0</v>
      </c>
      <c r="CP194" s="18">
        <v>15251.417639999998</v>
      </c>
      <c r="CQ194" s="18">
        <v>143.40114973151998</v>
      </c>
      <c r="CR194" s="18">
        <v>-4027.3904051999998</v>
      </c>
      <c r="CS194" s="18">
        <v>0</v>
      </c>
      <c r="CT194" s="18">
        <v>0</v>
      </c>
      <c r="CU194" s="18">
        <v>0</v>
      </c>
      <c r="CV194" s="18">
        <v>32085.751383968396</v>
      </c>
      <c r="CW194" s="18">
        <v>30420.687490559998</v>
      </c>
      <c r="CX194" s="18">
        <v>0</v>
      </c>
      <c r="CY194" s="18">
        <v>0</v>
      </c>
      <c r="CZ194" s="18">
        <v>0</v>
      </c>
      <c r="DA194" s="18">
        <v>0</v>
      </c>
      <c r="DB194" s="18">
        <v>1646.2423799999997</v>
      </c>
      <c r="DC194" s="18">
        <v>18.821513408400001</v>
      </c>
      <c r="DD194" s="18">
        <v>-1097.11396188</v>
      </c>
      <c r="DE194" s="18">
        <v>0</v>
      </c>
      <c r="DF194" s="18">
        <v>0</v>
      </c>
      <c r="DG194" s="18">
        <v>0</v>
      </c>
      <c r="DH194" s="18">
        <v>0</v>
      </c>
      <c r="DI194" s="18">
        <v>0</v>
      </c>
      <c r="DJ194" s="18">
        <v>0</v>
      </c>
      <c r="DK194" s="18">
        <v>0</v>
      </c>
      <c r="DL194" s="18">
        <v>0</v>
      </c>
      <c r="DM194" s="18">
        <v>0</v>
      </c>
      <c r="DN194" s="18">
        <v>0</v>
      </c>
      <c r="DO194" s="18">
        <v>0</v>
      </c>
      <c r="DP194" s="18">
        <v>0</v>
      </c>
      <c r="DQ194" s="18">
        <v>0</v>
      </c>
      <c r="DR194" s="18">
        <v>0</v>
      </c>
      <c r="DS194" s="18">
        <v>0</v>
      </c>
      <c r="DT194" s="18">
        <v>0</v>
      </c>
      <c r="DU194" s="18">
        <v>0</v>
      </c>
      <c r="DV194" s="18">
        <v>0</v>
      </c>
      <c r="DW194" s="18">
        <v>0</v>
      </c>
      <c r="DX194" s="18">
        <v>0</v>
      </c>
      <c r="DY194" s="18">
        <v>0</v>
      </c>
      <c r="DZ194" s="18">
        <v>0</v>
      </c>
      <c r="EA194" s="18">
        <v>0</v>
      </c>
      <c r="EB194" s="18">
        <v>0</v>
      </c>
      <c r="EC194" s="18">
        <v>0</v>
      </c>
      <c r="ED194" s="18">
        <v>0</v>
      </c>
      <c r="EE194" s="18">
        <v>0</v>
      </c>
    </row>
    <row r="195" spans="1:135" ht="20.149999999999999" customHeight="1" outlineLevel="3" x14ac:dyDescent="0.35">
      <c r="A195" s="17" t="s">
        <v>52</v>
      </c>
      <c r="B195" s="17" t="s">
        <v>96</v>
      </c>
      <c r="D195" s="18">
        <v>22399.441297361642</v>
      </c>
      <c r="E195" s="18">
        <v>21471.124478040001</v>
      </c>
      <c r="F195" s="18">
        <v>0</v>
      </c>
      <c r="G195" s="18">
        <v>0</v>
      </c>
      <c r="H195" s="18">
        <v>0</v>
      </c>
      <c r="I195" s="18">
        <v>0</v>
      </c>
      <c r="J195" s="18">
        <v>918.49237199999993</v>
      </c>
      <c r="K195" s="18">
        <v>9.8244473216399992</v>
      </c>
      <c r="L195" s="18">
        <v>-305.74086444</v>
      </c>
      <c r="M195" s="18">
        <v>0</v>
      </c>
      <c r="N195" s="18">
        <v>0</v>
      </c>
      <c r="O195" s="18">
        <v>0</v>
      </c>
      <c r="P195" s="18">
        <v>1.6749477959687999E-10</v>
      </c>
      <c r="Q195" s="18">
        <v>1.6223723635319998E-10</v>
      </c>
      <c r="R195" s="18">
        <v>0</v>
      </c>
      <c r="S195" s="18">
        <v>0</v>
      </c>
      <c r="T195" s="18">
        <v>0</v>
      </c>
      <c r="U195" s="18">
        <v>0</v>
      </c>
      <c r="V195" s="18">
        <v>5.2029652319999994E-12</v>
      </c>
      <c r="W195" s="18">
        <v>5.4578011679999991E-14</v>
      </c>
      <c r="X195" s="18">
        <v>-5.08187683188E-12</v>
      </c>
      <c r="Y195" s="18">
        <v>0</v>
      </c>
      <c r="Z195" s="18">
        <v>0</v>
      </c>
      <c r="AA195" s="18">
        <v>0</v>
      </c>
      <c r="AB195" s="18">
        <v>0.14718498760234794</v>
      </c>
      <c r="AC195" s="18">
        <v>-0.39660126876000001</v>
      </c>
      <c r="AD195" s="18">
        <v>0</v>
      </c>
      <c r="AE195" s="18">
        <v>0</v>
      </c>
      <c r="AF195" s="18">
        <v>0</v>
      </c>
      <c r="AG195" s="18">
        <v>0</v>
      </c>
      <c r="AH195" s="18">
        <v>0.53905387679999994</v>
      </c>
      <c r="AI195" s="18">
        <v>4.7323795623479999E-3</v>
      </c>
      <c r="AJ195" s="18">
        <v>4.4004178907999993E-2</v>
      </c>
      <c r="AK195" s="18">
        <v>0</v>
      </c>
      <c r="AL195" s="18">
        <v>0</v>
      </c>
      <c r="AM195" s="18">
        <v>0</v>
      </c>
      <c r="AN195" s="18">
        <v>37.823420666550959</v>
      </c>
      <c r="AO195" s="18">
        <v>31.821097287599997</v>
      </c>
      <c r="AP195" s="18">
        <v>0</v>
      </c>
      <c r="AQ195" s="18">
        <v>0</v>
      </c>
      <c r="AR195" s="18">
        <v>0</v>
      </c>
      <c r="AS195" s="18">
        <v>0</v>
      </c>
      <c r="AT195" s="18">
        <v>5.9399120879999989</v>
      </c>
      <c r="AU195" s="18">
        <v>6.2411290950959999E-2</v>
      </c>
      <c r="AV195" s="18">
        <v>-0.79146697319999992</v>
      </c>
      <c r="AW195" s="18">
        <v>0</v>
      </c>
      <c r="AX195" s="18">
        <v>0</v>
      </c>
      <c r="AY195" s="18">
        <v>0</v>
      </c>
      <c r="AZ195" s="18">
        <v>6.352493025169764</v>
      </c>
      <c r="BA195" s="18">
        <v>5.3347730073120001</v>
      </c>
      <c r="BB195" s="18">
        <v>0</v>
      </c>
      <c r="BC195" s="18">
        <v>0</v>
      </c>
      <c r="BD195" s="18">
        <v>0</v>
      </c>
      <c r="BE195" s="18">
        <v>0</v>
      </c>
      <c r="BF195" s="18">
        <v>1.01069802</v>
      </c>
      <c r="BG195" s="18">
        <v>7.0219978577639999E-3</v>
      </c>
      <c r="BH195" s="18">
        <v>-0.130695158772</v>
      </c>
      <c r="BI195" s="18">
        <v>0</v>
      </c>
      <c r="BJ195" s="18">
        <v>0</v>
      </c>
      <c r="BK195" s="18">
        <v>0</v>
      </c>
      <c r="BL195" s="18">
        <v>5.1527458586124461E-3</v>
      </c>
      <c r="BM195" s="18">
        <v>4.6582067223E-3</v>
      </c>
      <c r="BN195" s="18">
        <v>0</v>
      </c>
      <c r="BO195" s="18">
        <v>0</v>
      </c>
      <c r="BP195" s="18">
        <v>0</v>
      </c>
      <c r="BQ195" s="18">
        <v>0</v>
      </c>
      <c r="BR195" s="18">
        <v>4.9354331399999998E-4</v>
      </c>
      <c r="BS195" s="18">
        <v>9.9582231244680003E-7</v>
      </c>
      <c r="BT195" s="18">
        <v>-1.5598434772799998E-3</v>
      </c>
      <c r="BU195" s="18">
        <v>0</v>
      </c>
      <c r="BV195" s="18">
        <v>0</v>
      </c>
      <c r="BW195" s="18">
        <v>0</v>
      </c>
      <c r="BX195" s="18">
        <v>122717.15525204028</v>
      </c>
      <c r="BY195" s="18">
        <v>107697.69622799999</v>
      </c>
      <c r="BZ195" s="18">
        <v>0</v>
      </c>
      <c r="CA195" s="18">
        <v>0</v>
      </c>
      <c r="CB195" s="18">
        <v>0</v>
      </c>
      <c r="CC195" s="18">
        <v>0</v>
      </c>
      <c r="CD195" s="18">
        <v>14880.117959999998</v>
      </c>
      <c r="CE195" s="18">
        <v>139.34106404028</v>
      </c>
      <c r="CF195" s="18">
        <v>-3698.3851667999998</v>
      </c>
      <c r="CG195" s="18">
        <v>0</v>
      </c>
      <c r="CH195" s="18">
        <v>0</v>
      </c>
      <c r="CI195" s="18">
        <v>0</v>
      </c>
      <c r="CJ195" s="18">
        <v>134017.56128413149</v>
      </c>
      <c r="CK195" s="18">
        <v>118622.74249439998</v>
      </c>
      <c r="CL195" s="18">
        <v>0</v>
      </c>
      <c r="CM195" s="18">
        <v>0</v>
      </c>
      <c r="CN195" s="18">
        <v>0</v>
      </c>
      <c r="CO195" s="18">
        <v>0</v>
      </c>
      <c r="CP195" s="18">
        <v>15251.417639999998</v>
      </c>
      <c r="CQ195" s="18">
        <v>143.40114973151998</v>
      </c>
      <c r="CR195" s="18">
        <v>-4027.3904051999998</v>
      </c>
      <c r="CS195" s="18">
        <v>0</v>
      </c>
      <c r="CT195" s="18">
        <v>0</v>
      </c>
      <c r="CU195" s="18">
        <v>0</v>
      </c>
      <c r="CV195" s="18">
        <v>32085.751383968396</v>
      </c>
      <c r="CW195" s="18">
        <v>30420.687490559998</v>
      </c>
      <c r="CX195" s="18">
        <v>0</v>
      </c>
      <c r="CY195" s="18">
        <v>0</v>
      </c>
      <c r="CZ195" s="18">
        <v>0</v>
      </c>
      <c r="DA195" s="18">
        <v>0</v>
      </c>
      <c r="DB195" s="18">
        <v>1646.2423799999997</v>
      </c>
      <c r="DC195" s="18">
        <v>18.821513408400001</v>
      </c>
      <c r="DD195" s="18">
        <v>-1097.11396188</v>
      </c>
      <c r="DE195" s="18">
        <v>0</v>
      </c>
      <c r="DF195" s="18">
        <v>0</v>
      </c>
      <c r="DG195" s="18">
        <v>0</v>
      </c>
      <c r="DH195" s="18">
        <v>0</v>
      </c>
      <c r="DI195" s="18">
        <v>0</v>
      </c>
      <c r="DJ195" s="18">
        <v>0</v>
      </c>
      <c r="DK195" s="18">
        <v>0</v>
      </c>
      <c r="DL195" s="18">
        <v>0</v>
      </c>
      <c r="DM195" s="18">
        <v>0</v>
      </c>
      <c r="DN195" s="18">
        <v>0</v>
      </c>
      <c r="DO195" s="18">
        <v>0</v>
      </c>
      <c r="DP195" s="18">
        <v>0</v>
      </c>
      <c r="DQ195" s="18">
        <v>0</v>
      </c>
      <c r="DR195" s="18">
        <v>0</v>
      </c>
      <c r="DS195" s="18">
        <v>0</v>
      </c>
      <c r="DT195" s="18">
        <v>0</v>
      </c>
      <c r="DU195" s="18">
        <v>0</v>
      </c>
      <c r="DV195" s="18">
        <v>0</v>
      </c>
      <c r="DW195" s="18">
        <v>0</v>
      </c>
      <c r="DX195" s="18">
        <v>0</v>
      </c>
      <c r="DY195" s="18">
        <v>0</v>
      </c>
      <c r="DZ195" s="18">
        <v>0</v>
      </c>
      <c r="EA195" s="18">
        <v>0</v>
      </c>
      <c r="EB195" s="18">
        <v>0</v>
      </c>
      <c r="EC195" s="18">
        <v>0</v>
      </c>
      <c r="ED195" s="18">
        <v>0</v>
      </c>
      <c r="EE195" s="18">
        <v>0</v>
      </c>
    </row>
    <row r="196" spans="1:135" ht="20.149999999999999" customHeight="1" outlineLevel="4" x14ac:dyDescent="0.35">
      <c r="A196" s="17" t="s">
        <v>49</v>
      </c>
      <c r="B196" s="17" t="s">
        <v>363</v>
      </c>
      <c r="D196" s="18">
        <v>22399.441297361642</v>
      </c>
      <c r="E196" s="18">
        <v>21471.124478040001</v>
      </c>
      <c r="F196" s="18">
        <v>0</v>
      </c>
      <c r="G196" s="18">
        <v>0</v>
      </c>
      <c r="H196" s="18">
        <v>0</v>
      </c>
      <c r="I196" s="18">
        <v>0</v>
      </c>
      <c r="J196" s="18">
        <v>918.49237199999993</v>
      </c>
      <c r="K196" s="18">
        <v>9.8244473216399992</v>
      </c>
      <c r="L196" s="18">
        <v>-305.74086444</v>
      </c>
      <c r="M196" s="18">
        <v>0</v>
      </c>
      <c r="N196" s="18">
        <v>0</v>
      </c>
      <c r="O196" s="18">
        <v>0</v>
      </c>
      <c r="P196" s="18">
        <v>1.6749477959687999E-10</v>
      </c>
      <c r="Q196" s="18">
        <v>1.6223723635319998E-10</v>
      </c>
      <c r="R196" s="18">
        <v>0</v>
      </c>
      <c r="S196" s="18">
        <v>0</v>
      </c>
      <c r="T196" s="18">
        <v>0</v>
      </c>
      <c r="U196" s="18">
        <v>0</v>
      </c>
      <c r="V196" s="18">
        <v>5.2029652319999994E-12</v>
      </c>
      <c r="W196" s="18">
        <v>5.4578011679999991E-14</v>
      </c>
      <c r="X196" s="18">
        <v>-5.08187683188E-12</v>
      </c>
      <c r="Y196" s="18">
        <v>0</v>
      </c>
      <c r="Z196" s="18">
        <v>0</v>
      </c>
      <c r="AA196" s="18">
        <v>0</v>
      </c>
      <c r="AB196" s="18">
        <v>0.14718498760234794</v>
      </c>
      <c r="AC196" s="18">
        <v>-0.39660126876000001</v>
      </c>
      <c r="AD196" s="18">
        <v>0</v>
      </c>
      <c r="AE196" s="18">
        <v>0</v>
      </c>
      <c r="AF196" s="18">
        <v>0</v>
      </c>
      <c r="AG196" s="18">
        <v>0</v>
      </c>
      <c r="AH196" s="18">
        <v>0.53905387679999994</v>
      </c>
      <c r="AI196" s="18">
        <v>4.7323795623479999E-3</v>
      </c>
      <c r="AJ196" s="18">
        <v>4.4004178907999993E-2</v>
      </c>
      <c r="AK196" s="18">
        <v>0</v>
      </c>
      <c r="AL196" s="18">
        <v>0</v>
      </c>
      <c r="AM196" s="18">
        <v>0</v>
      </c>
      <c r="AN196" s="18">
        <v>37.823420666550959</v>
      </c>
      <c r="AO196" s="18">
        <v>31.821097287599997</v>
      </c>
      <c r="AP196" s="18">
        <v>0</v>
      </c>
      <c r="AQ196" s="18">
        <v>0</v>
      </c>
      <c r="AR196" s="18">
        <v>0</v>
      </c>
      <c r="AS196" s="18">
        <v>0</v>
      </c>
      <c r="AT196" s="18">
        <v>5.9399120879999989</v>
      </c>
      <c r="AU196" s="18">
        <v>6.2411290950959999E-2</v>
      </c>
      <c r="AV196" s="18">
        <v>-0.79146697319999992</v>
      </c>
      <c r="AW196" s="18">
        <v>0</v>
      </c>
      <c r="AX196" s="18">
        <v>0</v>
      </c>
      <c r="AY196" s="18">
        <v>0</v>
      </c>
      <c r="AZ196" s="18">
        <v>6.352493025169764</v>
      </c>
      <c r="BA196" s="18">
        <v>5.3347730073120001</v>
      </c>
      <c r="BB196" s="18">
        <v>0</v>
      </c>
      <c r="BC196" s="18">
        <v>0</v>
      </c>
      <c r="BD196" s="18">
        <v>0</v>
      </c>
      <c r="BE196" s="18">
        <v>0</v>
      </c>
      <c r="BF196" s="18">
        <v>1.01069802</v>
      </c>
      <c r="BG196" s="18">
        <v>7.0219978577639999E-3</v>
      </c>
      <c r="BH196" s="18">
        <v>-0.130695158772</v>
      </c>
      <c r="BI196" s="18">
        <v>0</v>
      </c>
      <c r="BJ196" s="18">
        <v>0</v>
      </c>
      <c r="BK196" s="18">
        <v>0</v>
      </c>
      <c r="BL196" s="18">
        <v>5.1527458586124461E-3</v>
      </c>
      <c r="BM196" s="18">
        <v>4.6582067223E-3</v>
      </c>
      <c r="BN196" s="18">
        <v>0</v>
      </c>
      <c r="BO196" s="18">
        <v>0</v>
      </c>
      <c r="BP196" s="18">
        <v>0</v>
      </c>
      <c r="BQ196" s="18">
        <v>0</v>
      </c>
      <c r="BR196" s="18">
        <v>4.9354331399999998E-4</v>
      </c>
      <c r="BS196" s="18">
        <v>9.9582231244680003E-7</v>
      </c>
      <c r="BT196" s="18">
        <v>-1.5598434772799998E-3</v>
      </c>
      <c r="BU196" s="18">
        <v>0</v>
      </c>
      <c r="BV196" s="18">
        <v>0</v>
      </c>
      <c r="BW196" s="18">
        <v>0</v>
      </c>
      <c r="BX196" s="18">
        <v>122717.15525204028</v>
      </c>
      <c r="BY196" s="18">
        <v>107697.69622799999</v>
      </c>
      <c r="BZ196" s="18">
        <v>0</v>
      </c>
      <c r="CA196" s="18">
        <v>0</v>
      </c>
      <c r="CB196" s="18">
        <v>0</v>
      </c>
      <c r="CC196" s="18">
        <v>0</v>
      </c>
      <c r="CD196" s="18">
        <v>14880.117959999998</v>
      </c>
      <c r="CE196" s="18">
        <v>139.34106404028</v>
      </c>
      <c r="CF196" s="18">
        <v>-3698.3851667999998</v>
      </c>
      <c r="CG196" s="18">
        <v>0</v>
      </c>
      <c r="CH196" s="18">
        <v>0</v>
      </c>
      <c r="CI196" s="18">
        <v>0</v>
      </c>
      <c r="CJ196" s="18">
        <v>134017.56128413149</v>
      </c>
      <c r="CK196" s="18">
        <v>118622.74249439998</v>
      </c>
      <c r="CL196" s="18">
        <v>0</v>
      </c>
      <c r="CM196" s="18">
        <v>0</v>
      </c>
      <c r="CN196" s="18">
        <v>0</v>
      </c>
      <c r="CO196" s="18">
        <v>0</v>
      </c>
      <c r="CP196" s="18">
        <v>15251.417639999998</v>
      </c>
      <c r="CQ196" s="18">
        <v>143.40114973151998</v>
      </c>
      <c r="CR196" s="18">
        <v>-4027.3904051999998</v>
      </c>
      <c r="CS196" s="18">
        <v>0</v>
      </c>
      <c r="CT196" s="18">
        <v>0</v>
      </c>
      <c r="CU196" s="18">
        <v>0</v>
      </c>
      <c r="CV196" s="18">
        <v>32085.751383968396</v>
      </c>
      <c r="CW196" s="18">
        <v>30420.687490559998</v>
      </c>
      <c r="CX196" s="18">
        <v>0</v>
      </c>
      <c r="CY196" s="18">
        <v>0</v>
      </c>
      <c r="CZ196" s="18">
        <v>0</v>
      </c>
      <c r="DA196" s="18">
        <v>0</v>
      </c>
      <c r="DB196" s="18">
        <v>1646.2423799999997</v>
      </c>
      <c r="DC196" s="18">
        <v>18.821513408400001</v>
      </c>
      <c r="DD196" s="18">
        <v>-1097.11396188</v>
      </c>
      <c r="DE196" s="18">
        <v>0</v>
      </c>
      <c r="DF196" s="18">
        <v>0</v>
      </c>
      <c r="DG196" s="18">
        <v>0</v>
      </c>
      <c r="DH196" s="18">
        <v>0</v>
      </c>
      <c r="DI196" s="18">
        <v>0</v>
      </c>
      <c r="DJ196" s="18">
        <v>0</v>
      </c>
      <c r="DK196" s="18">
        <v>0</v>
      </c>
      <c r="DL196" s="18">
        <v>0</v>
      </c>
      <c r="DM196" s="18">
        <v>0</v>
      </c>
      <c r="DN196" s="18">
        <v>0</v>
      </c>
      <c r="DO196" s="18">
        <v>0</v>
      </c>
      <c r="DP196" s="18">
        <v>0</v>
      </c>
      <c r="DQ196" s="18">
        <v>0</v>
      </c>
      <c r="DR196" s="18">
        <v>0</v>
      </c>
      <c r="DS196" s="18">
        <v>0</v>
      </c>
      <c r="DT196" s="18">
        <v>0</v>
      </c>
      <c r="DU196" s="18">
        <v>0</v>
      </c>
      <c r="DV196" s="18">
        <v>0</v>
      </c>
      <c r="DW196" s="18">
        <v>0</v>
      </c>
      <c r="DX196" s="18">
        <v>0</v>
      </c>
      <c r="DY196" s="18">
        <v>0</v>
      </c>
      <c r="DZ196" s="18">
        <v>0</v>
      </c>
      <c r="EA196" s="18">
        <v>0</v>
      </c>
      <c r="EB196" s="18">
        <v>0</v>
      </c>
      <c r="EC196" s="18">
        <v>0</v>
      </c>
      <c r="ED196" s="18">
        <v>0</v>
      </c>
      <c r="EE196" s="18">
        <v>0</v>
      </c>
    </row>
    <row r="197" spans="1:135" ht="20.149999999999999" customHeight="1" outlineLevel="5" x14ac:dyDescent="0.35">
      <c r="A197" s="17" t="s">
        <v>54</v>
      </c>
      <c r="B197" s="17" t="s">
        <v>364</v>
      </c>
      <c r="D197" s="18">
        <v>21528.128052</v>
      </c>
      <c r="E197" s="18">
        <v>20609.635679999999</v>
      </c>
      <c r="F197" s="18">
        <v>0</v>
      </c>
      <c r="G197" s="18">
        <v>0</v>
      </c>
      <c r="H197" s="18">
        <v>0</v>
      </c>
      <c r="I197" s="18">
        <v>0</v>
      </c>
      <c r="J197" s="18">
        <v>918.49237199999993</v>
      </c>
      <c r="K197" s="18">
        <v>0</v>
      </c>
      <c r="L197" s="18">
        <v>-257.12173439999998</v>
      </c>
      <c r="M197" s="18">
        <v>0</v>
      </c>
      <c r="N197" s="18">
        <v>0</v>
      </c>
      <c r="O197" s="18">
        <v>0</v>
      </c>
      <c r="P197" s="18">
        <v>1.6431831763199999E-10</v>
      </c>
      <c r="Q197" s="18">
        <v>1.5911535239999998E-10</v>
      </c>
      <c r="R197" s="18">
        <v>0</v>
      </c>
      <c r="S197" s="18">
        <v>0</v>
      </c>
      <c r="T197" s="18">
        <v>0</v>
      </c>
      <c r="U197" s="18">
        <v>0</v>
      </c>
      <c r="V197" s="18">
        <v>5.2029652319999994E-12</v>
      </c>
      <c r="W197" s="18">
        <v>0</v>
      </c>
      <c r="X197" s="18">
        <v>-4.9624505279999999E-12</v>
      </c>
      <c r="Y197" s="18">
        <v>0</v>
      </c>
      <c r="Z197" s="18">
        <v>0</v>
      </c>
      <c r="AA197" s="18">
        <v>0</v>
      </c>
      <c r="AB197" s="18">
        <v>0.77093500679999993</v>
      </c>
      <c r="AC197" s="18">
        <v>0.23188112999999996</v>
      </c>
      <c r="AD197" s="18">
        <v>0</v>
      </c>
      <c r="AE197" s="18">
        <v>0</v>
      </c>
      <c r="AF197" s="18">
        <v>0</v>
      </c>
      <c r="AG197" s="18">
        <v>0</v>
      </c>
      <c r="AH197" s="18">
        <v>0.53905387679999994</v>
      </c>
      <c r="AI197" s="18">
        <v>0</v>
      </c>
      <c r="AJ197" s="18">
        <v>5.5815248879999994E-2</v>
      </c>
      <c r="AK197" s="18">
        <v>0</v>
      </c>
      <c r="AL197" s="18">
        <v>0</v>
      </c>
      <c r="AM197" s="18">
        <v>0</v>
      </c>
      <c r="AN197" s="18">
        <v>31.114043567999996</v>
      </c>
      <c r="AO197" s="18">
        <v>25.174131479999996</v>
      </c>
      <c r="AP197" s="18">
        <v>0</v>
      </c>
      <c r="AQ197" s="18">
        <v>0</v>
      </c>
      <c r="AR197" s="18">
        <v>0</v>
      </c>
      <c r="AS197" s="18">
        <v>0</v>
      </c>
      <c r="AT197" s="18">
        <v>5.9399120879999989</v>
      </c>
      <c r="AU197" s="18">
        <v>0</v>
      </c>
      <c r="AV197" s="18">
        <v>-0.60718565520000001</v>
      </c>
      <c r="AW197" s="18">
        <v>0</v>
      </c>
      <c r="AX197" s="18">
        <v>0</v>
      </c>
      <c r="AY197" s="18">
        <v>0</v>
      </c>
      <c r="AZ197" s="18">
        <v>5.6606401799999997</v>
      </c>
      <c r="BA197" s="18">
        <v>4.6499421600000002</v>
      </c>
      <c r="BB197" s="18">
        <v>0</v>
      </c>
      <c r="BC197" s="18">
        <v>0</v>
      </c>
      <c r="BD197" s="18">
        <v>0</v>
      </c>
      <c r="BE197" s="18">
        <v>0</v>
      </c>
      <c r="BF197" s="18">
        <v>1.01069802</v>
      </c>
      <c r="BG197" s="18">
        <v>0</v>
      </c>
      <c r="BH197" s="18">
        <v>-0.11814853319999999</v>
      </c>
      <c r="BI197" s="18">
        <v>0</v>
      </c>
      <c r="BJ197" s="18">
        <v>0</v>
      </c>
      <c r="BK197" s="18">
        <v>0</v>
      </c>
      <c r="BL197" s="18">
        <v>2.3325439859999998E-3</v>
      </c>
      <c r="BM197" s="18">
        <v>1.8390006720000001E-3</v>
      </c>
      <c r="BN197" s="18">
        <v>0</v>
      </c>
      <c r="BO197" s="18">
        <v>0</v>
      </c>
      <c r="BP197" s="18">
        <v>0</v>
      </c>
      <c r="BQ197" s="18">
        <v>0</v>
      </c>
      <c r="BR197" s="18">
        <v>4.9354331399999998E-4</v>
      </c>
      <c r="BS197" s="18">
        <v>0</v>
      </c>
      <c r="BT197" s="18">
        <v>-5.7145366079999996E-5</v>
      </c>
      <c r="BU197" s="18">
        <v>0</v>
      </c>
      <c r="BV197" s="18">
        <v>0</v>
      </c>
      <c r="BW197" s="18">
        <v>0</v>
      </c>
      <c r="BX197" s="18">
        <v>112252.07556</v>
      </c>
      <c r="BY197" s="18">
        <v>97371.957599999994</v>
      </c>
      <c r="BZ197" s="18">
        <v>0</v>
      </c>
      <c r="CA197" s="18">
        <v>0</v>
      </c>
      <c r="CB197" s="18">
        <v>0</v>
      </c>
      <c r="CC197" s="18">
        <v>0</v>
      </c>
      <c r="CD197" s="18">
        <v>14880.117959999998</v>
      </c>
      <c r="CE197" s="18">
        <v>0</v>
      </c>
      <c r="CF197" s="18">
        <v>-3108.64662</v>
      </c>
      <c r="CG197" s="18">
        <v>0</v>
      </c>
      <c r="CH197" s="18">
        <v>0</v>
      </c>
      <c r="CI197" s="18">
        <v>0</v>
      </c>
      <c r="CJ197" s="18">
        <v>122987.61683999999</v>
      </c>
      <c r="CK197" s="18">
        <v>107736.19919999999</v>
      </c>
      <c r="CL197" s="18">
        <v>0</v>
      </c>
      <c r="CM197" s="18">
        <v>0</v>
      </c>
      <c r="CN197" s="18">
        <v>0</v>
      </c>
      <c r="CO197" s="18">
        <v>0</v>
      </c>
      <c r="CP197" s="18">
        <v>15251.417639999998</v>
      </c>
      <c r="CQ197" s="18">
        <v>0</v>
      </c>
      <c r="CR197" s="18">
        <v>-3431.1687479999996</v>
      </c>
      <c r="CS197" s="18">
        <v>0</v>
      </c>
      <c r="CT197" s="18">
        <v>0</v>
      </c>
      <c r="CU197" s="18">
        <v>0</v>
      </c>
      <c r="CV197" s="18">
        <v>31253.373179999999</v>
      </c>
      <c r="CW197" s="18">
        <v>29607.130799999999</v>
      </c>
      <c r="CX197" s="18">
        <v>0</v>
      </c>
      <c r="CY197" s="18">
        <v>0</v>
      </c>
      <c r="CZ197" s="18">
        <v>0</v>
      </c>
      <c r="DA197" s="18">
        <v>0</v>
      </c>
      <c r="DB197" s="18">
        <v>1646.2423799999997</v>
      </c>
      <c r="DC197" s="18">
        <v>0</v>
      </c>
      <c r="DD197" s="18">
        <v>-978.62763599999994</v>
      </c>
      <c r="DE197" s="18">
        <v>0</v>
      </c>
      <c r="DF197" s="18">
        <v>0</v>
      </c>
      <c r="DG197" s="18">
        <v>0</v>
      </c>
      <c r="DH197" s="18">
        <v>0</v>
      </c>
      <c r="DI197" s="18">
        <v>0</v>
      </c>
      <c r="DJ197" s="18">
        <v>0</v>
      </c>
      <c r="DK197" s="18">
        <v>0</v>
      </c>
      <c r="DL197" s="18">
        <v>0</v>
      </c>
      <c r="DM197" s="18">
        <v>0</v>
      </c>
      <c r="DN197" s="18">
        <v>0</v>
      </c>
      <c r="DO197" s="18">
        <v>0</v>
      </c>
      <c r="DP197" s="18">
        <v>0</v>
      </c>
      <c r="DQ197" s="18">
        <v>0</v>
      </c>
      <c r="DR197" s="18">
        <v>0</v>
      </c>
      <c r="DS197" s="18">
        <v>0</v>
      </c>
      <c r="DT197" s="18">
        <v>0</v>
      </c>
      <c r="DU197" s="18">
        <v>0</v>
      </c>
      <c r="DV197" s="18">
        <v>0</v>
      </c>
      <c r="DW197" s="18">
        <v>0</v>
      </c>
      <c r="DX197" s="18">
        <v>0</v>
      </c>
      <c r="DY197" s="18">
        <v>0</v>
      </c>
      <c r="DZ197" s="18">
        <v>0</v>
      </c>
      <c r="EA197" s="18">
        <v>0</v>
      </c>
      <c r="EB197" s="18">
        <v>0</v>
      </c>
      <c r="EC197" s="18">
        <v>0</v>
      </c>
      <c r="ED197" s="18">
        <v>0</v>
      </c>
      <c r="EE197" s="18">
        <v>0</v>
      </c>
    </row>
    <row r="198" spans="1:135" ht="20.149999999999999" customHeight="1" outlineLevel="6" x14ac:dyDescent="0.35">
      <c r="A198" s="17" t="s">
        <v>55</v>
      </c>
      <c r="B198" s="17" t="s">
        <v>365</v>
      </c>
      <c r="C198">
        <v>0</v>
      </c>
      <c r="D198" s="18">
        <v>21528.128052</v>
      </c>
      <c r="E198" s="18">
        <v>20609.635679999999</v>
      </c>
      <c r="F198" s="18">
        <v>0</v>
      </c>
      <c r="G198" s="18">
        <v>0</v>
      </c>
      <c r="H198" s="18">
        <v>0</v>
      </c>
      <c r="I198" s="18">
        <v>0</v>
      </c>
      <c r="J198" s="18">
        <v>918.49237199999993</v>
      </c>
      <c r="K198" s="18">
        <v>0</v>
      </c>
      <c r="L198" s="18">
        <v>-257.12173439999998</v>
      </c>
      <c r="M198" s="18">
        <v>0</v>
      </c>
      <c r="N198" s="18">
        <v>0</v>
      </c>
      <c r="O198" s="18">
        <v>0</v>
      </c>
      <c r="P198" s="18">
        <v>1.6431831763199999E-10</v>
      </c>
      <c r="Q198" s="18">
        <v>1.5911535239999998E-10</v>
      </c>
      <c r="R198" s="18">
        <v>0</v>
      </c>
      <c r="S198" s="18">
        <v>0</v>
      </c>
      <c r="T198" s="18">
        <v>0</v>
      </c>
      <c r="U198" s="18">
        <v>0</v>
      </c>
      <c r="V198" s="18">
        <v>5.2029652319999994E-12</v>
      </c>
      <c r="W198" s="18">
        <v>0</v>
      </c>
      <c r="X198" s="18">
        <v>-4.9624505279999999E-12</v>
      </c>
      <c r="Y198" s="18">
        <v>0</v>
      </c>
      <c r="Z198" s="18">
        <v>0</v>
      </c>
      <c r="AA198" s="18">
        <v>0</v>
      </c>
      <c r="AB198" s="18">
        <v>0.77093500679999993</v>
      </c>
      <c r="AC198" s="18">
        <v>0.23188112999999996</v>
      </c>
      <c r="AD198" s="18">
        <v>0</v>
      </c>
      <c r="AE198" s="18">
        <v>0</v>
      </c>
      <c r="AF198" s="18">
        <v>0</v>
      </c>
      <c r="AG198" s="18">
        <v>0</v>
      </c>
      <c r="AH198" s="18">
        <v>0.53905387679999994</v>
      </c>
      <c r="AI198" s="18">
        <v>0</v>
      </c>
      <c r="AJ198" s="18">
        <v>5.5815248879999994E-2</v>
      </c>
      <c r="AK198" s="18">
        <v>0</v>
      </c>
      <c r="AL198" s="18">
        <v>0</v>
      </c>
      <c r="AM198" s="18">
        <v>0</v>
      </c>
      <c r="AN198" s="18">
        <v>31.114043567999996</v>
      </c>
      <c r="AO198" s="18">
        <v>25.174131479999996</v>
      </c>
      <c r="AP198" s="18">
        <v>0</v>
      </c>
      <c r="AQ198" s="18">
        <v>0</v>
      </c>
      <c r="AR198" s="18">
        <v>0</v>
      </c>
      <c r="AS198" s="18">
        <v>0</v>
      </c>
      <c r="AT198" s="18">
        <v>5.9399120879999989</v>
      </c>
      <c r="AU198" s="18">
        <v>0</v>
      </c>
      <c r="AV198" s="18">
        <v>-0.60718565520000001</v>
      </c>
      <c r="AW198" s="18">
        <v>0</v>
      </c>
      <c r="AX198" s="18">
        <v>0</v>
      </c>
      <c r="AY198" s="18">
        <v>0</v>
      </c>
      <c r="AZ198" s="18">
        <v>5.6606401799999997</v>
      </c>
      <c r="BA198" s="18">
        <v>4.6499421600000002</v>
      </c>
      <c r="BB198" s="18">
        <v>0</v>
      </c>
      <c r="BC198" s="18">
        <v>0</v>
      </c>
      <c r="BD198" s="18">
        <v>0</v>
      </c>
      <c r="BE198" s="18">
        <v>0</v>
      </c>
      <c r="BF198" s="18">
        <v>1.01069802</v>
      </c>
      <c r="BG198" s="18">
        <v>0</v>
      </c>
      <c r="BH198" s="18">
        <v>-0.11814853319999999</v>
      </c>
      <c r="BI198" s="18">
        <v>0</v>
      </c>
      <c r="BJ198" s="18">
        <v>0</v>
      </c>
      <c r="BK198" s="18">
        <v>0</v>
      </c>
      <c r="BL198" s="18">
        <v>2.3325439859999998E-3</v>
      </c>
      <c r="BM198" s="18">
        <v>1.8390006720000001E-3</v>
      </c>
      <c r="BN198" s="18">
        <v>0</v>
      </c>
      <c r="BO198" s="18">
        <v>0</v>
      </c>
      <c r="BP198" s="18">
        <v>0</v>
      </c>
      <c r="BQ198" s="18">
        <v>0</v>
      </c>
      <c r="BR198" s="18">
        <v>4.9354331399999998E-4</v>
      </c>
      <c r="BS198" s="18">
        <v>0</v>
      </c>
      <c r="BT198" s="18">
        <v>-5.7145366079999996E-5</v>
      </c>
      <c r="BU198" s="18">
        <v>0</v>
      </c>
      <c r="BV198" s="18">
        <v>0</v>
      </c>
      <c r="BW198" s="18">
        <v>0</v>
      </c>
      <c r="BX198" s="18">
        <v>112252.07556</v>
      </c>
      <c r="BY198" s="18">
        <v>97371.957599999994</v>
      </c>
      <c r="BZ198" s="18">
        <v>0</v>
      </c>
      <c r="CA198" s="18">
        <v>0</v>
      </c>
      <c r="CB198" s="18">
        <v>0</v>
      </c>
      <c r="CC198" s="18">
        <v>0</v>
      </c>
      <c r="CD198" s="18">
        <v>14880.117959999998</v>
      </c>
      <c r="CE198" s="18">
        <v>0</v>
      </c>
      <c r="CF198" s="18">
        <v>-3108.64662</v>
      </c>
      <c r="CG198" s="18">
        <v>0</v>
      </c>
      <c r="CH198" s="18">
        <v>0</v>
      </c>
      <c r="CI198" s="18">
        <v>0</v>
      </c>
      <c r="CJ198" s="18">
        <v>122987.61683999999</v>
      </c>
      <c r="CK198" s="18">
        <v>107736.19919999999</v>
      </c>
      <c r="CL198" s="18">
        <v>0</v>
      </c>
      <c r="CM198" s="18">
        <v>0</v>
      </c>
      <c r="CN198" s="18">
        <v>0</v>
      </c>
      <c r="CO198" s="18">
        <v>0</v>
      </c>
      <c r="CP198" s="18">
        <v>15251.417639999998</v>
      </c>
      <c r="CQ198" s="18">
        <v>0</v>
      </c>
      <c r="CR198" s="18">
        <v>-3431.1687479999996</v>
      </c>
      <c r="CS198" s="18">
        <v>0</v>
      </c>
      <c r="CT198" s="18">
        <v>0</v>
      </c>
      <c r="CU198" s="18">
        <v>0</v>
      </c>
      <c r="CV198" s="18">
        <v>31253.373179999999</v>
      </c>
      <c r="CW198" s="18">
        <v>29607.130799999999</v>
      </c>
      <c r="CX198" s="18">
        <v>0</v>
      </c>
      <c r="CY198" s="18">
        <v>0</v>
      </c>
      <c r="CZ198" s="18">
        <v>0</v>
      </c>
      <c r="DA198" s="18">
        <v>0</v>
      </c>
      <c r="DB198" s="18">
        <v>1646.2423799999997</v>
      </c>
      <c r="DC198" s="18">
        <v>0</v>
      </c>
      <c r="DD198" s="18">
        <v>-978.62763599999994</v>
      </c>
      <c r="DE198" s="18">
        <v>0</v>
      </c>
      <c r="DF198" s="18">
        <v>0</v>
      </c>
      <c r="DG198" s="18">
        <v>0</v>
      </c>
      <c r="DH198" s="18">
        <v>0</v>
      </c>
      <c r="DI198" s="18">
        <v>0</v>
      </c>
      <c r="DJ198" s="18">
        <v>0</v>
      </c>
      <c r="DK198" s="18">
        <v>0</v>
      </c>
      <c r="DL198" s="18">
        <v>0</v>
      </c>
      <c r="DM198" s="18">
        <v>0</v>
      </c>
      <c r="DN198" s="18">
        <v>0</v>
      </c>
      <c r="DO198" s="18">
        <v>0</v>
      </c>
      <c r="DP198" s="18">
        <v>0</v>
      </c>
      <c r="DQ198" s="18">
        <v>0</v>
      </c>
      <c r="DR198" s="18">
        <v>0</v>
      </c>
      <c r="DS198" s="18">
        <v>0</v>
      </c>
      <c r="DT198" s="18">
        <v>0</v>
      </c>
      <c r="DU198" s="18">
        <v>0</v>
      </c>
      <c r="DV198" s="18">
        <v>0</v>
      </c>
      <c r="DW198" s="18">
        <v>0</v>
      </c>
      <c r="DX198" s="18">
        <v>0</v>
      </c>
      <c r="DY198" s="18">
        <v>0</v>
      </c>
      <c r="DZ198" s="18">
        <v>0</v>
      </c>
      <c r="EA198" s="18">
        <v>0</v>
      </c>
      <c r="EB198" s="18">
        <v>0</v>
      </c>
      <c r="EC198" s="18">
        <v>0</v>
      </c>
      <c r="ED198" s="18">
        <v>0</v>
      </c>
      <c r="EE198" s="18">
        <v>0</v>
      </c>
    </row>
    <row r="199" spans="1:135" ht="20.149999999999999" customHeight="1" outlineLevel="5" x14ac:dyDescent="0.35">
      <c r="A199" s="17" t="s">
        <v>54</v>
      </c>
      <c r="B199" s="17" t="s">
        <v>303</v>
      </c>
      <c r="D199" s="18">
        <v>871.31324536164004</v>
      </c>
      <c r="E199" s="18">
        <v>861.48879804000001</v>
      </c>
      <c r="F199" s="18">
        <v>0</v>
      </c>
      <c r="G199" s="18">
        <v>0</v>
      </c>
      <c r="H199" s="18">
        <v>0</v>
      </c>
      <c r="I199" s="18">
        <v>0</v>
      </c>
      <c r="J199" s="18">
        <v>0</v>
      </c>
      <c r="K199" s="18">
        <v>9.8244473216399992</v>
      </c>
      <c r="L199" s="18">
        <v>-48.619130039999995</v>
      </c>
      <c r="M199" s="18">
        <v>0</v>
      </c>
      <c r="N199" s="18">
        <v>0</v>
      </c>
      <c r="O199" s="18">
        <v>0</v>
      </c>
      <c r="P199" s="18">
        <v>3.1764619648799997E-12</v>
      </c>
      <c r="Q199" s="18">
        <v>3.1218839531999998E-12</v>
      </c>
      <c r="R199" s="18">
        <v>0</v>
      </c>
      <c r="S199" s="18">
        <v>0</v>
      </c>
      <c r="T199" s="18">
        <v>0</v>
      </c>
      <c r="U199" s="18">
        <v>0</v>
      </c>
      <c r="V199" s="18">
        <v>0</v>
      </c>
      <c r="W199" s="18">
        <v>5.4578011679999991E-14</v>
      </c>
      <c r="X199" s="18">
        <v>-1.1942630387999998E-13</v>
      </c>
      <c r="Y199" s="18">
        <v>0</v>
      </c>
      <c r="Z199" s="18">
        <v>0</v>
      </c>
      <c r="AA199" s="18">
        <v>0</v>
      </c>
      <c r="AB199" s="18">
        <v>-0.62375001919765205</v>
      </c>
      <c r="AC199" s="18">
        <v>-0.62848239876000001</v>
      </c>
      <c r="AD199" s="18">
        <v>0</v>
      </c>
      <c r="AE199" s="18">
        <v>0</v>
      </c>
      <c r="AF199" s="18">
        <v>0</v>
      </c>
      <c r="AG199" s="18">
        <v>0</v>
      </c>
      <c r="AH199" s="18">
        <v>0</v>
      </c>
      <c r="AI199" s="18">
        <v>4.7323795623479999E-3</v>
      </c>
      <c r="AJ199" s="18">
        <v>-1.1811069972E-2</v>
      </c>
      <c r="AK199" s="18">
        <v>0</v>
      </c>
      <c r="AL199" s="18">
        <v>0</v>
      </c>
      <c r="AM199" s="18">
        <v>0</v>
      </c>
      <c r="AN199" s="18">
        <v>6.7093770985509602</v>
      </c>
      <c r="AO199" s="18">
        <v>6.6469658076</v>
      </c>
      <c r="AP199" s="18">
        <v>0</v>
      </c>
      <c r="AQ199" s="18">
        <v>0</v>
      </c>
      <c r="AR199" s="18">
        <v>0</v>
      </c>
      <c r="AS199" s="18">
        <v>0</v>
      </c>
      <c r="AT199" s="18">
        <v>0</v>
      </c>
      <c r="AU199" s="18">
        <v>6.2411290950959999E-2</v>
      </c>
      <c r="AV199" s="18">
        <v>-0.18428131799999997</v>
      </c>
      <c r="AW199" s="18">
        <v>0</v>
      </c>
      <c r="AX199" s="18">
        <v>0</v>
      </c>
      <c r="AY199" s="18">
        <v>0</v>
      </c>
      <c r="AZ199" s="18">
        <v>0.69185284516976397</v>
      </c>
      <c r="BA199" s="18">
        <v>0.68483084731199995</v>
      </c>
      <c r="BB199" s="18">
        <v>0</v>
      </c>
      <c r="BC199" s="18">
        <v>0</v>
      </c>
      <c r="BD199" s="18">
        <v>0</v>
      </c>
      <c r="BE199" s="18">
        <v>0</v>
      </c>
      <c r="BF199" s="18">
        <v>0</v>
      </c>
      <c r="BG199" s="18">
        <v>7.0219978577639999E-3</v>
      </c>
      <c r="BH199" s="18">
        <v>-1.2546625571999998E-2</v>
      </c>
      <c r="BI199" s="18">
        <v>0</v>
      </c>
      <c r="BJ199" s="18">
        <v>0</v>
      </c>
      <c r="BK199" s="18">
        <v>0</v>
      </c>
      <c r="BL199" s="18">
        <v>2.8202018726124463E-3</v>
      </c>
      <c r="BM199" s="18">
        <v>2.8192060502999997E-3</v>
      </c>
      <c r="BN199" s="18">
        <v>0</v>
      </c>
      <c r="BO199" s="18">
        <v>0</v>
      </c>
      <c r="BP199" s="18">
        <v>0</v>
      </c>
      <c r="BQ199" s="18">
        <v>0</v>
      </c>
      <c r="BR199" s="18">
        <v>0</v>
      </c>
      <c r="BS199" s="18">
        <v>9.9582231244680003E-7</v>
      </c>
      <c r="BT199" s="18">
        <v>-1.5026981111999997E-3</v>
      </c>
      <c r="BU199" s="18">
        <v>0</v>
      </c>
      <c r="BV199" s="18">
        <v>0</v>
      </c>
      <c r="BW199" s="18">
        <v>0</v>
      </c>
      <c r="BX199" s="18">
        <v>10465.079692040279</v>
      </c>
      <c r="BY199" s="18">
        <v>10325.738627999999</v>
      </c>
      <c r="BZ199" s="18">
        <v>0</v>
      </c>
      <c r="CA199" s="18">
        <v>0</v>
      </c>
      <c r="CB199" s="18">
        <v>0</v>
      </c>
      <c r="CC199" s="18">
        <v>0</v>
      </c>
      <c r="CD199" s="18">
        <v>0</v>
      </c>
      <c r="CE199" s="18">
        <v>139.34106404028</v>
      </c>
      <c r="CF199" s="18">
        <v>-589.73854679999988</v>
      </c>
      <c r="CG199" s="18">
        <v>0</v>
      </c>
      <c r="CH199" s="18">
        <v>0</v>
      </c>
      <c r="CI199" s="18">
        <v>0</v>
      </c>
      <c r="CJ199" s="18">
        <v>11029.944444131519</v>
      </c>
      <c r="CK199" s="18">
        <v>10886.543294399999</v>
      </c>
      <c r="CL199" s="18">
        <v>0</v>
      </c>
      <c r="CM199" s="18">
        <v>0</v>
      </c>
      <c r="CN199" s="18">
        <v>0</v>
      </c>
      <c r="CO199" s="18">
        <v>0</v>
      </c>
      <c r="CP199" s="18">
        <v>0</v>
      </c>
      <c r="CQ199" s="18">
        <v>143.40114973151998</v>
      </c>
      <c r="CR199" s="18">
        <v>-596.22165719999998</v>
      </c>
      <c r="CS199" s="18">
        <v>0</v>
      </c>
      <c r="CT199" s="18">
        <v>0</v>
      </c>
      <c r="CU199" s="18">
        <v>0</v>
      </c>
      <c r="CV199" s="18">
        <v>832.37820396840004</v>
      </c>
      <c r="CW199" s="18">
        <v>813.55669055999999</v>
      </c>
      <c r="CX199" s="18">
        <v>0</v>
      </c>
      <c r="CY199" s="18">
        <v>0</v>
      </c>
      <c r="CZ199" s="18">
        <v>0</v>
      </c>
      <c r="DA199" s="18">
        <v>0</v>
      </c>
      <c r="DB199" s="18">
        <v>0</v>
      </c>
      <c r="DC199" s="18">
        <v>18.821513408400001</v>
      </c>
      <c r="DD199" s="18">
        <v>-118.48632588</v>
      </c>
      <c r="DE199" s="18">
        <v>0</v>
      </c>
      <c r="DF199" s="18">
        <v>0</v>
      </c>
      <c r="DG199" s="18">
        <v>0</v>
      </c>
      <c r="DH199" s="18">
        <v>0</v>
      </c>
      <c r="DI199" s="18">
        <v>0</v>
      </c>
      <c r="DJ199" s="18">
        <v>0</v>
      </c>
      <c r="DK199" s="18">
        <v>0</v>
      </c>
      <c r="DL199" s="18">
        <v>0</v>
      </c>
      <c r="DM199" s="18">
        <v>0</v>
      </c>
      <c r="DN199" s="18">
        <v>0</v>
      </c>
      <c r="DO199" s="18">
        <v>0</v>
      </c>
      <c r="DP199" s="18">
        <v>0</v>
      </c>
      <c r="DQ199" s="18">
        <v>0</v>
      </c>
      <c r="DR199" s="18">
        <v>0</v>
      </c>
      <c r="DS199" s="18">
        <v>0</v>
      </c>
      <c r="DT199" s="18">
        <v>0</v>
      </c>
      <c r="DU199" s="18">
        <v>0</v>
      </c>
      <c r="DV199" s="18">
        <v>0</v>
      </c>
      <c r="DW199" s="18">
        <v>0</v>
      </c>
      <c r="DX199" s="18">
        <v>0</v>
      </c>
      <c r="DY199" s="18">
        <v>0</v>
      </c>
      <c r="DZ199" s="18">
        <v>0</v>
      </c>
      <c r="EA199" s="18">
        <v>0</v>
      </c>
      <c r="EB199" s="18">
        <v>0</v>
      </c>
      <c r="EC199" s="18">
        <v>0</v>
      </c>
      <c r="ED199" s="18">
        <v>0</v>
      </c>
      <c r="EE199" s="18">
        <v>0</v>
      </c>
    </row>
    <row r="200" spans="1:135" ht="20.149999999999999" customHeight="1" outlineLevel="6" x14ac:dyDescent="0.35">
      <c r="A200" s="17" t="s">
        <v>55</v>
      </c>
      <c r="B200" s="17" t="s">
        <v>304</v>
      </c>
      <c r="C200">
        <v>0</v>
      </c>
      <c r="D200" s="18">
        <v>808.74626418000003</v>
      </c>
      <c r="E200" s="18">
        <v>798.93426599999998</v>
      </c>
      <c r="F200" s="18">
        <v>0</v>
      </c>
      <c r="G200" s="18">
        <v>0</v>
      </c>
      <c r="H200" s="18">
        <v>0</v>
      </c>
      <c r="I200" s="18">
        <v>0</v>
      </c>
      <c r="J200" s="18">
        <v>0</v>
      </c>
      <c r="K200" s="18">
        <v>9.8119981799999998</v>
      </c>
      <c r="L200" s="18">
        <v>0</v>
      </c>
      <c r="M200" s="18">
        <v>0</v>
      </c>
      <c r="N200" s="18">
        <v>0</v>
      </c>
      <c r="O200" s="18">
        <v>0</v>
      </c>
      <c r="P200" s="18">
        <v>2.4581747646000001E-12</v>
      </c>
      <c r="Q200" s="18">
        <v>2.403665928E-12</v>
      </c>
      <c r="R200" s="18">
        <v>0</v>
      </c>
      <c r="S200" s="18">
        <v>0</v>
      </c>
      <c r="T200" s="18">
        <v>0</v>
      </c>
      <c r="U200" s="18">
        <v>0</v>
      </c>
      <c r="V200" s="18">
        <v>0</v>
      </c>
      <c r="W200" s="18">
        <v>5.4508836599999994E-14</v>
      </c>
      <c r="X200" s="18">
        <v>0</v>
      </c>
      <c r="Y200" s="18">
        <v>0</v>
      </c>
      <c r="Z200" s="18">
        <v>0</v>
      </c>
      <c r="AA200" s="18">
        <v>0</v>
      </c>
      <c r="AB200" s="18">
        <v>-0.64299125111400002</v>
      </c>
      <c r="AC200" s="18">
        <v>-0.64771763400000004</v>
      </c>
      <c r="AD200" s="18">
        <v>0</v>
      </c>
      <c r="AE200" s="18">
        <v>0</v>
      </c>
      <c r="AF200" s="18">
        <v>0</v>
      </c>
      <c r="AG200" s="18">
        <v>0</v>
      </c>
      <c r="AH200" s="18">
        <v>0</v>
      </c>
      <c r="AI200" s="18">
        <v>4.7263828860000003E-3</v>
      </c>
      <c r="AJ200" s="18">
        <v>0</v>
      </c>
      <c r="AK200" s="18">
        <v>0</v>
      </c>
      <c r="AL200" s="18">
        <v>0</v>
      </c>
      <c r="AM200" s="18">
        <v>0</v>
      </c>
      <c r="AN200" s="18">
        <v>6.3293589053999995</v>
      </c>
      <c r="AO200" s="18">
        <v>6.2670266999999997</v>
      </c>
      <c r="AP200" s="18">
        <v>0</v>
      </c>
      <c r="AQ200" s="18">
        <v>0</v>
      </c>
      <c r="AR200" s="18">
        <v>0</v>
      </c>
      <c r="AS200" s="18">
        <v>0</v>
      </c>
      <c r="AT200" s="18">
        <v>0</v>
      </c>
      <c r="AU200" s="18">
        <v>6.23322054E-2</v>
      </c>
      <c r="AV200" s="18">
        <v>0</v>
      </c>
      <c r="AW200" s="18">
        <v>0</v>
      </c>
      <c r="AX200" s="18">
        <v>0</v>
      </c>
      <c r="AY200" s="18">
        <v>0</v>
      </c>
      <c r="AZ200" s="18">
        <v>0.67370773787999993</v>
      </c>
      <c r="BA200" s="18">
        <v>0.66669463799999995</v>
      </c>
      <c r="BB200" s="18">
        <v>0</v>
      </c>
      <c r="BC200" s="18">
        <v>0</v>
      </c>
      <c r="BD200" s="18">
        <v>0</v>
      </c>
      <c r="BE200" s="18">
        <v>0</v>
      </c>
      <c r="BF200" s="18">
        <v>0</v>
      </c>
      <c r="BG200" s="18">
        <v>7.01309988E-3</v>
      </c>
      <c r="BH200" s="18">
        <v>0</v>
      </c>
      <c r="BI200" s="18">
        <v>0</v>
      </c>
      <c r="BJ200" s="18">
        <v>0</v>
      </c>
      <c r="BK200" s="18">
        <v>0</v>
      </c>
      <c r="BL200" s="18">
        <v>4.9455750744000007E-5</v>
      </c>
      <c r="BM200" s="18">
        <v>4.8461190300000004E-5</v>
      </c>
      <c r="BN200" s="18">
        <v>0</v>
      </c>
      <c r="BO200" s="18">
        <v>0</v>
      </c>
      <c r="BP200" s="18">
        <v>0</v>
      </c>
      <c r="BQ200" s="18">
        <v>0</v>
      </c>
      <c r="BR200" s="18">
        <v>0</v>
      </c>
      <c r="BS200" s="18">
        <v>9.9456044400000006E-7</v>
      </c>
      <c r="BT200" s="18">
        <v>0</v>
      </c>
      <c r="BU200" s="18">
        <v>0</v>
      </c>
      <c r="BV200" s="18">
        <v>0</v>
      </c>
      <c r="BW200" s="18">
        <v>0</v>
      </c>
      <c r="BX200" s="18">
        <v>9710.3836961999987</v>
      </c>
      <c r="BY200" s="18">
        <v>9571.2191999999995</v>
      </c>
      <c r="BZ200" s="18">
        <v>0</v>
      </c>
      <c r="CA200" s="18">
        <v>0</v>
      </c>
      <c r="CB200" s="18">
        <v>0</v>
      </c>
      <c r="CC200" s="18">
        <v>0</v>
      </c>
      <c r="CD200" s="18">
        <v>0</v>
      </c>
      <c r="CE200" s="18">
        <v>139.1644962</v>
      </c>
      <c r="CF200" s="18">
        <v>0</v>
      </c>
      <c r="CG200" s="18">
        <v>0</v>
      </c>
      <c r="CH200" s="18">
        <v>0</v>
      </c>
      <c r="CI200" s="18">
        <v>0</v>
      </c>
      <c r="CJ200" s="18">
        <v>10230.102457199999</v>
      </c>
      <c r="CK200" s="18">
        <v>10086.883019999999</v>
      </c>
      <c r="CL200" s="18">
        <v>0</v>
      </c>
      <c r="CM200" s="18">
        <v>0</v>
      </c>
      <c r="CN200" s="18">
        <v>0</v>
      </c>
      <c r="CO200" s="18">
        <v>0</v>
      </c>
      <c r="CP200" s="18">
        <v>0</v>
      </c>
      <c r="CQ200" s="18">
        <v>143.21943719999999</v>
      </c>
      <c r="CR200" s="18">
        <v>0</v>
      </c>
      <c r="CS200" s="18">
        <v>0</v>
      </c>
      <c r="CT200" s="18">
        <v>0</v>
      </c>
      <c r="CU200" s="18">
        <v>0</v>
      </c>
      <c r="CV200" s="18">
        <v>662.10371352000004</v>
      </c>
      <c r="CW200" s="18">
        <v>643.30605000000003</v>
      </c>
      <c r="CX200" s="18">
        <v>0</v>
      </c>
      <c r="CY200" s="18">
        <v>0</v>
      </c>
      <c r="CZ200" s="18">
        <v>0</v>
      </c>
      <c r="DA200" s="18">
        <v>0</v>
      </c>
      <c r="DB200" s="18">
        <v>0</v>
      </c>
      <c r="DC200" s="18">
        <v>18.79766352</v>
      </c>
      <c r="DD200" s="18">
        <v>0</v>
      </c>
      <c r="DE200" s="18">
        <v>0</v>
      </c>
      <c r="DF200" s="18">
        <v>0</v>
      </c>
      <c r="DG200" s="18">
        <v>0</v>
      </c>
      <c r="DH200" s="18">
        <v>0</v>
      </c>
      <c r="DI200" s="18">
        <v>0</v>
      </c>
      <c r="DJ200" s="18">
        <v>0</v>
      </c>
      <c r="DK200" s="18">
        <v>0</v>
      </c>
      <c r="DL200" s="18">
        <v>0</v>
      </c>
      <c r="DM200" s="18">
        <v>0</v>
      </c>
      <c r="DN200" s="18">
        <v>0</v>
      </c>
      <c r="DO200" s="18">
        <v>0</v>
      </c>
      <c r="DP200" s="18">
        <v>0</v>
      </c>
      <c r="DQ200" s="18">
        <v>0</v>
      </c>
      <c r="DR200" s="18">
        <v>0</v>
      </c>
      <c r="DS200" s="18">
        <v>0</v>
      </c>
      <c r="DT200" s="18">
        <v>0</v>
      </c>
      <c r="DU200" s="18">
        <v>0</v>
      </c>
      <c r="DV200" s="18">
        <v>0</v>
      </c>
      <c r="DW200" s="18">
        <v>0</v>
      </c>
      <c r="DX200" s="18">
        <v>0</v>
      </c>
      <c r="DY200" s="18">
        <v>0</v>
      </c>
      <c r="DZ200" s="18">
        <v>0</v>
      </c>
      <c r="EA200" s="18">
        <v>0</v>
      </c>
      <c r="EB200" s="18">
        <v>0</v>
      </c>
      <c r="EC200" s="18">
        <v>0</v>
      </c>
      <c r="ED200" s="18">
        <v>0</v>
      </c>
      <c r="EE200" s="18">
        <v>0</v>
      </c>
    </row>
    <row r="201" spans="1:135" ht="20.149999999999999" customHeight="1" outlineLevel="6" x14ac:dyDescent="0.35">
      <c r="A201" s="17" t="s">
        <v>55</v>
      </c>
      <c r="B201" s="17" t="s">
        <v>306</v>
      </c>
      <c r="C201">
        <v>0</v>
      </c>
      <c r="D201" s="18">
        <v>62.566981181639996</v>
      </c>
      <c r="E201" s="18">
        <v>62.554532039999998</v>
      </c>
      <c r="F201" s="18">
        <v>0</v>
      </c>
      <c r="G201" s="18">
        <v>0</v>
      </c>
      <c r="H201" s="18">
        <v>0</v>
      </c>
      <c r="I201" s="18">
        <v>0</v>
      </c>
      <c r="J201" s="18">
        <v>0</v>
      </c>
      <c r="K201" s="18">
        <v>1.244914164E-2</v>
      </c>
      <c r="L201" s="18">
        <v>-48.619130039999995</v>
      </c>
      <c r="M201" s="18">
        <v>0</v>
      </c>
      <c r="N201" s="18">
        <v>0</v>
      </c>
      <c r="O201" s="18">
        <v>0</v>
      </c>
      <c r="P201" s="18">
        <v>7.1828720027999989E-13</v>
      </c>
      <c r="Q201" s="18">
        <v>7.1821802519999991E-13</v>
      </c>
      <c r="R201" s="18">
        <v>0</v>
      </c>
      <c r="S201" s="18">
        <v>0</v>
      </c>
      <c r="T201" s="18">
        <v>0</v>
      </c>
      <c r="U201" s="18">
        <v>0</v>
      </c>
      <c r="V201" s="18">
        <v>0</v>
      </c>
      <c r="W201" s="18">
        <v>6.9175079999999995E-17</v>
      </c>
      <c r="X201" s="18">
        <v>-1.1942630387999998E-13</v>
      </c>
      <c r="Y201" s="18">
        <v>0</v>
      </c>
      <c r="Z201" s="18">
        <v>0</v>
      </c>
      <c r="AA201" s="18">
        <v>0</v>
      </c>
      <c r="AB201" s="18">
        <v>1.9241231916347998E-2</v>
      </c>
      <c r="AC201" s="18">
        <v>1.9235235239999999E-2</v>
      </c>
      <c r="AD201" s="18">
        <v>0</v>
      </c>
      <c r="AE201" s="18">
        <v>0</v>
      </c>
      <c r="AF201" s="18">
        <v>0</v>
      </c>
      <c r="AG201" s="18">
        <v>0</v>
      </c>
      <c r="AH201" s="18">
        <v>0</v>
      </c>
      <c r="AI201" s="18">
        <v>5.996676347999999E-6</v>
      </c>
      <c r="AJ201" s="18">
        <v>-1.1811069972E-2</v>
      </c>
      <c r="AK201" s="18">
        <v>0</v>
      </c>
      <c r="AL201" s="18">
        <v>0</v>
      </c>
      <c r="AM201" s="18">
        <v>0</v>
      </c>
      <c r="AN201" s="18">
        <v>0.38001819315095997</v>
      </c>
      <c r="AO201" s="18">
        <v>0.37993910759999999</v>
      </c>
      <c r="AP201" s="18">
        <v>0</v>
      </c>
      <c r="AQ201" s="18">
        <v>0</v>
      </c>
      <c r="AR201" s="18">
        <v>0</v>
      </c>
      <c r="AS201" s="18">
        <v>0</v>
      </c>
      <c r="AT201" s="18">
        <v>0</v>
      </c>
      <c r="AU201" s="18">
        <v>7.9085550960000001E-5</v>
      </c>
      <c r="AV201" s="18">
        <v>-0.18428131799999997</v>
      </c>
      <c r="AW201" s="18">
        <v>0</v>
      </c>
      <c r="AX201" s="18">
        <v>0</v>
      </c>
      <c r="AY201" s="18">
        <v>0</v>
      </c>
      <c r="AZ201" s="18">
        <v>1.8145107289763998E-2</v>
      </c>
      <c r="BA201" s="18">
        <v>1.8136209311999999E-2</v>
      </c>
      <c r="BB201" s="18">
        <v>0</v>
      </c>
      <c r="BC201" s="18">
        <v>0</v>
      </c>
      <c r="BD201" s="18">
        <v>0</v>
      </c>
      <c r="BE201" s="18">
        <v>0</v>
      </c>
      <c r="BF201" s="18">
        <v>0</v>
      </c>
      <c r="BG201" s="18">
        <v>8.8979777639999987E-6</v>
      </c>
      <c r="BH201" s="18">
        <v>-1.2546625571999998E-2</v>
      </c>
      <c r="BI201" s="18">
        <v>0</v>
      </c>
      <c r="BJ201" s="18">
        <v>0</v>
      </c>
      <c r="BK201" s="18">
        <v>0</v>
      </c>
      <c r="BL201" s="18">
        <v>2.7707461218684469E-3</v>
      </c>
      <c r="BM201" s="18">
        <v>2.7707448599999999E-3</v>
      </c>
      <c r="BN201" s="18">
        <v>0</v>
      </c>
      <c r="BO201" s="18">
        <v>0</v>
      </c>
      <c r="BP201" s="18">
        <v>0</v>
      </c>
      <c r="BQ201" s="18">
        <v>0</v>
      </c>
      <c r="BR201" s="18">
        <v>0</v>
      </c>
      <c r="BS201" s="18">
        <v>1.2618684467999999E-9</v>
      </c>
      <c r="BT201" s="18">
        <v>-1.5026981111999997E-3</v>
      </c>
      <c r="BU201" s="18">
        <v>0</v>
      </c>
      <c r="BV201" s="18">
        <v>0</v>
      </c>
      <c r="BW201" s="18">
        <v>0</v>
      </c>
      <c r="BX201" s="18">
        <v>754.69599584027992</v>
      </c>
      <c r="BY201" s="18">
        <v>754.51942799999995</v>
      </c>
      <c r="BZ201" s="18">
        <v>0</v>
      </c>
      <c r="CA201" s="18">
        <v>0</v>
      </c>
      <c r="CB201" s="18">
        <v>0</v>
      </c>
      <c r="CC201" s="18">
        <v>0</v>
      </c>
      <c r="CD201" s="18">
        <v>0</v>
      </c>
      <c r="CE201" s="18">
        <v>0.17656784027999997</v>
      </c>
      <c r="CF201" s="18">
        <v>-589.73854679999988</v>
      </c>
      <c r="CG201" s="18">
        <v>0</v>
      </c>
      <c r="CH201" s="18">
        <v>0</v>
      </c>
      <c r="CI201" s="18">
        <v>0</v>
      </c>
      <c r="CJ201" s="18">
        <v>799.84198693151995</v>
      </c>
      <c r="CK201" s="18">
        <v>799.66027439999993</v>
      </c>
      <c r="CL201" s="18">
        <v>0</v>
      </c>
      <c r="CM201" s="18">
        <v>0</v>
      </c>
      <c r="CN201" s="18">
        <v>0</v>
      </c>
      <c r="CO201" s="18">
        <v>0</v>
      </c>
      <c r="CP201" s="18">
        <v>0</v>
      </c>
      <c r="CQ201" s="18">
        <v>0.18171253151999997</v>
      </c>
      <c r="CR201" s="18">
        <v>-596.22165719999998</v>
      </c>
      <c r="CS201" s="18">
        <v>0</v>
      </c>
      <c r="CT201" s="18">
        <v>0</v>
      </c>
      <c r="CU201" s="18">
        <v>0</v>
      </c>
      <c r="CV201" s="18">
        <v>170.2744904484</v>
      </c>
      <c r="CW201" s="18">
        <v>170.25064055999999</v>
      </c>
      <c r="CX201" s="18">
        <v>0</v>
      </c>
      <c r="CY201" s="18">
        <v>0</v>
      </c>
      <c r="CZ201" s="18">
        <v>0</v>
      </c>
      <c r="DA201" s="18">
        <v>0</v>
      </c>
      <c r="DB201" s="18">
        <v>0</v>
      </c>
      <c r="DC201" s="18">
        <v>2.3849888399999998E-2</v>
      </c>
      <c r="DD201" s="18">
        <v>-118.48632588</v>
      </c>
      <c r="DE201" s="18">
        <v>0</v>
      </c>
      <c r="DF201" s="18">
        <v>0</v>
      </c>
      <c r="DG201" s="18">
        <v>0</v>
      </c>
      <c r="DH201" s="18">
        <v>0</v>
      </c>
      <c r="DI201" s="18">
        <v>0</v>
      </c>
      <c r="DJ201" s="18">
        <v>0</v>
      </c>
      <c r="DK201" s="18">
        <v>0</v>
      </c>
      <c r="DL201" s="18">
        <v>0</v>
      </c>
      <c r="DM201" s="18">
        <v>0</v>
      </c>
      <c r="DN201" s="18">
        <v>0</v>
      </c>
      <c r="DO201" s="18">
        <v>0</v>
      </c>
      <c r="DP201" s="18">
        <v>0</v>
      </c>
      <c r="DQ201" s="18">
        <v>0</v>
      </c>
      <c r="DR201" s="18">
        <v>0</v>
      </c>
      <c r="DS201" s="18">
        <v>0</v>
      </c>
      <c r="DT201" s="18">
        <v>0</v>
      </c>
      <c r="DU201" s="18">
        <v>0</v>
      </c>
      <c r="DV201" s="18">
        <v>0</v>
      </c>
      <c r="DW201" s="18">
        <v>0</v>
      </c>
      <c r="DX201" s="18">
        <v>0</v>
      </c>
      <c r="DY201" s="18">
        <v>0</v>
      </c>
      <c r="DZ201" s="18">
        <v>0</v>
      </c>
      <c r="EA201" s="18">
        <v>0</v>
      </c>
      <c r="EB201" s="18">
        <v>0</v>
      </c>
      <c r="EC201" s="18">
        <v>0</v>
      </c>
      <c r="ED201" s="18">
        <v>0</v>
      </c>
      <c r="EE201" s="18">
        <v>0</v>
      </c>
    </row>
    <row r="202" spans="1:135" ht="20.149999999999999" customHeight="1" outlineLevel="2" x14ac:dyDescent="0.35">
      <c r="A202" s="17" t="s">
        <v>50</v>
      </c>
      <c r="B202" s="17" t="s">
        <v>97</v>
      </c>
      <c r="D202" s="18">
        <v>554.730944002</v>
      </c>
      <c r="E202" s="18">
        <v>464.27661999999998</v>
      </c>
      <c r="F202" s="18">
        <v>0</v>
      </c>
      <c r="G202" s="18">
        <v>0</v>
      </c>
      <c r="H202" s="18">
        <v>0</v>
      </c>
      <c r="I202" s="18">
        <v>0</v>
      </c>
      <c r="J202" s="18">
        <v>90.454324001999993</v>
      </c>
      <c r="K202" s="18">
        <v>0</v>
      </c>
      <c r="L202" s="18">
        <v>-151.39010000000002</v>
      </c>
      <c r="M202" s="18">
        <v>0</v>
      </c>
      <c r="N202" s="18">
        <v>0</v>
      </c>
      <c r="O202" s="18">
        <v>0</v>
      </c>
      <c r="P202" s="18">
        <v>4.2340470203999998E-12</v>
      </c>
      <c r="Q202" s="18">
        <v>4.2170141999999996E-12</v>
      </c>
      <c r="R202" s="18">
        <v>0</v>
      </c>
      <c r="S202" s="18">
        <v>0</v>
      </c>
      <c r="T202" s="18">
        <v>0</v>
      </c>
      <c r="U202" s="18">
        <v>0</v>
      </c>
      <c r="V202" s="18">
        <v>1.7032820400000001E-14</v>
      </c>
      <c r="W202" s="18">
        <v>0</v>
      </c>
      <c r="X202" s="18">
        <v>4.6707479000000005E-11</v>
      </c>
      <c r="Y202" s="18">
        <v>0</v>
      </c>
      <c r="Z202" s="18">
        <v>0</v>
      </c>
      <c r="AA202" s="18">
        <v>0</v>
      </c>
      <c r="AB202" s="18">
        <v>0.12318779622540001</v>
      </c>
      <c r="AC202" s="18">
        <v>0.12258463200000001</v>
      </c>
      <c r="AD202" s="18">
        <v>0</v>
      </c>
      <c r="AE202" s="18">
        <v>0</v>
      </c>
      <c r="AF202" s="18">
        <v>0</v>
      </c>
      <c r="AG202" s="18">
        <v>0</v>
      </c>
      <c r="AH202" s="18">
        <v>6.031642254000001E-4</v>
      </c>
      <c r="AI202" s="18">
        <v>0</v>
      </c>
      <c r="AJ202" s="18">
        <v>-2.4694920000000002E-2</v>
      </c>
      <c r="AK202" s="18">
        <v>0</v>
      </c>
      <c r="AL202" s="18">
        <v>0</v>
      </c>
      <c r="AM202" s="18">
        <v>0</v>
      </c>
      <c r="AN202" s="18">
        <v>1.74096106206</v>
      </c>
      <c r="AO202" s="18">
        <v>1.7327235000000001</v>
      </c>
      <c r="AP202" s="18">
        <v>0</v>
      </c>
      <c r="AQ202" s="18">
        <v>0</v>
      </c>
      <c r="AR202" s="18">
        <v>0</v>
      </c>
      <c r="AS202" s="18">
        <v>0</v>
      </c>
      <c r="AT202" s="18">
        <v>8.2375620600000001E-3</v>
      </c>
      <c r="AU202" s="18">
        <v>0</v>
      </c>
      <c r="AV202" s="18">
        <v>-0.39216660000000003</v>
      </c>
      <c r="AW202" s="18">
        <v>0</v>
      </c>
      <c r="AX202" s="18">
        <v>0</v>
      </c>
      <c r="AY202" s="18">
        <v>0</v>
      </c>
      <c r="AZ202" s="18">
        <v>0.16551100513199998</v>
      </c>
      <c r="BA202" s="18">
        <v>0.16366185999999999</v>
      </c>
      <c r="BB202" s="18">
        <v>0</v>
      </c>
      <c r="BC202" s="18">
        <v>0</v>
      </c>
      <c r="BD202" s="18">
        <v>0</v>
      </c>
      <c r="BE202" s="18">
        <v>0</v>
      </c>
      <c r="BF202" s="18">
        <v>1.8491451319999999E-3</v>
      </c>
      <c r="BG202" s="18">
        <v>0</v>
      </c>
      <c r="BH202" s="18">
        <v>-2.9509072000000001E-2</v>
      </c>
      <c r="BI202" s="18">
        <v>0</v>
      </c>
      <c r="BJ202" s="18">
        <v>0</v>
      </c>
      <c r="BK202" s="18">
        <v>0</v>
      </c>
      <c r="BL202" s="18">
        <v>6.8901561831600011E-5</v>
      </c>
      <c r="BM202" s="18">
        <v>6.8718216000000006E-5</v>
      </c>
      <c r="BN202" s="18">
        <v>0</v>
      </c>
      <c r="BO202" s="18">
        <v>0</v>
      </c>
      <c r="BP202" s="18">
        <v>0</v>
      </c>
      <c r="BQ202" s="18">
        <v>0</v>
      </c>
      <c r="BR202" s="18">
        <v>1.833458316E-7</v>
      </c>
      <c r="BS202" s="18">
        <v>0</v>
      </c>
      <c r="BT202" s="18">
        <v>-2.1492924000000001E-5</v>
      </c>
      <c r="BU202" s="18">
        <v>0</v>
      </c>
      <c r="BV202" s="18">
        <v>0</v>
      </c>
      <c r="BW202" s="18">
        <v>0</v>
      </c>
      <c r="BX202" s="18">
        <v>6775.82579618</v>
      </c>
      <c r="BY202" s="18">
        <v>6762.1905999999999</v>
      </c>
      <c r="BZ202" s="18">
        <v>0</v>
      </c>
      <c r="CA202" s="18">
        <v>0</v>
      </c>
      <c r="CB202" s="18">
        <v>0</v>
      </c>
      <c r="CC202" s="18">
        <v>0</v>
      </c>
      <c r="CD202" s="18">
        <v>13.635196180000001</v>
      </c>
      <c r="CE202" s="18">
        <v>0</v>
      </c>
      <c r="CF202" s="18">
        <v>-1721.0404000000001</v>
      </c>
      <c r="CG202" s="18">
        <v>0</v>
      </c>
      <c r="CH202" s="18">
        <v>0</v>
      </c>
      <c r="CI202" s="18">
        <v>0</v>
      </c>
      <c r="CJ202" s="18">
        <v>7344.45784508</v>
      </c>
      <c r="CK202" s="18">
        <v>7329.7209999999995</v>
      </c>
      <c r="CL202" s="18">
        <v>0</v>
      </c>
      <c r="CM202" s="18">
        <v>0</v>
      </c>
      <c r="CN202" s="18">
        <v>0</v>
      </c>
      <c r="CO202" s="18">
        <v>0</v>
      </c>
      <c r="CP202" s="18">
        <v>14.73684508</v>
      </c>
      <c r="CQ202" s="18">
        <v>0</v>
      </c>
      <c r="CR202" s="18">
        <v>-2067.0353999999998</v>
      </c>
      <c r="CS202" s="18">
        <v>0</v>
      </c>
      <c r="CT202" s="18">
        <v>0</v>
      </c>
      <c r="CU202" s="18">
        <v>0</v>
      </c>
      <c r="CV202" s="18">
        <v>1596.5606821280001</v>
      </c>
      <c r="CW202" s="18">
        <v>1593.5428400000001</v>
      </c>
      <c r="CX202" s="18">
        <v>0</v>
      </c>
      <c r="CY202" s="18">
        <v>0</v>
      </c>
      <c r="CZ202" s="18">
        <v>0</v>
      </c>
      <c r="DA202" s="18">
        <v>0</v>
      </c>
      <c r="DB202" s="18">
        <v>3.0178421279999998</v>
      </c>
      <c r="DC202" s="18">
        <v>0</v>
      </c>
      <c r="DD202" s="18">
        <v>-653.51910000000009</v>
      </c>
      <c r="DE202" s="18">
        <v>0</v>
      </c>
      <c r="DF202" s="18">
        <v>0</v>
      </c>
      <c r="DG202" s="18">
        <v>0</v>
      </c>
      <c r="DH202" s="18">
        <v>0</v>
      </c>
      <c r="DI202" s="18">
        <v>0</v>
      </c>
      <c r="DJ202" s="18">
        <v>0</v>
      </c>
      <c r="DK202" s="18">
        <v>0</v>
      </c>
      <c r="DL202" s="18">
        <v>0</v>
      </c>
      <c r="DM202" s="18">
        <v>0</v>
      </c>
      <c r="DN202" s="18">
        <v>0</v>
      </c>
      <c r="DO202" s="18">
        <v>0</v>
      </c>
      <c r="DP202" s="18">
        <v>0</v>
      </c>
      <c r="DQ202" s="18">
        <v>0</v>
      </c>
      <c r="DR202" s="18">
        <v>0</v>
      </c>
      <c r="DS202" s="18">
        <v>0</v>
      </c>
      <c r="DT202" s="18">
        <v>0</v>
      </c>
      <c r="DU202" s="18">
        <v>0</v>
      </c>
      <c r="DV202" s="18">
        <v>0</v>
      </c>
      <c r="DW202" s="18">
        <v>0</v>
      </c>
      <c r="DX202" s="18">
        <v>0</v>
      </c>
      <c r="DY202" s="18">
        <v>0</v>
      </c>
      <c r="DZ202" s="18">
        <v>0</v>
      </c>
      <c r="EA202" s="18">
        <v>0</v>
      </c>
      <c r="EB202" s="18">
        <v>0</v>
      </c>
      <c r="EC202" s="18">
        <v>0</v>
      </c>
      <c r="ED202" s="18">
        <v>0</v>
      </c>
      <c r="EE202" s="18">
        <v>0</v>
      </c>
    </row>
    <row r="203" spans="1:135" ht="20.149999999999999" customHeight="1" outlineLevel="3" x14ac:dyDescent="0.35">
      <c r="A203" s="17" t="s">
        <v>52</v>
      </c>
      <c r="B203" s="17" t="s">
        <v>98</v>
      </c>
      <c r="D203" s="18">
        <v>554.730944002</v>
      </c>
      <c r="E203" s="18">
        <v>464.27661999999998</v>
      </c>
      <c r="F203" s="18">
        <v>0</v>
      </c>
      <c r="G203" s="18">
        <v>0</v>
      </c>
      <c r="H203" s="18">
        <v>0</v>
      </c>
      <c r="I203" s="18">
        <v>0</v>
      </c>
      <c r="J203" s="18">
        <v>90.454324001999993</v>
      </c>
      <c r="K203" s="18">
        <v>0</v>
      </c>
      <c r="L203" s="18">
        <v>-151.39010000000002</v>
      </c>
      <c r="M203" s="18">
        <v>0</v>
      </c>
      <c r="N203" s="18">
        <v>0</v>
      </c>
      <c r="O203" s="18">
        <v>0</v>
      </c>
      <c r="P203" s="18">
        <v>4.2340470203999998E-12</v>
      </c>
      <c r="Q203" s="18">
        <v>4.2170141999999996E-12</v>
      </c>
      <c r="R203" s="18">
        <v>0</v>
      </c>
      <c r="S203" s="18">
        <v>0</v>
      </c>
      <c r="T203" s="18">
        <v>0</v>
      </c>
      <c r="U203" s="18">
        <v>0</v>
      </c>
      <c r="V203" s="18">
        <v>1.7032820400000001E-14</v>
      </c>
      <c r="W203" s="18">
        <v>0</v>
      </c>
      <c r="X203" s="18">
        <v>4.6707479000000005E-11</v>
      </c>
      <c r="Y203" s="18">
        <v>0</v>
      </c>
      <c r="Z203" s="18">
        <v>0</v>
      </c>
      <c r="AA203" s="18">
        <v>0</v>
      </c>
      <c r="AB203" s="18">
        <v>0.12318779622540001</v>
      </c>
      <c r="AC203" s="18">
        <v>0.12258463200000001</v>
      </c>
      <c r="AD203" s="18">
        <v>0</v>
      </c>
      <c r="AE203" s="18">
        <v>0</v>
      </c>
      <c r="AF203" s="18">
        <v>0</v>
      </c>
      <c r="AG203" s="18">
        <v>0</v>
      </c>
      <c r="AH203" s="18">
        <v>6.031642254000001E-4</v>
      </c>
      <c r="AI203" s="18">
        <v>0</v>
      </c>
      <c r="AJ203" s="18">
        <v>-2.4694920000000002E-2</v>
      </c>
      <c r="AK203" s="18">
        <v>0</v>
      </c>
      <c r="AL203" s="18">
        <v>0</v>
      </c>
      <c r="AM203" s="18">
        <v>0</v>
      </c>
      <c r="AN203" s="18">
        <v>1.74096106206</v>
      </c>
      <c r="AO203" s="18">
        <v>1.7327235000000001</v>
      </c>
      <c r="AP203" s="18">
        <v>0</v>
      </c>
      <c r="AQ203" s="18">
        <v>0</v>
      </c>
      <c r="AR203" s="18">
        <v>0</v>
      </c>
      <c r="AS203" s="18">
        <v>0</v>
      </c>
      <c r="AT203" s="18">
        <v>8.2375620600000001E-3</v>
      </c>
      <c r="AU203" s="18">
        <v>0</v>
      </c>
      <c r="AV203" s="18">
        <v>-0.39216660000000003</v>
      </c>
      <c r="AW203" s="18">
        <v>0</v>
      </c>
      <c r="AX203" s="18">
        <v>0</v>
      </c>
      <c r="AY203" s="18">
        <v>0</v>
      </c>
      <c r="AZ203" s="18">
        <v>0.16551100513199998</v>
      </c>
      <c r="BA203" s="18">
        <v>0.16366185999999999</v>
      </c>
      <c r="BB203" s="18">
        <v>0</v>
      </c>
      <c r="BC203" s="18">
        <v>0</v>
      </c>
      <c r="BD203" s="18">
        <v>0</v>
      </c>
      <c r="BE203" s="18">
        <v>0</v>
      </c>
      <c r="BF203" s="18">
        <v>1.8491451319999999E-3</v>
      </c>
      <c r="BG203" s="18">
        <v>0</v>
      </c>
      <c r="BH203" s="18">
        <v>-2.9509072000000001E-2</v>
      </c>
      <c r="BI203" s="18">
        <v>0</v>
      </c>
      <c r="BJ203" s="18">
        <v>0</v>
      </c>
      <c r="BK203" s="18">
        <v>0</v>
      </c>
      <c r="BL203" s="18">
        <v>6.8901561831600011E-5</v>
      </c>
      <c r="BM203" s="18">
        <v>6.8718216000000006E-5</v>
      </c>
      <c r="BN203" s="18">
        <v>0</v>
      </c>
      <c r="BO203" s="18">
        <v>0</v>
      </c>
      <c r="BP203" s="18">
        <v>0</v>
      </c>
      <c r="BQ203" s="18">
        <v>0</v>
      </c>
      <c r="BR203" s="18">
        <v>1.833458316E-7</v>
      </c>
      <c r="BS203" s="18">
        <v>0</v>
      </c>
      <c r="BT203" s="18">
        <v>-2.1492924000000001E-5</v>
      </c>
      <c r="BU203" s="18">
        <v>0</v>
      </c>
      <c r="BV203" s="18">
        <v>0</v>
      </c>
      <c r="BW203" s="18">
        <v>0</v>
      </c>
      <c r="BX203" s="18">
        <v>6775.82579618</v>
      </c>
      <c r="BY203" s="18">
        <v>6762.1905999999999</v>
      </c>
      <c r="BZ203" s="18">
        <v>0</v>
      </c>
      <c r="CA203" s="18">
        <v>0</v>
      </c>
      <c r="CB203" s="18">
        <v>0</v>
      </c>
      <c r="CC203" s="18">
        <v>0</v>
      </c>
      <c r="CD203" s="18">
        <v>13.635196180000001</v>
      </c>
      <c r="CE203" s="18">
        <v>0</v>
      </c>
      <c r="CF203" s="18">
        <v>-1721.0404000000001</v>
      </c>
      <c r="CG203" s="18">
        <v>0</v>
      </c>
      <c r="CH203" s="18">
        <v>0</v>
      </c>
      <c r="CI203" s="18">
        <v>0</v>
      </c>
      <c r="CJ203" s="18">
        <v>7344.45784508</v>
      </c>
      <c r="CK203" s="18">
        <v>7329.7209999999995</v>
      </c>
      <c r="CL203" s="18">
        <v>0</v>
      </c>
      <c r="CM203" s="18">
        <v>0</v>
      </c>
      <c r="CN203" s="18">
        <v>0</v>
      </c>
      <c r="CO203" s="18">
        <v>0</v>
      </c>
      <c r="CP203" s="18">
        <v>14.73684508</v>
      </c>
      <c r="CQ203" s="18">
        <v>0</v>
      </c>
      <c r="CR203" s="18">
        <v>-2067.0353999999998</v>
      </c>
      <c r="CS203" s="18">
        <v>0</v>
      </c>
      <c r="CT203" s="18">
        <v>0</v>
      </c>
      <c r="CU203" s="18">
        <v>0</v>
      </c>
      <c r="CV203" s="18">
        <v>1596.5606821280001</v>
      </c>
      <c r="CW203" s="18">
        <v>1593.5428400000001</v>
      </c>
      <c r="CX203" s="18">
        <v>0</v>
      </c>
      <c r="CY203" s="18">
        <v>0</v>
      </c>
      <c r="CZ203" s="18">
        <v>0</v>
      </c>
      <c r="DA203" s="18">
        <v>0</v>
      </c>
      <c r="DB203" s="18">
        <v>3.0178421279999998</v>
      </c>
      <c r="DC203" s="18">
        <v>0</v>
      </c>
      <c r="DD203" s="18">
        <v>-653.51910000000009</v>
      </c>
      <c r="DE203" s="18">
        <v>0</v>
      </c>
      <c r="DF203" s="18">
        <v>0</v>
      </c>
      <c r="DG203" s="18">
        <v>0</v>
      </c>
      <c r="DH203" s="18">
        <v>0</v>
      </c>
      <c r="DI203" s="18">
        <v>0</v>
      </c>
      <c r="DJ203" s="18">
        <v>0</v>
      </c>
      <c r="DK203" s="18">
        <v>0</v>
      </c>
      <c r="DL203" s="18">
        <v>0</v>
      </c>
      <c r="DM203" s="18">
        <v>0</v>
      </c>
      <c r="DN203" s="18">
        <v>0</v>
      </c>
      <c r="DO203" s="18">
        <v>0</v>
      </c>
      <c r="DP203" s="18">
        <v>0</v>
      </c>
      <c r="DQ203" s="18">
        <v>0</v>
      </c>
      <c r="DR203" s="18">
        <v>0</v>
      </c>
      <c r="DS203" s="18">
        <v>0</v>
      </c>
      <c r="DT203" s="18">
        <v>0</v>
      </c>
      <c r="DU203" s="18">
        <v>0</v>
      </c>
      <c r="DV203" s="18">
        <v>0</v>
      </c>
      <c r="DW203" s="18">
        <v>0</v>
      </c>
      <c r="DX203" s="18">
        <v>0</v>
      </c>
      <c r="DY203" s="18">
        <v>0</v>
      </c>
      <c r="DZ203" s="18">
        <v>0</v>
      </c>
      <c r="EA203" s="18">
        <v>0</v>
      </c>
      <c r="EB203" s="18">
        <v>0</v>
      </c>
      <c r="EC203" s="18">
        <v>0</v>
      </c>
      <c r="ED203" s="18">
        <v>0</v>
      </c>
      <c r="EE203" s="18">
        <v>0</v>
      </c>
    </row>
    <row r="204" spans="1:135" ht="20.149999999999999" customHeight="1" outlineLevel="4" x14ac:dyDescent="0.35">
      <c r="A204" s="17" t="s">
        <v>49</v>
      </c>
      <c r="B204" s="17" t="s">
        <v>366</v>
      </c>
      <c r="D204" s="18">
        <v>554.730944002</v>
      </c>
      <c r="E204" s="18">
        <v>464.27661999999998</v>
      </c>
      <c r="F204" s="18">
        <v>0</v>
      </c>
      <c r="G204" s="18">
        <v>0</v>
      </c>
      <c r="H204" s="18">
        <v>0</v>
      </c>
      <c r="I204" s="18">
        <v>0</v>
      </c>
      <c r="J204" s="18">
        <v>90.454324001999993</v>
      </c>
      <c r="K204" s="18">
        <v>0</v>
      </c>
      <c r="L204" s="18">
        <v>-151.39010000000002</v>
      </c>
      <c r="M204" s="18">
        <v>0</v>
      </c>
      <c r="N204" s="18">
        <v>0</v>
      </c>
      <c r="O204" s="18">
        <v>0</v>
      </c>
      <c r="P204" s="18">
        <v>4.2340470203999998E-12</v>
      </c>
      <c r="Q204" s="18">
        <v>4.2170141999999996E-12</v>
      </c>
      <c r="R204" s="18">
        <v>0</v>
      </c>
      <c r="S204" s="18">
        <v>0</v>
      </c>
      <c r="T204" s="18">
        <v>0</v>
      </c>
      <c r="U204" s="18">
        <v>0</v>
      </c>
      <c r="V204" s="18">
        <v>1.7032820400000001E-14</v>
      </c>
      <c r="W204" s="18">
        <v>0</v>
      </c>
      <c r="X204" s="18">
        <v>4.6707479000000005E-11</v>
      </c>
      <c r="Y204" s="18">
        <v>0</v>
      </c>
      <c r="Z204" s="18">
        <v>0</v>
      </c>
      <c r="AA204" s="18">
        <v>0</v>
      </c>
      <c r="AB204" s="18">
        <v>0.12318779622540001</v>
      </c>
      <c r="AC204" s="18">
        <v>0.12258463200000001</v>
      </c>
      <c r="AD204" s="18">
        <v>0</v>
      </c>
      <c r="AE204" s="18">
        <v>0</v>
      </c>
      <c r="AF204" s="18">
        <v>0</v>
      </c>
      <c r="AG204" s="18">
        <v>0</v>
      </c>
      <c r="AH204" s="18">
        <v>6.031642254000001E-4</v>
      </c>
      <c r="AI204" s="18">
        <v>0</v>
      </c>
      <c r="AJ204" s="18">
        <v>-2.4694920000000002E-2</v>
      </c>
      <c r="AK204" s="18">
        <v>0</v>
      </c>
      <c r="AL204" s="18">
        <v>0</v>
      </c>
      <c r="AM204" s="18">
        <v>0</v>
      </c>
      <c r="AN204" s="18">
        <v>1.74096106206</v>
      </c>
      <c r="AO204" s="18">
        <v>1.7327235000000001</v>
      </c>
      <c r="AP204" s="18">
        <v>0</v>
      </c>
      <c r="AQ204" s="18">
        <v>0</v>
      </c>
      <c r="AR204" s="18">
        <v>0</v>
      </c>
      <c r="AS204" s="18">
        <v>0</v>
      </c>
      <c r="AT204" s="18">
        <v>8.2375620600000001E-3</v>
      </c>
      <c r="AU204" s="18">
        <v>0</v>
      </c>
      <c r="AV204" s="18">
        <v>-0.39216660000000003</v>
      </c>
      <c r="AW204" s="18">
        <v>0</v>
      </c>
      <c r="AX204" s="18">
        <v>0</v>
      </c>
      <c r="AY204" s="18">
        <v>0</v>
      </c>
      <c r="AZ204" s="18">
        <v>0.16551100513199998</v>
      </c>
      <c r="BA204" s="18">
        <v>0.16366185999999999</v>
      </c>
      <c r="BB204" s="18">
        <v>0</v>
      </c>
      <c r="BC204" s="18">
        <v>0</v>
      </c>
      <c r="BD204" s="18">
        <v>0</v>
      </c>
      <c r="BE204" s="18">
        <v>0</v>
      </c>
      <c r="BF204" s="18">
        <v>1.8491451319999999E-3</v>
      </c>
      <c r="BG204" s="18">
        <v>0</v>
      </c>
      <c r="BH204" s="18">
        <v>-2.9509072000000001E-2</v>
      </c>
      <c r="BI204" s="18">
        <v>0</v>
      </c>
      <c r="BJ204" s="18">
        <v>0</v>
      </c>
      <c r="BK204" s="18">
        <v>0</v>
      </c>
      <c r="BL204" s="18">
        <v>6.8901561831600011E-5</v>
      </c>
      <c r="BM204" s="18">
        <v>6.8718216000000006E-5</v>
      </c>
      <c r="BN204" s="18">
        <v>0</v>
      </c>
      <c r="BO204" s="18">
        <v>0</v>
      </c>
      <c r="BP204" s="18">
        <v>0</v>
      </c>
      <c r="BQ204" s="18">
        <v>0</v>
      </c>
      <c r="BR204" s="18">
        <v>1.833458316E-7</v>
      </c>
      <c r="BS204" s="18">
        <v>0</v>
      </c>
      <c r="BT204" s="18">
        <v>-2.1492924000000001E-5</v>
      </c>
      <c r="BU204" s="18">
        <v>0</v>
      </c>
      <c r="BV204" s="18">
        <v>0</v>
      </c>
      <c r="BW204" s="18">
        <v>0</v>
      </c>
      <c r="BX204" s="18">
        <v>6775.82579618</v>
      </c>
      <c r="BY204" s="18">
        <v>6762.1905999999999</v>
      </c>
      <c r="BZ204" s="18">
        <v>0</v>
      </c>
      <c r="CA204" s="18">
        <v>0</v>
      </c>
      <c r="CB204" s="18">
        <v>0</v>
      </c>
      <c r="CC204" s="18">
        <v>0</v>
      </c>
      <c r="CD204" s="18">
        <v>13.635196180000001</v>
      </c>
      <c r="CE204" s="18">
        <v>0</v>
      </c>
      <c r="CF204" s="18">
        <v>-1721.0404000000001</v>
      </c>
      <c r="CG204" s="18">
        <v>0</v>
      </c>
      <c r="CH204" s="18">
        <v>0</v>
      </c>
      <c r="CI204" s="18">
        <v>0</v>
      </c>
      <c r="CJ204" s="18">
        <v>7344.45784508</v>
      </c>
      <c r="CK204" s="18">
        <v>7329.7209999999995</v>
      </c>
      <c r="CL204" s="18">
        <v>0</v>
      </c>
      <c r="CM204" s="18">
        <v>0</v>
      </c>
      <c r="CN204" s="18">
        <v>0</v>
      </c>
      <c r="CO204" s="18">
        <v>0</v>
      </c>
      <c r="CP204" s="18">
        <v>14.73684508</v>
      </c>
      <c r="CQ204" s="18">
        <v>0</v>
      </c>
      <c r="CR204" s="18">
        <v>-2067.0353999999998</v>
      </c>
      <c r="CS204" s="18">
        <v>0</v>
      </c>
      <c r="CT204" s="18">
        <v>0</v>
      </c>
      <c r="CU204" s="18">
        <v>0</v>
      </c>
      <c r="CV204" s="18">
        <v>1596.5606821280001</v>
      </c>
      <c r="CW204" s="18">
        <v>1593.5428400000001</v>
      </c>
      <c r="CX204" s="18">
        <v>0</v>
      </c>
      <c r="CY204" s="18">
        <v>0</v>
      </c>
      <c r="CZ204" s="18">
        <v>0</v>
      </c>
      <c r="DA204" s="18">
        <v>0</v>
      </c>
      <c r="DB204" s="18">
        <v>3.0178421279999998</v>
      </c>
      <c r="DC204" s="18">
        <v>0</v>
      </c>
      <c r="DD204" s="18">
        <v>-653.51910000000009</v>
      </c>
      <c r="DE204" s="18">
        <v>0</v>
      </c>
      <c r="DF204" s="18">
        <v>0</v>
      </c>
      <c r="DG204" s="18">
        <v>0</v>
      </c>
      <c r="DH204" s="18">
        <v>0</v>
      </c>
      <c r="DI204" s="18">
        <v>0</v>
      </c>
      <c r="DJ204" s="18">
        <v>0</v>
      </c>
      <c r="DK204" s="18">
        <v>0</v>
      </c>
      <c r="DL204" s="18">
        <v>0</v>
      </c>
      <c r="DM204" s="18">
        <v>0</v>
      </c>
      <c r="DN204" s="18">
        <v>0</v>
      </c>
      <c r="DO204" s="18">
        <v>0</v>
      </c>
      <c r="DP204" s="18">
        <v>0</v>
      </c>
      <c r="DQ204" s="18">
        <v>0</v>
      </c>
      <c r="DR204" s="18">
        <v>0</v>
      </c>
      <c r="DS204" s="18">
        <v>0</v>
      </c>
      <c r="DT204" s="18">
        <v>0</v>
      </c>
      <c r="DU204" s="18">
        <v>0</v>
      </c>
      <c r="DV204" s="18">
        <v>0</v>
      </c>
      <c r="DW204" s="18">
        <v>0</v>
      </c>
      <c r="DX204" s="18">
        <v>0</v>
      </c>
      <c r="DY204" s="18">
        <v>0</v>
      </c>
      <c r="DZ204" s="18">
        <v>0</v>
      </c>
      <c r="EA204" s="18">
        <v>0</v>
      </c>
      <c r="EB204" s="18">
        <v>0</v>
      </c>
      <c r="EC204" s="18">
        <v>0</v>
      </c>
      <c r="ED204" s="18">
        <v>0</v>
      </c>
      <c r="EE204" s="18">
        <v>0</v>
      </c>
    </row>
    <row r="205" spans="1:135" ht="20.149999999999999" customHeight="1" outlineLevel="5" x14ac:dyDescent="0.35">
      <c r="A205" s="17" t="s">
        <v>54</v>
      </c>
      <c r="B205" s="17" t="s">
        <v>367</v>
      </c>
      <c r="D205" s="18">
        <v>266.15371999999996</v>
      </c>
      <c r="E205" s="18">
        <v>213.39499999999998</v>
      </c>
      <c r="F205" s="18">
        <v>0</v>
      </c>
      <c r="G205" s="18">
        <v>0</v>
      </c>
      <c r="H205" s="18">
        <v>0</v>
      </c>
      <c r="I205" s="18">
        <v>0</v>
      </c>
      <c r="J205" s="18">
        <v>52.758719999999997</v>
      </c>
      <c r="K205" s="18">
        <v>0</v>
      </c>
      <c r="L205" s="18">
        <v>-134.33420000000001</v>
      </c>
      <c r="M205" s="18">
        <v>0</v>
      </c>
      <c r="N205" s="18">
        <v>0</v>
      </c>
      <c r="O205" s="18">
        <v>0</v>
      </c>
      <c r="P205" s="18">
        <v>1.9529831999999999E-12</v>
      </c>
      <c r="Q205" s="18">
        <v>1.9430824E-12</v>
      </c>
      <c r="R205" s="18">
        <v>0</v>
      </c>
      <c r="S205" s="18">
        <v>0</v>
      </c>
      <c r="T205" s="18">
        <v>0</v>
      </c>
      <c r="U205" s="18">
        <v>0</v>
      </c>
      <c r="V205" s="18">
        <v>9.9008000000000003E-15</v>
      </c>
      <c r="W205" s="18">
        <v>0</v>
      </c>
      <c r="X205" s="18">
        <v>4.7102160000000004E-11</v>
      </c>
      <c r="Y205" s="18">
        <v>0</v>
      </c>
      <c r="Z205" s="18">
        <v>0</v>
      </c>
      <c r="AA205" s="18">
        <v>0</v>
      </c>
      <c r="AB205" s="18">
        <v>5.2983490000000001E-2</v>
      </c>
      <c r="AC205" s="18">
        <v>5.2634680000000003E-2</v>
      </c>
      <c r="AD205" s="18">
        <v>0</v>
      </c>
      <c r="AE205" s="18">
        <v>0</v>
      </c>
      <c r="AF205" s="18">
        <v>0</v>
      </c>
      <c r="AG205" s="18">
        <v>0</v>
      </c>
      <c r="AH205" s="18">
        <v>3.4881000000000002E-4</v>
      </c>
      <c r="AI205" s="18">
        <v>0</v>
      </c>
      <c r="AJ205" s="18">
        <v>-2.3228240000000001E-2</v>
      </c>
      <c r="AK205" s="18">
        <v>0</v>
      </c>
      <c r="AL205" s="18">
        <v>0</v>
      </c>
      <c r="AM205" s="18">
        <v>0</v>
      </c>
      <c r="AN205" s="18">
        <v>0.71907880800000001</v>
      </c>
      <c r="AO205" s="18">
        <v>0.71431359999999999</v>
      </c>
      <c r="AP205" s="18">
        <v>0</v>
      </c>
      <c r="AQ205" s="18">
        <v>0</v>
      </c>
      <c r="AR205" s="18">
        <v>0</v>
      </c>
      <c r="AS205" s="18">
        <v>0</v>
      </c>
      <c r="AT205" s="18">
        <v>4.7652079999999999E-3</v>
      </c>
      <c r="AU205" s="18">
        <v>0</v>
      </c>
      <c r="AV205" s="18">
        <v>-0.37776760000000004</v>
      </c>
      <c r="AW205" s="18">
        <v>0</v>
      </c>
      <c r="AX205" s="18">
        <v>0</v>
      </c>
      <c r="AY205" s="18">
        <v>0</v>
      </c>
      <c r="AZ205" s="18">
        <v>5.1662044000000004E-2</v>
      </c>
      <c r="BA205" s="18">
        <v>5.0587880000000002E-2</v>
      </c>
      <c r="BB205" s="18">
        <v>0</v>
      </c>
      <c r="BC205" s="18">
        <v>0</v>
      </c>
      <c r="BD205" s="18">
        <v>0</v>
      </c>
      <c r="BE205" s="18">
        <v>0</v>
      </c>
      <c r="BF205" s="18">
        <v>1.0741639999999998E-3</v>
      </c>
      <c r="BG205" s="18">
        <v>0</v>
      </c>
      <c r="BH205" s="18">
        <v>-2.6780432E-2</v>
      </c>
      <c r="BI205" s="18">
        <v>0</v>
      </c>
      <c r="BJ205" s="18">
        <v>0</v>
      </c>
      <c r="BK205" s="18">
        <v>0</v>
      </c>
      <c r="BL205" s="18">
        <v>3.4343032919999998E-5</v>
      </c>
      <c r="BM205" s="18">
        <v>3.4236719999999998E-5</v>
      </c>
      <c r="BN205" s="18">
        <v>0</v>
      </c>
      <c r="BO205" s="18">
        <v>0</v>
      </c>
      <c r="BP205" s="18">
        <v>0</v>
      </c>
      <c r="BQ205" s="18">
        <v>0</v>
      </c>
      <c r="BR205" s="18">
        <v>1.0631291999999999E-7</v>
      </c>
      <c r="BS205" s="18">
        <v>0</v>
      </c>
      <c r="BT205" s="18">
        <v>-1.7255644000000002E-5</v>
      </c>
      <c r="BU205" s="18">
        <v>0</v>
      </c>
      <c r="BV205" s="18">
        <v>0</v>
      </c>
      <c r="BW205" s="18">
        <v>0</v>
      </c>
      <c r="BX205" s="18">
        <v>3273.6164720000002</v>
      </c>
      <c r="BY205" s="18">
        <v>3265.752</v>
      </c>
      <c r="BZ205" s="18">
        <v>0</v>
      </c>
      <c r="CA205" s="18">
        <v>0</v>
      </c>
      <c r="CB205" s="18">
        <v>0</v>
      </c>
      <c r="CC205" s="18">
        <v>0</v>
      </c>
      <c r="CD205" s="18">
        <v>7.8644720000000001</v>
      </c>
      <c r="CE205" s="18">
        <v>0</v>
      </c>
      <c r="CF205" s="18">
        <v>-1493.2344000000001</v>
      </c>
      <c r="CG205" s="18">
        <v>0</v>
      </c>
      <c r="CH205" s="18">
        <v>0</v>
      </c>
      <c r="CI205" s="18">
        <v>0</v>
      </c>
      <c r="CJ205" s="18">
        <v>3652.2564959999995</v>
      </c>
      <c r="CK205" s="18">
        <v>3643.7519999999995</v>
      </c>
      <c r="CL205" s="18">
        <v>0</v>
      </c>
      <c r="CM205" s="18">
        <v>0</v>
      </c>
      <c r="CN205" s="18">
        <v>0</v>
      </c>
      <c r="CO205" s="18">
        <v>0</v>
      </c>
      <c r="CP205" s="18">
        <v>8.5044959999999996</v>
      </c>
      <c r="CQ205" s="18">
        <v>0</v>
      </c>
      <c r="CR205" s="18">
        <v>-1817.4603999999999</v>
      </c>
      <c r="CS205" s="18">
        <v>0</v>
      </c>
      <c r="CT205" s="18">
        <v>0</v>
      </c>
      <c r="CU205" s="18">
        <v>0</v>
      </c>
      <c r="CV205" s="18">
        <v>1051.174334</v>
      </c>
      <c r="CW205" s="18">
        <v>1049.4259999999999</v>
      </c>
      <c r="CX205" s="18">
        <v>0</v>
      </c>
      <c r="CY205" s="18">
        <v>0</v>
      </c>
      <c r="CZ205" s="18">
        <v>0</v>
      </c>
      <c r="DA205" s="18">
        <v>0</v>
      </c>
      <c r="DB205" s="18">
        <v>1.7483340000000001</v>
      </c>
      <c r="DC205" s="18">
        <v>0</v>
      </c>
      <c r="DD205" s="18">
        <v>-582.14240000000007</v>
      </c>
      <c r="DE205" s="18">
        <v>0</v>
      </c>
      <c r="DF205" s="18">
        <v>0</v>
      </c>
      <c r="DG205" s="18">
        <v>0</v>
      </c>
      <c r="DH205" s="18">
        <v>0</v>
      </c>
      <c r="DI205" s="18">
        <v>0</v>
      </c>
      <c r="DJ205" s="18">
        <v>0</v>
      </c>
      <c r="DK205" s="18">
        <v>0</v>
      </c>
      <c r="DL205" s="18">
        <v>0</v>
      </c>
      <c r="DM205" s="18">
        <v>0</v>
      </c>
      <c r="DN205" s="18">
        <v>0</v>
      </c>
      <c r="DO205" s="18">
        <v>0</v>
      </c>
      <c r="DP205" s="18">
        <v>0</v>
      </c>
      <c r="DQ205" s="18">
        <v>0</v>
      </c>
      <c r="DR205" s="18">
        <v>0</v>
      </c>
      <c r="DS205" s="18">
        <v>0</v>
      </c>
      <c r="DT205" s="18">
        <v>0</v>
      </c>
      <c r="DU205" s="18">
        <v>0</v>
      </c>
      <c r="DV205" s="18">
        <v>0</v>
      </c>
      <c r="DW205" s="18">
        <v>0</v>
      </c>
      <c r="DX205" s="18">
        <v>0</v>
      </c>
      <c r="DY205" s="18">
        <v>0</v>
      </c>
      <c r="DZ205" s="18">
        <v>0</v>
      </c>
      <c r="EA205" s="18">
        <v>0</v>
      </c>
      <c r="EB205" s="18">
        <v>0</v>
      </c>
      <c r="EC205" s="18">
        <v>0</v>
      </c>
      <c r="ED205" s="18">
        <v>0</v>
      </c>
      <c r="EE205" s="18">
        <v>0</v>
      </c>
    </row>
    <row r="206" spans="1:135" ht="20.149999999999999" customHeight="1" outlineLevel="6" x14ac:dyDescent="0.35">
      <c r="A206" s="17" t="s">
        <v>55</v>
      </c>
      <c r="B206" s="17" t="s">
        <v>368</v>
      </c>
      <c r="C206">
        <v>0</v>
      </c>
      <c r="D206" s="18">
        <v>266.15371999999996</v>
      </c>
      <c r="E206" s="18">
        <v>213.39499999999998</v>
      </c>
      <c r="F206" s="18">
        <v>0</v>
      </c>
      <c r="G206" s="18">
        <v>0</v>
      </c>
      <c r="H206" s="18">
        <v>0</v>
      </c>
      <c r="I206" s="18">
        <v>0</v>
      </c>
      <c r="J206" s="18">
        <v>52.758719999999997</v>
      </c>
      <c r="K206" s="18">
        <v>0</v>
      </c>
      <c r="L206" s="18">
        <v>-134.33420000000001</v>
      </c>
      <c r="M206" s="18">
        <v>0</v>
      </c>
      <c r="N206" s="18">
        <v>0</v>
      </c>
      <c r="O206" s="18">
        <v>0</v>
      </c>
      <c r="P206" s="18">
        <v>1.9529831999999999E-12</v>
      </c>
      <c r="Q206" s="18">
        <v>1.9430824E-12</v>
      </c>
      <c r="R206" s="18">
        <v>0</v>
      </c>
      <c r="S206" s="18">
        <v>0</v>
      </c>
      <c r="T206" s="18">
        <v>0</v>
      </c>
      <c r="U206" s="18">
        <v>0</v>
      </c>
      <c r="V206" s="18">
        <v>9.9008000000000003E-15</v>
      </c>
      <c r="W206" s="18">
        <v>0</v>
      </c>
      <c r="X206" s="18">
        <v>4.7102160000000004E-11</v>
      </c>
      <c r="Y206" s="18">
        <v>0</v>
      </c>
      <c r="Z206" s="18">
        <v>0</v>
      </c>
      <c r="AA206" s="18">
        <v>0</v>
      </c>
      <c r="AB206" s="18">
        <v>5.2983490000000001E-2</v>
      </c>
      <c r="AC206" s="18">
        <v>5.2634680000000003E-2</v>
      </c>
      <c r="AD206" s="18">
        <v>0</v>
      </c>
      <c r="AE206" s="18">
        <v>0</v>
      </c>
      <c r="AF206" s="18">
        <v>0</v>
      </c>
      <c r="AG206" s="18">
        <v>0</v>
      </c>
      <c r="AH206" s="18">
        <v>3.4881000000000002E-4</v>
      </c>
      <c r="AI206" s="18">
        <v>0</v>
      </c>
      <c r="AJ206" s="18">
        <v>-2.3228240000000001E-2</v>
      </c>
      <c r="AK206" s="18">
        <v>0</v>
      </c>
      <c r="AL206" s="18">
        <v>0</v>
      </c>
      <c r="AM206" s="18">
        <v>0</v>
      </c>
      <c r="AN206" s="18">
        <v>0.71907880800000001</v>
      </c>
      <c r="AO206" s="18">
        <v>0.71431359999999999</v>
      </c>
      <c r="AP206" s="18">
        <v>0</v>
      </c>
      <c r="AQ206" s="18">
        <v>0</v>
      </c>
      <c r="AR206" s="18">
        <v>0</v>
      </c>
      <c r="AS206" s="18">
        <v>0</v>
      </c>
      <c r="AT206" s="18">
        <v>4.7652079999999999E-3</v>
      </c>
      <c r="AU206" s="18">
        <v>0</v>
      </c>
      <c r="AV206" s="18">
        <v>-0.37776760000000004</v>
      </c>
      <c r="AW206" s="18">
        <v>0</v>
      </c>
      <c r="AX206" s="18">
        <v>0</v>
      </c>
      <c r="AY206" s="18">
        <v>0</v>
      </c>
      <c r="AZ206" s="18">
        <v>5.1662044000000004E-2</v>
      </c>
      <c r="BA206" s="18">
        <v>5.0587880000000002E-2</v>
      </c>
      <c r="BB206" s="18">
        <v>0</v>
      </c>
      <c r="BC206" s="18">
        <v>0</v>
      </c>
      <c r="BD206" s="18">
        <v>0</v>
      </c>
      <c r="BE206" s="18">
        <v>0</v>
      </c>
      <c r="BF206" s="18">
        <v>1.0741639999999998E-3</v>
      </c>
      <c r="BG206" s="18">
        <v>0</v>
      </c>
      <c r="BH206" s="18">
        <v>-2.6780432E-2</v>
      </c>
      <c r="BI206" s="18">
        <v>0</v>
      </c>
      <c r="BJ206" s="18">
        <v>0</v>
      </c>
      <c r="BK206" s="18">
        <v>0</v>
      </c>
      <c r="BL206" s="18">
        <v>3.4343032919999998E-5</v>
      </c>
      <c r="BM206" s="18">
        <v>3.4236719999999998E-5</v>
      </c>
      <c r="BN206" s="18">
        <v>0</v>
      </c>
      <c r="BO206" s="18">
        <v>0</v>
      </c>
      <c r="BP206" s="18">
        <v>0</v>
      </c>
      <c r="BQ206" s="18">
        <v>0</v>
      </c>
      <c r="BR206" s="18">
        <v>1.0631291999999999E-7</v>
      </c>
      <c r="BS206" s="18">
        <v>0</v>
      </c>
      <c r="BT206" s="18">
        <v>-1.7255644000000002E-5</v>
      </c>
      <c r="BU206" s="18">
        <v>0</v>
      </c>
      <c r="BV206" s="18">
        <v>0</v>
      </c>
      <c r="BW206" s="18">
        <v>0</v>
      </c>
      <c r="BX206" s="18">
        <v>3273.6164720000002</v>
      </c>
      <c r="BY206" s="18">
        <v>3265.752</v>
      </c>
      <c r="BZ206" s="18">
        <v>0</v>
      </c>
      <c r="CA206" s="18">
        <v>0</v>
      </c>
      <c r="CB206" s="18">
        <v>0</v>
      </c>
      <c r="CC206" s="18">
        <v>0</v>
      </c>
      <c r="CD206" s="18">
        <v>7.8644720000000001</v>
      </c>
      <c r="CE206" s="18">
        <v>0</v>
      </c>
      <c r="CF206" s="18">
        <v>-1493.2344000000001</v>
      </c>
      <c r="CG206" s="18">
        <v>0</v>
      </c>
      <c r="CH206" s="18">
        <v>0</v>
      </c>
      <c r="CI206" s="18">
        <v>0</v>
      </c>
      <c r="CJ206" s="18">
        <v>3652.2564959999995</v>
      </c>
      <c r="CK206" s="18">
        <v>3643.7519999999995</v>
      </c>
      <c r="CL206" s="18">
        <v>0</v>
      </c>
      <c r="CM206" s="18">
        <v>0</v>
      </c>
      <c r="CN206" s="18">
        <v>0</v>
      </c>
      <c r="CO206" s="18">
        <v>0</v>
      </c>
      <c r="CP206" s="18">
        <v>8.5044959999999996</v>
      </c>
      <c r="CQ206" s="18">
        <v>0</v>
      </c>
      <c r="CR206" s="18">
        <v>-1817.4603999999999</v>
      </c>
      <c r="CS206" s="18">
        <v>0</v>
      </c>
      <c r="CT206" s="18">
        <v>0</v>
      </c>
      <c r="CU206" s="18">
        <v>0</v>
      </c>
      <c r="CV206" s="18">
        <v>1051.174334</v>
      </c>
      <c r="CW206" s="18">
        <v>1049.4259999999999</v>
      </c>
      <c r="CX206" s="18">
        <v>0</v>
      </c>
      <c r="CY206" s="18">
        <v>0</v>
      </c>
      <c r="CZ206" s="18">
        <v>0</v>
      </c>
      <c r="DA206" s="18">
        <v>0</v>
      </c>
      <c r="DB206" s="18">
        <v>1.7483340000000001</v>
      </c>
      <c r="DC206" s="18">
        <v>0</v>
      </c>
      <c r="DD206" s="18">
        <v>-582.14240000000007</v>
      </c>
      <c r="DE206" s="18">
        <v>0</v>
      </c>
      <c r="DF206" s="18">
        <v>0</v>
      </c>
      <c r="DG206" s="18">
        <v>0</v>
      </c>
      <c r="DH206" s="18">
        <v>0</v>
      </c>
      <c r="DI206" s="18">
        <v>0</v>
      </c>
      <c r="DJ206" s="18">
        <v>0</v>
      </c>
      <c r="DK206" s="18">
        <v>0</v>
      </c>
      <c r="DL206" s="18">
        <v>0</v>
      </c>
      <c r="DM206" s="18">
        <v>0</v>
      </c>
      <c r="DN206" s="18">
        <v>0</v>
      </c>
      <c r="DO206" s="18">
        <v>0</v>
      </c>
      <c r="DP206" s="18">
        <v>0</v>
      </c>
      <c r="DQ206" s="18">
        <v>0</v>
      </c>
      <c r="DR206" s="18">
        <v>0</v>
      </c>
      <c r="DS206" s="18">
        <v>0</v>
      </c>
      <c r="DT206" s="18">
        <v>0</v>
      </c>
      <c r="DU206" s="18">
        <v>0</v>
      </c>
      <c r="DV206" s="18">
        <v>0</v>
      </c>
      <c r="DW206" s="18">
        <v>0</v>
      </c>
      <c r="DX206" s="18">
        <v>0</v>
      </c>
      <c r="DY206" s="18">
        <v>0</v>
      </c>
      <c r="DZ206" s="18">
        <v>0</v>
      </c>
      <c r="EA206" s="18">
        <v>0</v>
      </c>
      <c r="EB206" s="18">
        <v>0</v>
      </c>
      <c r="EC206" s="18">
        <v>0</v>
      </c>
      <c r="ED206" s="18">
        <v>0</v>
      </c>
      <c r="EE206" s="18">
        <v>0</v>
      </c>
    </row>
    <row r="207" spans="1:135" ht="20.149999999999999" customHeight="1" outlineLevel="5" x14ac:dyDescent="0.35">
      <c r="A207" s="17" t="s">
        <v>54</v>
      </c>
      <c r="B207" s="17" t="s">
        <v>369</v>
      </c>
      <c r="D207" s="18">
        <v>78.718099999999993</v>
      </c>
      <c r="E207" s="18">
        <v>41.033299999999997</v>
      </c>
      <c r="F207" s="18">
        <v>0</v>
      </c>
      <c r="G207" s="18">
        <v>0</v>
      </c>
      <c r="H207" s="18">
        <v>0</v>
      </c>
      <c r="I207" s="18">
        <v>0</v>
      </c>
      <c r="J207" s="18">
        <v>37.684799999999996</v>
      </c>
      <c r="K207" s="18">
        <v>0</v>
      </c>
      <c r="L207" s="18">
        <v>-17.055900000000001</v>
      </c>
      <c r="M207" s="18">
        <v>0</v>
      </c>
      <c r="N207" s="18">
        <v>0</v>
      </c>
      <c r="O207" s="18">
        <v>0</v>
      </c>
      <c r="P207" s="18">
        <v>7.1226299999999995E-13</v>
      </c>
      <c r="Q207" s="18">
        <v>7.0519099999999992E-13</v>
      </c>
      <c r="R207" s="18">
        <v>0</v>
      </c>
      <c r="S207" s="18">
        <v>0</v>
      </c>
      <c r="T207" s="18">
        <v>0</v>
      </c>
      <c r="U207" s="18">
        <v>0</v>
      </c>
      <c r="V207" s="18">
        <v>7.0720000000000005E-15</v>
      </c>
      <c r="W207" s="18">
        <v>0</v>
      </c>
      <c r="X207" s="18">
        <v>-3.9468100000000001E-13</v>
      </c>
      <c r="Y207" s="18">
        <v>0</v>
      </c>
      <c r="Z207" s="18">
        <v>0</v>
      </c>
      <c r="AA207" s="18">
        <v>0</v>
      </c>
      <c r="AB207" s="18">
        <v>7.6959799999999998E-3</v>
      </c>
      <c r="AC207" s="18">
        <v>7.4468299999999998E-3</v>
      </c>
      <c r="AD207" s="18">
        <v>0</v>
      </c>
      <c r="AE207" s="18">
        <v>0</v>
      </c>
      <c r="AF207" s="18">
        <v>0</v>
      </c>
      <c r="AG207" s="18">
        <v>0</v>
      </c>
      <c r="AH207" s="18">
        <v>2.4915000000000001E-4</v>
      </c>
      <c r="AI207" s="18">
        <v>0</v>
      </c>
      <c r="AJ207" s="18">
        <v>-1.4666799999999999E-3</v>
      </c>
      <c r="AK207" s="18">
        <v>0</v>
      </c>
      <c r="AL207" s="18">
        <v>0</v>
      </c>
      <c r="AM207" s="18">
        <v>0</v>
      </c>
      <c r="AN207" s="18">
        <v>4.7264219999999996E-2</v>
      </c>
      <c r="AO207" s="18">
        <v>4.3860499999999997E-2</v>
      </c>
      <c r="AP207" s="18">
        <v>0</v>
      </c>
      <c r="AQ207" s="18">
        <v>0</v>
      </c>
      <c r="AR207" s="18">
        <v>0</v>
      </c>
      <c r="AS207" s="18">
        <v>0</v>
      </c>
      <c r="AT207" s="18">
        <v>3.4037200000000003E-3</v>
      </c>
      <c r="AU207" s="18">
        <v>0</v>
      </c>
      <c r="AV207" s="18">
        <v>-1.4399E-2</v>
      </c>
      <c r="AW207" s="18">
        <v>0</v>
      </c>
      <c r="AX207" s="18">
        <v>0</v>
      </c>
      <c r="AY207" s="18">
        <v>0</v>
      </c>
      <c r="AZ207" s="18">
        <v>9.3044989999999991E-3</v>
      </c>
      <c r="BA207" s="18">
        <v>8.5372399999999998E-3</v>
      </c>
      <c r="BB207" s="18">
        <v>0</v>
      </c>
      <c r="BC207" s="18">
        <v>0</v>
      </c>
      <c r="BD207" s="18">
        <v>0</v>
      </c>
      <c r="BE207" s="18">
        <v>0</v>
      </c>
      <c r="BF207" s="18">
        <v>7.6725900000000006E-4</v>
      </c>
      <c r="BG207" s="18">
        <v>0</v>
      </c>
      <c r="BH207" s="18">
        <v>-2.7286400000000001E-3</v>
      </c>
      <c r="BI207" s="18">
        <v>0</v>
      </c>
      <c r="BJ207" s="18">
        <v>0</v>
      </c>
      <c r="BK207" s="18">
        <v>0</v>
      </c>
      <c r="BL207" s="18">
        <v>1.01238378E-5</v>
      </c>
      <c r="BM207" s="18">
        <v>1.0047900000000001E-5</v>
      </c>
      <c r="BN207" s="18">
        <v>0</v>
      </c>
      <c r="BO207" s="18">
        <v>0</v>
      </c>
      <c r="BP207" s="18">
        <v>0</v>
      </c>
      <c r="BQ207" s="18">
        <v>0</v>
      </c>
      <c r="BR207" s="18">
        <v>7.5937799999999991E-8</v>
      </c>
      <c r="BS207" s="18">
        <v>0</v>
      </c>
      <c r="BT207" s="18">
        <v>-4.2372799999999995E-6</v>
      </c>
      <c r="BU207" s="18">
        <v>0</v>
      </c>
      <c r="BV207" s="18">
        <v>0</v>
      </c>
      <c r="BW207" s="18">
        <v>0</v>
      </c>
      <c r="BX207" s="18">
        <v>1084.9974900000002</v>
      </c>
      <c r="BY207" s="18">
        <v>1079.3800000000001</v>
      </c>
      <c r="BZ207" s="18">
        <v>0</v>
      </c>
      <c r="CA207" s="18">
        <v>0</v>
      </c>
      <c r="CB207" s="18">
        <v>0</v>
      </c>
      <c r="CC207" s="18">
        <v>0</v>
      </c>
      <c r="CD207" s="18">
        <v>5.6174900000000001</v>
      </c>
      <c r="CE207" s="18">
        <v>0</v>
      </c>
      <c r="CF207" s="18">
        <v>-227.80599999999998</v>
      </c>
      <c r="CG207" s="18">
        <v>0</v>
      </c>
      <c r="CH207" s="18">
        <v>0</v>
      </c>
      <c r="CI207" s="18">
        <v>0</v>
      </c>
      <c r="CJ207" s="18">
        <v>1127.84465</v>
      </c>
      <c r="CK207" s="18">
        <v>1121.77</v>
      </c>
      <c r="CL207" s="18">
        <v>0</v>
      </c>
      <c r="CM207" s="18">
        <v>0</v>
      </c>
      <c r="CN207" s="18">
        <v>0</v>
      </c>
      <c r="CO207" s="18">
        <v>0</v>
      </c>
      <c r="CP207" s="18">
        <v>6.0746500000000001</v>
      </c>
      <c r="CQ207" s="18">
        <v>0</v>
      </c>
      <c r="CR207" s="18">
        <v>-249.57499999999999</v>
      </c>
      <c r="CS207" s="18">
        <v>0</v>
      </c>
      <c r="CT207" s="18">
        <v>0</v>
      </c>
      <c r="CU207" s="18">
        <v>0</v>
      </c>
      <c r="CV207" s="18">
        <v>127.60281000000002</v>
      </c>
      <c r="CW207" s="18">
        <v>126.35400000000001</v>
      </c>
      <c r="CX207" s="18">
        <v>0</v>
      </c>
      <c r="CY207" s="18">
        <v>0</v>
      </c>
      <c r="CZ207" s="18">
        <v>0</v>
      </c>
      <c r="DA207" s="18">
        <v>0</v>
      </c>
      <c r="DB207" s="18">
        <v>1.24881</v>
      </c>
      <c r="DC207" s="18">
        <v>0</v>
      </c>
      <c r="DD207" s="18">
        <v>-71.3767</v>
      </c>
      <c r="DE207" s="18">
        <v>0</v>
      </c>
      <c r="DF207" s="18">
        <v>0</v>
      </c>
      <c r="DG207" s="18">
        <v>0</v>
      </c>
      <c r="DH207" s="18">
        <v>0</v>
      </c>
      <c r="DI207" s="18">
        <v>0</v>
      </c>
      <c r="DJ207" s="18">
        <v>0</v>
      </c>
      <c r="DK207" s="18">
        <v>0</v>
      </c>
      <c r="DL207" s="18">
        <v>0</v>
      </c>
      <c r="DM207" s="18">
        <v>0</v>
      </c>
      <c r="DN207" s="18">
        <v>0</v>
      </c>
      <c r="DO207" s="18">
        <v>0</v>
      </c>
      <c r="DP207" s="18">
        <v>0</v>
      </c>
      <c r="DQ207" s="18">
        <v>0</v>
      </c>
      <c r="DR207" s="18">
        <v>0</v>
      </c>
      <c r="DS207" s="18">
        <v>0</v>
      </c>
      <c r="DT207" s="18">
        <v>0</v>
      </c>
      <c r="DU207" s="18">
        <v>0</v>
      </c>
      <c r="DV207" s="18">
        <v>0</v>
      </c>
      <c r="DW207" s="18">
        <v>0</v>
      </c>
      <c r="DX207" s="18">
        <v>0</v>
      </c>
      <c r="DY207" s="18">
        <v>0</v>
      </c>
      <c r="DZ207" s="18">
        <v>0</v>
      </c>
      <c r="EA207" s="18">
        <v>0</v>
      </c>
      <c r="EB207" s="18">
        <v>0</v>
      </c>
      <c r="EC207" s="18">
        <v>0</v>
      </c>
      <c r="ED207" s="18">
        <v>0</v>
      </c>
      <c r="EE207" s="18">
        <v>0</v>
      </c>
    </row>
    <row r="208" spans="1:135" ht="20.149999999999999" customHeight="1" outlineLevel="6" x14ac:dyDescent="0.35">
      <c r="A208" s="17" t="s">
        <v>55</v>
      </c>
      <c r="B208" s="17" t="s">
        <v>99</v>
      </c>
      <c r="C208">
        <v>0</v>
      </c>
      <c r="D208" s="18">
        <v>78.718099999999993</v>
      </c>
      <c r="E208" s="18">
        <v>41.033299999999997</v>
      </c>
      <c r="F208" s="18">
        <v>0</v>
      </c>
      <c r="G208" s="18">
        <v>0</v>
      </c>
      <c r="H208" s="18">
        <v>0</v>
      </c>
      <c r="I208" s="18">
        <v>0</v>
      </c>
      <c r="J208" s="18">
        <v>37.684799999999996</v>
      </c>
      <c r="K208" s="18">
        <v>0</v>
      </c>
      <c r="L208" s="18">
        <v>-17.055900000000001</v>
      </c>
      <c r="M208" s="18">
        <v>0</v>
      </c>
      <c r="N208" s="18">
        <v>0</v>
      </c>
      <c r="O208" s="18">
        <v>0</v>
      </c>
      <c r="P208" s="18">
        <v>7.1226299999999995E-13</v>
      </c>
      <c r="Q208" s="18">
        <v>7.0519099999999992E-13</v>
      </c>
      <c r="R208" s="18">
        <v>0</v>
      </c>
      <c r="S208" s="18">
        <v>0</v>
      </c>
      <c r="T208" s="18">
        <v>0</v>
      </c>
      <c r="U208" s="18">
        <v>0</v>
      </c>
      <c r="V208" s="18">
        <v>7.0720000000000005E-15</v>
      </c>
      <c r="W208" s="18">
        <v>0</v>
      </c>
      <c r="X208" s="18">
        <v>-3.9468100000000001E-13</v>
      </c>
      <c r="Y208" s="18">
        <v>0</v>
      </c>
      <c r="Z208" s="18">
        <v>0</v>
      </c>
      <c r="AA208" s="18">
        <v>0</v>
      </c>
      <c r="AB208" s="18">
        <v>7.6959799999999998E-3</v>
      </c>
      <c r="AC208" s="18">
        <v>7.4468299999999998E-3</v>
      </c>
      <c r="AD208" s="18">
        <v>0</v>
      </c>
      <c r="AE208" s="18">
        <v>0</v>
      </c>
      <c r="AF208" s="18">
        <v>0</v>
      </c>
      <c r="AG208" s="18">
        <v>0</v>
      </c>
      <c r="AH208" s="18">
        <v>2.4915000000000001E-4</v>
      </c>
      <c r="AI208" s="18">
        <v>0</v>
      </c>
      <c r="AJ208" s="18">
        <v>-1.4666799999999999E-3</v>
      </c>
      <c r="AK208" s="18">
        <v>0</v>
      </c>
      <c r="AL208" s="18">
        <v>0</v>
      </c>
      <c r="AM208" s="18">
        <v>0</v>
      </c>
      <c r="AN208" s="18">
        <v>4.7264219999999996E-2</v>
      </c>
      <c r="AO208" s="18">
        <v>4.3860499999999997E-2</v>
      </c>
      <c r="AP208" s="18">
        <v>0</v>
      </c>
      <c r="AQ208" s="18">
        <v>0</v>
      </c>
      <c r="AR208" s="18">
        <v>0</v>
      </c>
      <c r="AS208" s="18">
        <v>0</v>
      </c>
      <c r="AT208" s="18">
        <v>3.4037200000000003E-3</v>
      </c>
      <c r="AU208" s="18">
        <v>0</v>
      </c>
      <c r="AV208" s="18">
        <v>-1.4399E-2</v>
      </c>
      <c r="AW208" s="18">
        <v>0</v>
      </c>
      <c r="AX208" s="18">
        <v>0</v>
      </c>
      <c r="AY208" s="18">
        <v>0</v>
      </c>
      <c r="AZ208" s="18">
        <v>9.3044989999999991E-3</v>
      </c>
      <c r="BA208" s="18">
        <v>8.5372399999999998E-3</v>
      </c>
      <c r="BB208" s="18">
        <v>0</v>
      </c>
      <c r="BC208" s="18">
        <v>0</v>
      </c>
      <c r="BD208" s="18">
        <v>0</v>
      </c>
      <c r="BE208" s="18">
        <v>0</v>
      </c>
      <c r="BF208" s="18">
        <v>7.6725900000000006E-4</v>
      </c>
      <c r="BG208" s="18">
        <v>0</v>
      </c>
      <c r="BH208" s="18">
        <v>-2.7286400000000001E-3</v>
      </c>
      <c r="BI208" s="18">
        <v>0</v>
      </c>
      <c r="BJ208" s="18">
        <v>0</v>
      </c>
      <c r="BK208" s="18">
        <v>0</v>
      </c>
      <c r="BL208" s="18">
        <v>1.01238378E-5</v>
      </c>
      <c r="BM208" s="18">
        <v>1.0047900000000001E-5</v>
      </c>
      <c r="BN208" s="18">
        <v>0</v>
      </c>
      <c r="BO208" s="18">
        <v>0</v>
      </c>
      <c r="BP208" s="18">
        <v>0</v>
      </c>
      <c r="BQ208" s="18">
        <v>0</v>
      </c>
      <c r="BR208" s="18">
        <v>7.5937799999999991E-8</v>
      </c>
      <c r="BS208" s="18">
        <v>0</v>
      </c>
      <c r="BT208" s="18">
        <v>-4.2372799999999995E-6</v>
      </c>
      <c r="BU208" s="18">
        <v>0</v>
      </c>
      <c r="BV208" s="18">
        <v>0</v>
      </c>
      <c r="BW208" s="18">
        <v>0</v>
      </c>
      <c r="BX208" s="18">
        <v>1084.9974900000002</v>
      </c>
      <c r="BY208" s="18">
        <v>1079.3800000000001</v>
      </c>
      <c r="BZ208" s="18">
        <v>0</v>
      </c>
      <c r="CA208" s="18">
        <v>0</v>
      </c>
      <c r="CB208" s="18">
        <v>0</v>
      </c>
      <c r="CC208" s="18">
        <v>0</v>
      </c>
      <c r="CD208" s="18">
        <v>5.6174900000000001</v>
      </c>
      <c r="CE208" s="18">
        <v>0</v>
      </c>
      <c r="CF208" s="18">
        <v>-227.80599999999998</v>
      </c>
      <c r="CG208" s="18">
        <v>0</v>
      </c>
      <c r="CH208" s="18">
        <v>0</v>
      </c>
      <c r="CI208" s="18">
        <v>0</v>
      </c>
      <c r="CJ208" s="18">
        <v>1127.84465</v>
      </c>
      <c r="CK208" s="18">
        <v>1121.77</v>
      </c>
      <c r="CL208" s="18">
        <v>0</v>
      </c>
      <c r="CM208" s="18">
        <v>0</v>
      </c>
      <c r="CN208" s="18">
        <v>0</v>
      </c>
      <c r="CO208" s="18">
        <v>0</v>
      </c>
      <c r="CP208" s="18">
        <v>6.0746500000000001</v>
      </c>
      <c r="CQ208" s="18">
        <v>0</v>
      </c>
      <c r="CR208" s="18">
        <v>-249.57499999999999</v>
      </c>
      <c r="CS208" s="18">
        <v>0</v>
      </c>
      <c r="CT208" s="18">
        <v>0</v>
      </c>
      <c r="CU208" s="18">
        <v>0</v>
      </c>
      <c r="CV208" s="18">
        <v>127.60281000000002</v>
      </c>
      <c r="CW208" s="18">
        <v>126.35400000000001</v>
      </c>
      <c r="CX208" s="18">
        <v>0</v>
      </c>
      <c r="CY208" s="18">
        <v>0</v>
      </c>
      <c r="CZ208" s="18">
        <v>0</v>
      </c>
      <c r="DA208" s="18">
        <v>0</v>
      </c>
      <c r="DB208" s="18">
        <v>1.24881</v>
      </c>
      <c r="DC208" s="18">
        <v>0</v>
      </c>
      <c r="DD208" s="18">
        <v>-71.3767</v>
      </c>
      <c r="DE208" s="18">
        <v>0</v>
      </c>
      <c r="DF208" s="18">
        <v>0</v>
      </c>
      <c r="DG208" s="18">
        <v>0</v>
      </c>
      <c r="DH208" s="18">
        <v>0</v>
      </c>
      <c r="DI208" s="18">
        <v>0</v>
      </c>
      <c r="DJ208" s="18">
        <v>0</v>
      </c>
      <c r="DK208" s="18">
        <v>0</v>
      </c>
      <c r="DL208" s="18">
        <v>0</v>
      </c>
      <c r="DM208" s="18">
        <v>0</v>
      </c>
      <c r="DN208" s="18">
        <v>0</v>
      </c>
      <c r="DO208" s="18">
        <v>0</v>
      </c>
      <c r="DP208" s="18">
        <v>0</v>
      </c>
      <c r="DQ208" s="18">
        <v>0</v>
      </c>
      <c r="DR208" s="18">
        <v>0</v>
      </c>
      <c r="DS208" s="18">
        <v>0</v>
      </c>
      <c r="DT208" s="18">
        <v>0</v>
      </c>
      <c r="DU208" s="18">
        <v>0</v>
      </c>
      <c r="DV208" s="18">
        <v>0</v>
      </c>
      <c r="DW208" s="18">
        <v>0</v>
      </c>
      <c r="DX208" s="18">
        <v>0</v>
      </c>
      <c r="DY208" s="18">
        <v>0</v>
      </c>
      <c r="DZ208" s="18">
        <v>0</v>
      </c>
      <c r="EA208" s="18">
        <v>0</v>
      </c>
      <c r="EB208" s="18">
        <v>0</v>
      </c>
      <c r="EC208" s="18">
        <v>0</v>
      </c>
      <c r="ED208" s="18">
        <v>0</v>
      </c>
      <c r="EE208" s="18">
        <v>0</v>
      </c>
    </row>
    <row r="209" spans="1:135" ht="20.149999999999999" customHeight="1" outlineLevel="5" x14ac:dyDescent="0.35">
      <c r="A209" s="17" t="s">
        <v>54</v>
      </c>
      <c r="B209" s="17" t="s">
        <v>370</v>
      </c>
      <c r="D209" s="18">
        <v>209.85912400199999</v>
      </c>
      <c r="E209" s="18">
        <v>209.84832</v>
      </c>
      <c r="F209" s="18">
        <v>0</v>
      </c>
      <c r="G209" s="18">
        <v>0</v>
      </c>
      <c r="H209" s="18">
        <v>0</v>
      </c>
      <c r="I209" s="18">
        <v>0</v>
      </c>
      <c r="J209" s="18">
        <v>1.0804002000000002E-2</v>
      </c>
      <c r="K209" s="18">
        <v>0</v>
      </c>
      <c r="L209" s="18">
        <v>0</v>
      </c>
      <c r="M209" s="18">
        <v>0</v>
      </c>
      <c r="N209" s="18">
        <v>0</v>
      </c>
      <c r="O209" s="18">
        <v>0</v>
      </c>
      <c r="P209" s="18">
        <v>1.5688008204E-12</v>
      </c>
      <c r="Q209" s="18">
        <v>1.5687407999999999E-12</v>
      </c>
      <c r="R209" s="18">
        <v>0</v>
      </c>
      <c r="S209" s="18">
        <v>0</v>
      </c>
      <c r="T209" s="18">
        <v>0</v>
      </c>
      <c r="U209" s="18">
        <v>0</v>
      </c>
      <c r="V209" s="18">
        <v>6.0020400000000002E-17</v>
      </c>
      <c r="W209" s="18">
        <v>0</v>
      </c>
      <c r="X209" s="18">
        <v>0</v>
      </c>
      <c r="Y209" s="18">
        <v>0</v>
      </c>
      <c r="Z209" s="18">
        <v>0</v>
      </c>
      <c r="AA209" s="18">
        <v>0</v>
      </c>
      <c r="AB209" s="18">
        <v>6.2508326225400007E-2</v>
      </c>
      <c r="AC209" s="18">
        <v>6.2503122000000008E-2</v>
      </c>
      <c r="AD209" s="18">
        <v>0</v>
      </c>
      <c r="AE209" s="18">
        <v>0</v>
      </c>
      <c r="AF209" s="18">
        <v>0</v>
      </c>
      <c r="AG209" s="18">
        <v>0</v>
      </c>
      <c r="AH209" s="18">
        <v>5.2042253999999999E-6</v>
      </c>
      <c r="AI209" s="18">
        <v>0</v>
      </c>
      <c r="AJ209" s="18">
        <v>0</v>
      </c>
      <c r="AK209" s="18">
        <v>0</v>
      </c>
      <c r="AL209" s="18">
        <v>0</v>
      </c>
      <c r="AM209" s="18">
        <v>0</v>
      </c>
      <c r="AN209" s="18">
        <v>0.97461803406000014</v>
      </c>
      <c r="AO209" s="18">
        <v>0.97454940000000012</v>
      </c>
      <c r="AP209" s="18">
        <v>0</v>
      </c>
      <c r="AQ209" s="18">
        <v>0</v>
      </c>
      <c r="AR209" s="18">
        <v>0</v>
      </c>
      <c r="AS209" s="18">
        <v>0</v>
      </c>
      <c r="AT209" s="18">
        <v>6.8634059999999998E-5</v>
      </c>
      <c r="AU209" s="18">
        <v>0</v>
      </c>
      <c r="AV209" s="18">
        <v>0</v>
      </c>
      <c r="AW209" s="18">
        <v>0</v>
      </c>
      <c r="AX209" s="18">
        <v>0</v>
      </c>
      <c r="AY209" s="18">
        <v>0</v>
      </c>
      <c r="AZ209" s="18">
        <v>0.104544462132</v>
      </c>
      <c r="BA209" s="18">
        <v>0.10453674</v>
      </c>
      <c r="BB209" s="18">
        <v>0</v>
      </c>
      <c r="BC209" s="18">
        <v>0</v>
      </c>
      <c r="BD209" s="18">
        <v>0</v>
      </c>
      <c r="BE209" s="18">
        <v>0</v>
      </c>
      <c r="BF209" s="18">
        <v>7.722132000000001E-6</v>
      </c>
      <c r="BG209" s="18">
        <v>0</v>
      </c>
      <c r="BH209" s="18">
        <v>0</v>
      </c>
      <c r="BI209" s="18">
        <v>0</v>
      </c>
      <c r="BJ209" s="18">
        <v>0</v>
      </c>
      <c r="BK209" s="18">
        <v>0</v>
      </c>
      <c r="BL209" s="18">
        <v>2.4434691111600003E-5</v>
      </c>
      <c r="BM209" s="18">
        <v>2.4433596000000002E-5</v>
      </c>
      <c r="BN209" s="18">
        <v>0</v>
      </c>
      <c r="BO209" s="18">
        <v>0</v>
      </c>
      <c r="BP209" s="18">
        <v>0</v>
      </c>
      <c r="BQ209" s="18">
        <v>0</v>
      </c>
      <c r="BR209" s="18">
        <v>1.0951116000000001E-9</v>
      </c>
      <c r="BS209" s="18">
        <v>0</v>
      </c>
      <c r="BT209" s="18">
        <v>0</v>
      </c>
      <c r="BU209" s="18">
        <v>0</v>
      </c>
      <c r="BV209" s="18">
        <v>0</v>
      </c>
      <c r="BW209" s="18">
        <v>0</v>
      </c>
      <c r="BX209" s="18">
        <v>2417.2118341800001</v>
      </c>
      <c r="BY209" s="18">
        <v>2417.0586000000003</v>
      </c>
      <c r="BZ209" s="18">
        <v>0</v>
      </c>
      <c r="CA209" s="18">
        <v>0</v>
      </c>
      <c r="CB209" s="18">
        <v>0</v>
      </c>
      <c r="CC209" s="18">
        <v>0</v>
      </c>
      <c r="CD209" s="18">
        <v>0.15323418</v>
      </c>
      <c r="CE209" s="18">
        <v>0</v>
      </c>
      <c r="CF209" s="18">
        <v>0</v>
      </c>
      <c r="CG209" s="18">
        <v>0</v>
      </c>
      <c r="CH209" s="18">
        <v>0</v>
      </c>
      <c r="CI209" s="18">
        <v>0</v>
      </c>
      <c r="CJ209" s="18">
        <v>2564.35669908</v>
      </c>
      <c r="CK209" s="18">
        <v>2564.1990000000001</v>
      </c>
      <c r="CL209" s="18">
        <v>0</v>
      </c>
      <c r="CM209" s="18">
        <v>0</v>
      </c>
      <c r="CN209" s="18">
        <v>0</v>
      </c>
      <c r="CO209" s="18">
        <v>0</v>
      </c>
      <c r="CP209" s="18">
        <v>0.15769908000000002</v>
      </c>
      <c r="CQ209" s="18">
        <v>0</v>
      </c>
      <c r="CR209" s="18">
        <v>0</v>
      </c>
      <c r="CS209" s="18">
        <v>0</v>
      </c>
      <c r="CT209" s="18">
        <v>0</v>
      </c>
      <c r="CU209" s="18">
        <v>0</v>
      </c>
      <c r="CV209" s="18">
        <v>417.78353812800003</v>
      </c>
      <c r="CW209" s="18">
        <v>417.76284000000004</v>
      </c>
      <c r="CX209" s="18">
        <v>0</v>
      </c>
      <c r="CY209" s="18">
        <v>0</v>
      </c>
      <c r="CZ209" s="18">
        <v>0</v>
      </c>
      <c r="DA209" s="18">
        <v>0</v>
      </c>
      <c r="DB209" s="18">
        <v>2.0698128000000003E-2</v>
      </c>
      <c r="DC209" s="18">
        <v>0</v>
      </c>
      <c r="DD209" s="18">
        <v>0</v>
      </c>
      <c r="DE209" s="18">
        <v>0</v>
      </c>
      <c r="DF209" s="18">
        <v>0</v>
      </c>
      <c r="DG209" s="18">
        <v>0</v>
      </c>
      <c r="DH209" s="18">
        <v>0</v>
      </c>
      <c r="DI209" s="18">
        <v>0</v>
      </c>
      <c r="DJ209" s="18">
        <v>0</v>
      </c>
      <c r="DK209" s="18">
        <v>0</v>
      </c>
      <c r="DL209" s="18">
        <v>0</v>
      </c>
      <c r="DM209" s="18">
        <v>0</v>
      </c>
      <c r="DN209" s="18">
        <v>0</v>
      </c>
      <c r="DO209" s="18">
        <v>0</v>
      </c>
      <c r="DP209" s="18">
        <v>0</v>
      </c>
      <c r="DQ209" s="18">
        <v>0</v>
      </c>
      <c r="DR209" s="18">
        <v>0</v>
      </c>
      <c r="DS209" s="18">
        <v>0</v>
      </c>
      <c r="DT209" s="18">
        <v>0</v>
      </c>
      <c r="DU209" s="18">
        <v>0</v>
      </c>
      <c r="DV209" s="18">
        <v>0</v>
      </c>
      <c r="DW209" s="18">
        <v>0</v>
      </c>
      <c r="DX209" s="18">
        <v>0</v>
      </c>
      <c r="DY209" s="18">
        <v>0</v>
      </c>
      <c r="DZ209" s="18">
        <v>0</v>
      </c>
      <c r="EA209" s="18">
        <v>0</v>
      </c>
      <c r="EB209" s="18">
        <v>0</v>
      </c>
      <c r="EC209" s="18">
        <v>0</v>
      </c>
      <c r="ED209" s="18">
        <v>0</v>
      </c>
      <c r="EE209" s="18">
        <v>0</v>
      </c>
    </row>
    <row r="210" spans="1:135" ht="20.149999999999999" customHeight="1" outlineLevel="6" x14ac:dyDescent="0.35">
      <c r="A210" s="17" t="s">
        <v>55</v>
      </c>
      <c r="B210" s="17" t="s">
        <v>101</v>
      </c>
      <c r="C210">
        <v>0</v>
      </c>
      <c r="D210" s="18">
        <v>209.85912400199999</v>
      </c>
      <c r="E210" s="18">
        <v>209.84832</v>
      </c>
      <c r="F210" s="18">
        <v>0</v>
      </c>
      <c r="G210" s="18">
        <v>0</v>
      </c>
      <c r="H210" s="18">
        <v>0</v>
      </c>
      <c r="I210" s="18">
        <v>0</v>
      </c>
      <c r="J210" s="18">
        <v>1.0804002000000002E-2</v>
      </c>
      <c r="K210" s="18">
        <v>0</v>
      </c>
      <c r="L210" s="18">
        <v>0</v>
      </c>
      <c r="M210" s="18">
        <v>0</v>
      </c>
      <c r="N210" s="18">
        <v>0</v>
      </c>
      <c r="O210" s="18">
        <v>0</v>
      </c>
      <c r="P210" s="18">
        <v>1.5688008204E-12</v>
      </c>
      <c r="Q210" s="18">
        <v>1.5687407999999999E-12</v>
      </c>
      <c r="R210" s="18">
        <v>0</v>
      </c>
      <c r="S210" s="18">
        <v>0</v>
      </c>
      <c r="T210" s="18">
        <v>0</v>
      </c>
      <c r="U210" s="18">
        <v>0</v>
      </c>
      <c r="V210" s="18">
        <v>6.0020400000000002E-17</v>
      </c>
      <c r="W210" s="18">
        <v>0</v>
      </c>
      <c r="X210" s="18">
        <v>0</v>
      </c>
      <c r="Y210" s="18">
        <v>0</v>
      </c>
      <c r="Z210" s="18">
        <v>0</v>
      </c>
      <c r="AA210" s="18">
        <v>0</v>
      </c>
      <c r="AB210" s="18">
        <v>6.2508326225400007E-2</v>
      </c>
      <c r="AC210" s="18">
        <v>6.2503122000000008E-2</v>
      </c>
      <c r="AD210" s="18">
        <v>0</v>
      </c>
      <c r="AE210" s="18">
        <v>0</v>
      </c>
      <c r="AF210" s="18">
        <v>0</v>
      </c>
      <c r="AG210" s="18">
        <v>0</v>
      </c>
      <c r="AH210" s="18">
        <v>5.2042253999999999E-6</v>
      </c>
      <c r="AI210" s="18">
        <v>0</v>
      </c>
      <c r="AJ210" s="18">
        <v>0</v>
      </c>
      <c r="AK210" s="18">
        <v>0</v>
      </c>
      <c r="AL210" s="18">
        <v>0</v>
      </c>
      <c r="AM210" s="18">
        <v>0</v>
      </c>
      <c r="AN210" s="18">
        <v>0.97461803406000014</v>
      </c>
      <c r="AO210" s="18">
        <v>0.97454940000000012</v>
      </c>
      <c r="AP210" s="18">
        <v>0</v>
      </c>
      <c r="AQ210" s="18">
        <v>0</v>
      </c>
      <c r="AR210" s="18">
        <v>0</v>
      </c>
      <c r="AS210" s="18">
        <v>0</v>
      </c>
      <c r="AT210" s="18">
        <v>6.8634059999999998E-5</v>
      </c>
      <c r="AU210" s="18">
        <v>0</v>
      </c>
      <c r="AV210" s="18">
        <v>0</v>
      </c>
      <c r="AW210" s="18">
        <v>0</v>
      </c>
      <c r="AX210" s="18">
        <v>0</v>
      </c>
      <c r="AY210" s="18">
        <v>0</v>
      </c>
      <c r="AZ210" s="18">
        <v>0.104544462132</v>
      </c>
      <c r="BA210" s="18">
        <v>0.10453674</v>
      </c>
      <c r="BB210" s="18">
        <v>0</v>
      </c>
      <c r="BC210" s="18">
        <v>0</v>
      </c>
      <c r="BD210" s="18">
        <v>0</v>
      </c>
      <c r="BE210" s="18">
        <v>0</v>
      </c>
      <c r="BF210" s="18">
        <v>7.722132000000001E-6</v>
      </c>
      <c r="BG210" s="18">
        <v>0</v>
      </c>
      <c r="BH210" s="18">
        <v>0</v>
      </c>
      <c r="BI210" s="18">
        <v>0</v>
      </c>
      <c r="BJ210" s="18">
        <v>0</v>
      </c>
      <c r="BK210" s="18">
        <v>0</v>
      </c>
      <c r="BL210" s="18">
        <v>2.4434691111600003E-5</v>
      </c>
      <c r="BM210" s="18">
        <v>2.4433596000000002E-5</v>
      </c>
      <c r="BN210" s="18">
        <v>0</v>
      </c>
      <c r="BO210" s="18">
        <v>0</v>
      </c>
      <c r="BP210" s="18">
        <v>0</v>
      </c>
      <c r="BQ210" s="18">
        <v>0</v>
      </c>
      <c r="BR210" s="18">
        <v>1.0951116000000001E-9</v>
      </c>
      <c r="BS210" s="18">
        <v>0</v>
      </c>
      <c r="BT210" s="18">
        <v>0</v>
      </c>
      <c r="BU210" s="18">
        <v>0</v>
      </c>
      <c r="BV210" s="18">
        <v>0</v>
      </c>
      <c r="BW210" s="18">
        <v>0</v>
      </c>
      <c r="BX210" s="18">
        <v>2417.2118341800001</v>
      </c>
      <c r="BY210" s="18">
        <v>2417.0586000000003</v>
      </c>
      <c r="BZ210" s="18">
        <v>0</v>
      </c>
      <c r="CA210" s="18">
        <v>0</v>
      </c>
      <c r="CB210" s="18">
        <v>0</v>
      </c>
      <c r="CC210" s="18">
        <v>0</v>
      </c>
      <c r="CD210" s="18">
        <v>0.15323418</v>
      </c>
      <c r="CE210" s="18">
        <v>0</v>
      </c>
      <c r="CF210" s="18">
        <v>0</v>
      </c>
      <c r="CG210" s="18">
        <v>0</v>
      </c>
      <c r="CH210" s="18">
        <v>0</v>
      </c>
      <c r="CI210" s="18">
        <v>0</v>
      </c>
      <c r="CJ210" s="18">
        <v>2564.35669908</v>
      </c>
      <c r="CK210" s="18">
        <v>2564.1990000000001</v>
      </c>
      <c r="CL210" s="18">
        <v>0</v>
      </c>
      <c r="CM210" s="18">
        <v>0</v>
      </c>
      <c r="CN210" s="18">
        <v>0</v>
      </c>
      <c r="CO210" s="18">
        <v>0</v>
      </c>
      <c r="CP210" s="18">
        <v>0.15769908000000002</v>
      </c>
      <c r="CQ210" s="18">
        <v>0</v>
      </c>
      <c r="CR210" s="18">
        <v>0</v>
      </c>
      <c r="CS210" s="18">
        <v>0</v>
      </c>
      <c r="CT210" s="18">
        <v>0</v>
      </c>
      <c r="CU210" s="18">
        <v>0</v>
      </c>
      <c r="CV210" s="18">
        <v>417.78353812800003</v>
      </c>
      <c r="CW210" s="18">
        <v>417.76284000000004</v>
      </c>
      <c r="CX210" s="18">
        <v>0</v>
      </c>
      <c r="CY210" s="18">
        <v>0</v>
      </c>
      <c r="CZ210" s="18">
        <v>0</v>
      </c>
      <c r="DA210" s="18">
        <v>0</v>
      </c>
      <c r="DB210" s="18">
        <v>2.0698128000000003E-2</v>
      </c>
      <c r="DC210" s="18">
        <v>0</v>
      </c>
      <c r="DD210" s="18">
        <v>0</v>
      </c>
      <c r="DE210" s="18">
        <v>0</v>
      </c>
      <c r="DF210" s="18">
        <v>0</v>
      </c>
      <c r="DG210" s="18">
        <v>0</v>
      </c>
      <c r="DH210" s="18">
        <v>0</v>
      </c>
      <c r="DI210" s="18">
        <v>0</v>
      </c>
      <c r="DJ210" s="18">
        <v>0</v>
      </c>
      <c r="DK210" s="18">
        <v>0</v>
      </c>
      <c r="DL210" s="18">
        <v>0</v>
      </c>
      <c r="DM210" s="18">
        <v>0</v>
      </c>
      <c r="DN210" s="18">
        <v>0</v>
      </c>
      <c r="DO210" s="18">
        <v>0</v>
      </c>
      <c r="DP210" s="18">
        <v>0</v>
      </c>
      <c r="DQ210" s="18">
        <v>0</v>
      </c>
      <c r="DR210" s="18">
        <v>0</v>
      </c>
      <c r="DS210" s="18">
        <v>0</v>
      </c>
      <c r="DT210" s="18">
        <v>0</v>
      </c>
      <c r="DU210" s="18">
        <v>0</v>
      </c>
      <c r="DV210" s="18">
        <v>0</v>
      </c>
      <c r="DW210" s="18">
        <v>0</v>
      </c>
      <c r="DX210" s="18">
        <v>0</v>
      </c>
      <c r="DY210" s="18">
        <v>0</v>
      </c>
      <c r="DZ210" s="18">
        <v>0</v>
      </c>
      <c r="EA210" s="18">
        <v>0</v>
      </c>
      <c r="EB210" s="18">
        <v>0</v>
      </c>
      <c r="EC210" s="18">
        <v>0</v>
      </c>
      <c r="ED210" s="18">
        <v>0</v>
      </c>
      <c r="EE210" s="18">
        <v>0</v>
      </c>
    </row>
    <row r="211" spans="1:135" ht="20.149999999999999" customHeight="1" outlineLevel="2" x14ac:dyDescent="0.35">
      <c r="A211" s="17" t="s">
        <v>50</v>
      </c>
      <c r="B211" s="17" t="s">
        <v>102</v>
      </c>
      <c r="D211" s="18">
        <v>12218.127653930002</v>
      </c>
      <c r="E211" s="18">
        <v>4154.4823852</v>
      </c>
      <c r="F211" s="18">
        <v>0</v>
      </c>
      <c r="G211" s="18">
        <v>0</v>
      </c>
      <c r="H211" s="18">
        <v>6103.723973860001</v>
      </c>
      <c r="I211" s="18">
        <v>0</v>
      </c>
      <c r="J211" s="18">
        <v>1957.8805342600001</v>
      </c>
      <c r="K211" s="18">
        <v>2.04076061</v>
      </c>
      <c r="L211" s="18">
        <v>-2908.0261375200002</v>
      </c>
      <c r="M211" s="18">
        <v>0</v>
      </c>
      <c r="N211" s="18">
        <v>0</v>
      </c>
      <c r="O211" s="18">
        <v>0</v>
      </c>
      <c r="P211" s="18">
        <v>5.5807853289128233E-8</v>
      </c>
      <c r="Q211" s="18">
        <v>2.7903605364426399E-8</v>
      </c>
      <c r="R211" s="18">
        <v>0</v>
      </c>
      <c r="S211" s="18">
        <v>0</v>
      </c>
      <c r="T211" s="18">
        <v>2.7903864966229117E-8</v>
      </c>
      <c r="U211" s="18">
        <v>0</v>
      </c>
      <c r="V211" s="18">
        <v>3.8684482271999999E-13</v>
      </c>
      <c r="W211" s="18">
        <v>-3.8863499999999997E-15</v>
      </c>
      <c r="X211" s="18">
        <v>1.935301284628E-10</v>
      </c>
      <c r="Y211" s="18">
        <v>0</v>
      </c>
      <c r="Z211" s="18">
        <v>0</v>
      </c>
      <c r="AA211" s="18">
        <v>0</v>
      </c>
      <c r="AB211" s="18">
        <v>14.026016177524602</v>
      </c>
      <c r="AC211" s="18">
        <v>7.0008081508000011</v>
      </c>
      <c r="AD211" s="18">
        <v>0</v>
      </c>
      <c r="AE211" s="18">
        <v>0</v>
      </c>
      <c r="AF211" s="18">
        <v>7.0114240459388011</v>
      </c>
      <c r="AG211" s="18">
        <v>0</v>
      </c>
      <c r="AH211" s="18">
        <v>1.3255097528800001E-2</v>
      </c>
      <c r="AI211" s="18">
        <v>5.2888325700000001E-4</v>
      </c>
      <c r="AJ211" s="18">
        <v>-0.483815238536</v>
      </c>
      <c r="AK211" s="18">
        <v>0</v>
      </c>
      <c r="AL211" s="18">
        <v>0</v>
      </c>
      <c r="AM211" s="18">
        <v>0</v>
      </c>
      <c r="AN211" s="18">
        <v>22.807910810911999</v>
      </c>
      <c r="AO211" s="18">
        <v>11.257120645760001</v>
      </c>
      <c r="AP211" s="18">
        <v>0</v>
      </c>
      <c r="AQ211" s="18">
        <v>0</v>
      </c>
      <c r="AR211" s="18">
        <v>11.372457305986</v>
      </c>
      <c r="AS211" s="18">
        <v>0</v>
      </c>
      <c r="AT211" s="18">
        <v>0.177885380196</v>
      </c>
      <c r="AU211" s="18">
        <v>4.4747897000000004E-4</v>
      </c>
      <c r="AV211" s="18">
        <v>-5.6359916158400001</v>
      </c>
      <c r="AW211" s="18">
        <v>0</v>
      </c>
      <c r="AX211" s="18">
        <v>0</v>
      </c>
      <c r="AY211" s="18">
        <v>0</v>
      </c>
      <c r="AZ211" s="18">
        <v>2.0243239795418</v>
      </c>
      <c r="BA211" s="18">
        <v>0.97217482359999996</v>
      </c>
      <c r="BB211" s="18">
        <v>0</v>
      </c>
      <c r="BC211" s="18">
        <v>0</v>
      </c>
      <c r="BD211" s="18">
        <v>1.0106172935104003</v>
      </c>
      <c r="BE211" s="18">
        <v>0</v>
      </c>
      <c r="BF211" s="18">
        <v>3.9349280610400002E-2</v>
      </c>
      <c r="BG211" s="18">
        <v>2.182581821E-3</v>
      </c>
      <c r="BH211" s="18">
        <v>-0.52747332962399995</v>
      </c>
      <c r="BI211" s="18">
        <v>0</v>
      </c>
      <c r="BJ211" s="18">
        <v>0</v>
      </c>
      <c r="BK211" s="18">
        <v>0</v>
      </c>
      <c r="BL211" s="18">
        <v>0.23270803045051042</v>
      </c>
      <c r="BM211" s="18">
        <v>0.11657755247519999</v>
      </c>
      <c r="BN211" s="18">
        <v>0</v>
      </c>
      <c r="BO211" s="18">
        <v>0</v>
      </c>
      <c r="BP211" s="18">
        <v>0.11612628662155135</v>
      </c>
      <c r="BQ211" s="18">
        <v>0</v>
      </c>
      <c r="BR211" s="18">
        <v>4.2226691743600005E-6</v>
      </c>
      <c r="BS211" s="18">
        <v>-3.1315415300000001E-8</v>
      </c>
      <c r="BT211" s="18">
        <v>-4.3944211105583997E-2</v>
      </c>
      <c r="BU211" s="18">
        <v>0</v>
      </c>
      <c r="BV211" s="18">
        <v>0</v>
      </c>
      <c r="BW211" s="18">
        <v>0</v>
      </c>
      <c r="BX211" s="18">
        <v>163233.565785482</v>
      </c>
      <c r="BY211" s="18">
        <v>81358.489963999993</v>
      </c>
      <c r="BZ211" s="18">
        <v>0</v>
      </c>
      <c r="CA211" s="18">
        <v>0</v>
      </c>
      <c r="CB211" s="18">
        <v>81552.814831905998</v>
      </c>
      <c r="CC211" s="18">
        <v>0</v>
      </c>
      <c r="CD211" s="18">
        <v>321.44713757599999</v>
      </c>
      <c r="CE211" s="18">
        <v>0.81385199999999991</v>
      </c>
      <c r="CF211" s="18">
        <v>-33781.4772104</v>
      </c>
      <c r="CG211" s="18">
        <v>0</v>
      </c>
      <c r="CH211" s="18">
        <v>0</v>
      </c>
      <c r="CI211" s="18">
        <v>0</v>
      </c>
      <c r="CJ211" s="18">
        <v>171217.69789010001</v>
      </c>
      <c r="CK211" s="18">
        <v>85330.032668000014</v>
      </c>
      <c r="CL211" s="18">
        <v>0</v>
      </c>
      <c r="CM211" s="18">
        <v>0</v>
      </c>
      <c r="CN211" s="18">
        <v>85540.590161409986</v>
      </c>
      <c r="CO211" s="18">
        <v>0</v>
      </c>
      <c r="CP211" s="18">
        <v>346.52412076000002</v>
      </c>
      <c r="CQ211" s="18">
        <v>0.55093992999999997</v>
      </c>
      <c r="CR211" s="18">
        <v>-37074.276660000003</v>
      </c>
      <c r="CS211" s="18">
        <v>0</v>
      </c>
      <c r="CT211" s="18">
        <v>0</v>
      </c>
      <c r="CU211" s="18">
        <v>0</v>
      </c>
      <c r="CV211" s="18">
        <v>19209.324415212002</v>
      </c>
      <c r="CW211" s="18">
        <v>9549.8467983999999</v>
      </c>
      <c r="CX211" s="18">
        <v>0</v>
      </c>
      <c r="CY211" s="18">
        <v>0</v>
      </c>
      <c r="CZ211" s="18">
        <v>9590.4284275560003</v>
      </c>
      <c r="DA211" s="18">
        <v>0</v>
      </c>
      <c r="DB211" s="18">
        <v>69.667323876000012</v>
      </c>
      <c r="DC211" s="18">
        <v>-0.61813462000000008</v>
      </c>
      <c r="DD211" s="18">
        <v>-8904.5588322399999</v>
      </c>
      <c r="DE211" s="18">
        <v>0</v>
      </c>
      <c r="DF211" s="18">
        <v>0</v>
      </c>
      <c r="DG211" s="18">
        <v>0</v>
      </c>
      <c r="DH211" s="18">
        <v>0</v>
      </c>
      <c r="DI211" s="18">
        <v>0</v>
      </c>
      <c r="DJ211" s="18">
        <v>0</v>
      </c>
      <c r="DK211" s="18">
        <v>0</v>
      </c>
      <c r="DL211" s="18">
        <v>0</v>
      </c>
      <c r="DM211" s="18">
        <v>0</v>
      </c>
      <c r="DN211" s="18">
        <v>0</v>
      </c>
      <c r="DO211" s="18">
        <v>0</v>
      </c>
      <c r="DP211" s="18">
        <v>0</v>
      </c>
      <c r="DQ211" s="18">
        <v>0</v>
      </c>
      <c r="DR211" s="18">
        <v>0</v>
      </c>
      <c r="DS211" s="18">
        <v>0</v>
      </c>
      <c r="DT211" s="18">
        <v>0</v>
      </c>
      <c r="DU211" s="18">
        <v>0</v>
      </c>
      <c r="DV211" s="18">
        <v>0</v>
      </c>
      <c r="DW211" s="18">
        <v>0</v>
      </c>
      <c r="DX211" s="18">
        <v>0</v>
      </c>
      <c r="DY211" s="18">
        <v>0</v>
      </c>
      <c r="DZ211" s="18">
        <v>0</v>
      </c>
      <c r="EA211" s="18">
        <v>0</v>
      </c>
      <c r="EB211" s="18">
        <v>0</v>
      </c>
      <c r="EC211" s="18">
        <v>0</v>
      </c>
      <c r="ED211" s="18">
        <v>0</v>
      </c>
      <c r="EE211" s="18">
        <v>0</v>
      </c>
    </row>
    <row r="212" spans="1:135" ht="20.149999999999999" customHeight="1" outlineLevel="3" x14ac:dyDescent="0.35">
      <c r="A212" s="17" t="s">
        <v>52</v>
      </c>
      <c r="B212" s="17" t="s">
        <v>106</v>
      </c>
      <c r="D212" s="18">
        <v>12218.127653930002</v>
      </c>
      <c r="E212" s="18">
        <v>4154.4823852</v>
      </c>
      <c r="F212" s="18">
        <v>0</v>
      </c>
      <c r="G212" s="18">
        <v>0</v>
      </c>
      <c r="H212" s="18">
        <v>6103.723973860001</v>
      </c>
      <c r="I212" s="18">
        <v>0</v>
      </c>
      <c r="J212" s="18">
        <v>1957.8805342600001</v>
      </c>
      <c r="K212" s="18">
        <v>2.04076061</v>
      </c>
      <c r="L212" s="18">
        <v>-2908.0261375200002</v>
      </c>
      <c r="M212" s="18">
        <v>0</v>
      </c>
      <c r="N212" s="18">
        <v>0</v>
      </c>
      <c r="O212" s="18">
        <v>0</v>
      </c>
      <c r="P212" s="18">
        <v>5.5807853289128233E-8</v>
      </c>
      <c r="Q212" s="18">
        <v>2.7903605364426399E-8</v>
      </c>
      <c r="R212" s="18">
        <v>0</v>
      </c>
      <c r="S212" s="18">
        <v>0</v>
      </c>
      <c r="T212" s="18">
        <v>2.7903864966229117E-8</v>
      </c>
      <c r="U212" s="18">
        <v>0</v>
      </c>
      <c r="V212" s="18">
        <v>3.8684482271999999E-13</v>
      </c>
      <c r="W212" s="18">
        <v>-3.8863499999999997E-15</v>
      </c>
      <c r="X212" s="18">
        <v>1.935301284628E-10</v>
      </c>
      <c r="Y212" s="18">
        <v>0</v>
      </c>
      <c r="Z212" s="18">
        <v>0</v>
      </c>
      <c r="AA212" s="18">
        <v>0</v>
      </c>
      <c r="AB212" s="18">
        <v>14.026016177524602</v>
      </c>
      <c r="AC212" s="18">
        <v>7.0008081508000011</v>
      </c>
      <c r="AD212" s="18">
        <v>0</v>
      </c>
      <c r="AE212" s="18">
        <v>0</v>
      </c>
      <c r="AF212" s="18">
        <v>7.0114240459388011</v>
      </c>
      <c r="AG212" s="18">
        <v>0</v>
      </c>
      <c r="AH212" s="18">
        <v>1.3255097528800001E-2</v>
      </c>
      <c r="AI212" s="18">
        <v>5.2888325700000001E-4</v>
      </c>
      <c r="AJ212" s="18">
        <v>-0.483815238536</v>
      </c>
      <c r="AK212" s="18">
        <v>0</v>
      </c>
      <c r="AL212" s="18">
        <v>0</v>
      </c>
      <c r="AM212" s="18">
        <v>0</v>
      </c>
      <c r="AN212" s="18">
        <v>22.807910810911999</v>
      </c>
      <c r="AO212" s="18">
        <v>11.257120645760001</v>
      </c>
      <c r="AP212" s="18">
        <v>0</v>
      </c>
      <c r="AQ212" s="18">
        <v>0</v>
      </c>
      <c r="AR212" s="18">
        <v>11.372457305986</v>
      </c>
      <c r="AS212" s="18">
        <v>0</v>
      </c>
      <c r="AT212" s="18">
        <v>0.177885380196</v>
      </c>
      <c r="AU212" s="18">
        <v>4.4747897000000004E-4</v>
      </c>
      <c r="AV212" s="18">
        <v>-5.6359916158400001</v>
      </c>
      <c r="AW212" s="18">
        <v>0</v>
      </c>
      <c r="AX212" s="18">
        <v>0</v>
      </c>
      <c r="AY212" s="18">
        <v>0</v>
      </c>
      <c r="AZ212" s="18">
        <v>2.0243239795418</v>
      </c>
      <c r="BA212" s="18">
        <v>0.97217482359999996</v>
      </c>
      <c r="BB212" s="18">
        <v>0</v>
      </c>
      <c r="BC212" s="18">
        <v>0</v>
      </c>
      <c r="BD212" s="18">
        <v>1.0106172935104003</v>
      </c>
      <c r="BE212" s="18">
        <v>0</v>
      </c>
      <c r="BF212" s="18">
        <v>3.9349280610400002E-2</v>
      </c>
      <c r="BG212" s="18">
        <v>2.182581821E-3</v>
      </c>
      <c r="BH212" s="18">
        <v>-0.52747332962399995</v>
      </c>
      <c r="BI212" s="18">
        <v>0</v>
      </c>
      <c r="BJ212" s="18">
        <v>0</v>
      </c>
      <c r="BK212" s="18">
        <v>0</v>
      </c>
      <c r="BL212" s="18">
        <v>0.23270803045051042</v>
      </c>
      <c r="BM212" s="18">
        <v>0.11657755247519999</v>
      </c>
      <c r="BN212" s="18">
        <v>0</v>
      </c>
      <c r="BO212" s="18">
        <v>0</v>
      </c>
      <c r="BP212" s="18">
        <v>0.11612628662155135</v>
      </c>
      <c r="BQ212" s="18">
        <v>0</v>
      </c>
      <c r="BR212" s="18">
        <v>4.2226691743600005E-6</v>
      </c>
      <c r="BS212" s="18">
        <v>-3.1315415300000001E-8</v>
      </c>
      <c r="BT212" s="18">
        <v>-4.3944211105583997E-2</v>
      </c>
      <c r="BU212" s="18">
        <v>0</v>
      </c>
      <c r="BV212" s="18">
        <v>0</v>
      </c>
      <c r="BW212" s="18">
        <v>0</v>
      </c>
      <c r="BX212" s="18">
        <v>163233.565785482</v>
      </c>
      <c r="BY212" s="18">
        <v>81358.489963999993</v>
      </c>
      <c r="BZ212" s="18">
        <v>0</v>
      </c>
      <c r="CA212" s="18">
        <v>0</v>
      </c>
      <c r="CB212" s="18">
        <v>81552.814831905998</v>
      </c>
      <c r="CC212" s="18">
        <v>0</v>
      </c>
      <c r="CD212" s="18">
        <v>321.44713757599999</v>
      </c>
      <c r="CE212" s="18">
        <v>0.81385199999999991</v>
      </c>
      <c r="CF212" s="18">
        <v>-33781.4772104</v>
      </c>
      <c r="CG212" s="18">
        <v>0</v>
      </c>
      <c r="CH212" s="18">
        <v>0</v>
      </c>
      <c r="CI212" s="18">
        <v>0</v>
      </c>
      <c r="CJ212" s="18">
        <v>171217.69789010001</v>
      </c>
      <c r="CK212" s="18">
        <v>85330.032668000014</v>
      </c>
      <c r="CL212" s="18">
        <v>0</v>
      </c>
      <c r="CM212" s="18">
        <v>0</v>
      </c>
      <c r="CN212" s="18">
        <v>85540.590161409986</v>
      </c>
      <c r="CO212" s="18">
        <v>0</v>
      </c>
      <c r="CP212" s="18">
        <v>346.52412076000002</v>
      </c>
      <c r="CQ212" s="18">
        <v>0.55093992999999997</v>
      </c>
      <c r="CR212" s="18">
        <v>-37074.276660000003</v>
      </c>
      <c r="CS212" s="18">
        <v>0</v>
      </c>
      <c r="CT212" s="18">
        <v>0</v>
      </c>
      <c r="CU212" s="18">
        <v>0</v>
      </c>
      <c r="CV212" s="18">
        <v>19209.324415212002</v>
      </c>
      <c r="CW212" s="18">
        <v>9549.8467983999999</v>
      </c>
      <c r="CX212" s="18">
        <v>0</v>
      </c>
      <c r="CY212" s="18">
        <v>0</v>
      </c>
      <c r="CZ212" s="18">
        <v>9590.4284275560003</v>
      </c>
      <c r="DA212" s="18">
        <v>0</v>
      </c>
      <c r="DB212" s="18">
        <v>69.667323876000012</v>
      </c>
      <c r="DC212" s="18">
        <v>-0.61813462000000008</v>
      </c>
      <c r="DD212" s="18">
        <v>-8904.5588322399999</v>
      </c>
      <c r="DE212" s="18">
        <v>0</v>
      </c>
      <c r="DF212" s="18">
        <v>0</v>
      </c>
      <c r="DG212" s="18">
        <v>0</v>
      </c>
      <c r="DH212" s="18">
        <v>0</v>
      </c>
      <c r="DI212" s="18">
        <v>0</v>
      </c>
      <c r="DJ212" s="18">
        <v>0</v>
      </c>
      <c r="DK212" s="18">
        <v>0</v>
      </c>
      <c r="DL212" s="18">
        <v>0</v>
      </c>
      <c r="DM212" s="18">
        <v>0</v>
      </c>
      <c r="DN212" s="18">
        <v>0</v>
      </c>
      <c r="DO212" s="18">
        <v>0</v>
      </c>
      <c r="DP212" s="18">
        <v>0</v>
      </c>
      <c r="DQ212" s="18">
        <v>0</v>
      </c>
      <c r="DR212" s="18">
        <v>0</v>
      </c>
      <c r="DS212" s="18">
        <v>0</v>
      </c>
      <c r="DT212" s="18">
        <v>0</v>
      </c>
      <c r="DU212" s="18">
        <v>0</v>
      </c>
      <c r="DV212" s="18">
        <v>0</v>
      </c>
      <c r="DW212" s="18">
        <v>0</v>
      </c>
      <c r="DX212" s="18">
        <v>0</v>
      </c>
      <c r="DY212" s="18">
        <v>0</v>
      </c>
      <c r="DZ212" s="18">
        <v>0</v>
      </c>
      <c r="EA212" s="18">
        <v>0</v>
      </c>
      <c r="EB212" s="18">
        <v>0</v>
      </c>
      <c r="EC212" s="18">
        <v>0</v>
      </c>
      <c r="ED212" s="18">
        <v>0</v>
      </c>
      <c r="EE212" s="18">
        <v>0</v>
      </c>
    </row>
    <row r="213" spans="1:135" ht="20.149999999999999" customHeight="1" outlineLevel="4" x14ac:dyDescent="0.35">
      <c r="A213" s="17" t="s">
        <v>49</v>
      </c>
      <c r="B213" s="17" t="s">
        <v>102</v>
      </c>
      <c r="D213" s="18">
        <v>12218.127653930002</v>
      </c>
      <c r="E213" s="18">
        <v>4154.4823852</v>
      </c>
      <c r="F213" s="18">
        <v>0</v>
      </c>
      <c r="G213" s="18">
        <v>0</v>
      </c>
      <c r="H213" s="18">
        <v>6103.7239738600001</v>
      </c>
      <c r="I213" s="18">
        <v>0</v>
      </c>
      <c r="J213" s="18">
        <v>1957.8805342600001</v>
      </c>
      <c r="K213" s="18">
        <v>2.04076061</v>
      </c>
      <c r="L213" s="18">
        <v>-2908.0261375199998</v>
      </c>
      <c r="M213" s="18">
        <v>0</v>
      </c>
      <c r="N213" s="18">
        <v>0</v>
      </c>
      <c r="O213" s="18">
        <v>0</v>
      </c>
      <c r="P213" s="18">
        <v>5.5807853289128233E-8</v>
      </c>
      <c r="Q213" s="18">
        <v>2.7903605364426399E-8</v>
      </c>
      <c r="R213" s="18">
        <v>0</v>
      </c>
      <c r="S213" s="18">
        <v>0</v>
      </c>
      <c r="T213" s="18">
        <v>2.7903864966229117E-8</v>
      </c>
      <c r="U213" s="18">
        <v>0</v>
      </c>
      <c r="V213" s="18">
        <v>3.8684482271999999E-13</v>
      </c>
      <c r="W213" s="18">
        <v>-3.8863499999999997E-15</v>
      </c>
      <c r="X213" s="18">
        <v>1.9353012846279998E-10</v>
      </c>
      <c r="Y213" s="18">
        <v>0</v>
      </c>
      <c r="Z213" s="18">
        <v>0</v>
      </c>
      <c r="AA213" s="18">
        <v>0</v>
      </c>
      <c r="AB213" s="18">
        <v>14.026016177524602</v>
      </c>
      <c r="AC213" s="18">
        <v>7.0008081508000011</v>
      </c>
      <c r="AD213" s="18">
        <v>0</v>
      </c>
      <c r="AE213" s="18">
        <v>0</v>
      </c>
      <c r="AF213" s="18">
        <v>7.0114240459388011</v>
      </c>
      <c r="AG213" s="18">
        <v>0</v>
      </c>
      <c r="AH213" s="18">
        <v>1.3255097528800001E-2</v>
      </c>
      <c r="AI213" s="18">
        <v>5.2888325700000001E-4</v>
      </c>
      <c r="AJ213" s="18">
        <v>-0.48381523853599995</v>
      </c>
      <c r="AK213" s="18">
        <v>0</v>
      </c>
      <c r="AL213" s="18">
        <v>0</v>
      </c>
      <c r="AM213" s="18">
        <v>0</v>
      </c>
      <c r="AN213" s="18">
        <v>22.807910810911999</v>
      </c>
      <c r="AO213" s="18">
        <v>11.257120645760001</v>
      </c>
      <c r="AP213" s="18">
        <v>0</v>
      </c>
      <c r="AQ213" s="18">
        <v>0</v>
      </c>
      <c r="AR213" s="18">
        <v>11.372457305986</v>
      </c>
      <c r="AS213" s="18">
        <v>0</v>
      </c>
      <c r="AT213" s="18">
        <v>0.177885380196</v>
      </c>
      <c r="AU213" s="18">
        <v>4.4747897000000004E-4</v>
      </c>
      <c r="AV213" s="18">
        <v>-5.6359916158400001</v>
      </c>
      <c r="AW213" s="18">
        <v>0</v>
      </c>
      <c r="AX213" s="18">
        <v>0</v>
      </c>
      <c r="AY213" s="18">
        <v>0</v>
      </c>
      <c r="AZ213" s="18">
        <v>2.0243239795418</v>
      </c>
      <c r="BA213" s="18">
        <v>0.97217482359999996</v>
      </c>
      <c r="BB213" s="18">
        <v>0</v>
      </c>
      <c r="BC213" s="18">
        <v>0</v>
      </c>
      <c r="BD213" s="18">
        <v>1.0106172935104001</v>
      </c>
      <c r="BE213" s="18">
        <v>0</v>
      </c>
      <c r="BF213" s="18">
        <v>3.9349280610400002E-2</v>
      </c>
      <c r="BG213" s="18">
        <v>2.182581821E-3</v>
      </c>
      <c r="BH213" s="18">
        <v>-0.52747332962399995</v>
      </c>
      <c r="BI213" s="18">
        <v>0</v>
      </c>
      <c r="BJ213" s="18">
        <v>0</v>
      </c>
      <c r="BK213" s="18">
        <v>0</v>
      </c>
      <c r="BL213" s="18">
        <v>0.23270803045051042</v>
      </c>
      <c r="BM213" s="18">
        <v>0.11657755247519999</v>
      </c>
      <c r="BN213" s="18">
        <v>0</v>
      </c>
      <c r="BO213" s="18">
        <v>0</v>
      </c>
      <c r="BP213" s="18">
        <v>0.11612628662155136</v>
      </c>
      <c r="BQ213" s="18">
        <v>0</v>
      </c>
      <c r="BR213" s="18">
        <v>4.2226691743600005E-6</v>
      </c>
      <c r="BS213" s="18">
        <v>-3.1315415300000001E-8</v>
      </c>
      <c r="BT213" s="18">
        <v>-4.3944211105583997E-2</v>
      </c>
      <c r="BU213" s="18">
        <v>0</v>
      </c>
      <c r="BV213" s="18">
        <v>0</v>
      </c>
      <c r="BW213" s="18">
        <v>0</v>
      </c>
      <c r="BX213" s="18">
        <v>163233.565785482</v>
      </c>
      <c r="BY213" s="18">
        <v>81358.489963999993</v>
      </c>
      <c r="BZ213" s="18">
        <v>0</v>
      </c>
      <c r="CA213" s="18">
        <v>0</v>
      </c>
      <c r="CB213" s="18">
        <v>81552.814831905998</v>
      </c>
      <c r="CC213" s="18">
        <v>0</v>
      </c>
      <c r="CD213" s="18">
        <v>321.44713757599999</v>
      </c>
      <c r="CE213" s="18">
        <v>0.81385199999999991</v>
      </c>
      <c r="CF213" s="18">
        <v>-33781.477210400008</v>
      </c>
      <c r="CG213" s="18">
        <v>0</v>
      </c>
      <c r="CH213" s="18">
        <v>0</v>
      </c>
      <c r="CI213" s="18">
        <v>0</v>
      </c>
      <c r="CJ213" s="18">
        <v>171217.69789010001</v>
      </c>
      <c r="CK213" s="18">
        <v>85330.032668000014</v>
      </c>
      <c r="CL213" s="18">
        <v>0</v>
      </c>
      <c r="CM213" s="18">
        <v>0</v>
      </c>
      <c r="CN213" s="18">
        <v>85540.59016141</v>
      </c>
      <c r="CO213" s="18">
        <v>0</v>
      </c>
      <c r="CP213" s="18">
        <v>346.52412076000002</v>
      </c>
      <c r="CQ213" s="18">
        <v>0.55093992999999997</v>
      </c>
      <c r="CR213" s="18">
        <v>-37074.276660000003</v>
      </c>
      <c r="CS213" s="18">
        <v>0</v>
      </c>
      <c r="CT213" s="18">
        <v>0</v>
      </c>
      <c r="CU213" s="18">
        <v>0</v>
      </c>
      <c r="CV213" s="18">
        <v>19209.324415212002</v>
      </c>
      <c r="CW213" s="18">
        <v>9549.8467983999999</v>
      </c>
      <c r="CX213" s="18">
        <v>0</v>
      </c>
      <c r="CY213" s="18">
        <v>0</v>
      </c>
      <c r="CZ213" s="18">
        <v>9590.4284275559985</v>
      </c>
      <c r="DA213" s="18">
        <v>0</v>
      </c>
      <c r="DB213" s="18">
        <v>69.667323876000012</v>
      </c>
      <c r="DC213" s="18">
        <v>-0.61813462000000008</v>
      </c>
      <c r="DD213" s="18">
        <v>-8904.5588322399981</v>
      </c>
      <c r="DE213" s="18">
        <v>0</v>
      </c>
      <c r="DF213" s="18">
        <v>0</v>
      </c>
      <c r="DG213" s="18">
        <v>0</v>
      </c>
      <c r="DH213" s="18">
        <v>0</v>
      </c>
      <c r="DI213" s="18">
        <v>0</v>
      </c>
      <c r="DJ213" s="18">
        <v>0</v>
      </c>
      <c r="DK213" s="18">
        <v>0</v>
      </c>
      <c r="DL213" s="18">
        <v>0</v>
      </c>
      <c r="DM213" s="18">
        <v>0</v>
      </c>
      <c r="DN213" s="18">
        <v>0</v>
      </c>
      <c r="DO213" s="18">
        <v>0</v>
      </c>
      <c r="DP213" s="18">
        <v>0</v>
      </c>
      <c r="DQ213" s="18">
        <v>0</v>
      </c>
      <c r="DR213" s="18">
        <v>0</v>
      </c>
      <c r="DS213" s="18">
        <v>0</v>
      </c>
      <c r="DT213" s="18">
        <v>0</v>
      </c>
      <c r="DU213" s="18">
        <v>0</v>
      </c>
      <c r="DV213" s="18">
        <v>0</v>
      </c>
      <c r="DW213" s="18">
        <v>0</v>
      </c>
      <c r="DX213" s="18">
        <v>0</v>
      </c>
      <c r="DY213" s="18">
        <v>0</v>
      </c>
      <c r="DZ213" s="18">
        <v>0</v>
      </c>
      <c r="EA213" s="18">
        <v>0</v>
      </c>
      <c r="EB213" s="18">
        <v>0</v>
      </c>
      <c r="EC213" s="18">
        <v>0</v>
      </c>
      <c r="ED213" s="18">
        <v>0</v>
      </c>
      <c r="EE213" s="18">
        <v>0</v>
      </c>
    </row>
    <row r="214" spans="1:135" ht="20.149999999999999" customHeight="1" outlineLevel="5" x14ac:dyDescent="0.35">
      <c r="A214" s="17" t="s">
        <v>54</v>
      </c>
      <c r="B214" s="17" t="s">
        <v>371</v>
      </c>
      <c r="D214" s="18">
        <v>1994.8037880000002</v>
      </c>
      <c r="E214" s="18">
        <v>954.16000000000008</v>
      </c>
      <c r="F214" s="18">
        <v>0</v>
      </c>
      <c r="G214" s="18">
        <v>0</v>
      </c>
      <c r="H214" s="18">
        <v>997.40189400000008</v>
      </c>
      <c r="I214" s="18">
        <v>0</v>
      </c>
      <c r="J214" s="18">
        <v>41.405999999999999</v>
      </c>
      <c r="K214" s="18">
        <v>1.8358940000000001</v>
      </c>
      <c r="L214" s="18">
        <v>-491.97199999999998</v>
      </c>
      <c r="M214" s="18">
        <v>0</v>
      </c>
      <c r="N214" s="18">
        <v>0</v>
      </c>
      <c r="O214" s="18">
        <v>0</v>
      </c>
      <c r="P214" s="18">
        <v>5.2878927540000001E-8</v>
      </c>
      <c r="Q214" s="18">
        <v>2.6439399999999998E-8</v>
      </c>
      <c r="R214" s="18">
        <v>0</v>
      </c>
      <c r="S214" s="18">
        <v>0</v>
      </c>
      <c r="T214" s="18">
        <v>2.6439463769999997E-8</v>
      </c>
      <c r="U214" s="18">
        <v>0</v>
      </c>
      <c r="V214" s="18">
        <v>6.7280000000000005E-14</v>
      </c>
      <c r="W214" s="18">
        <v>-3.5099999999999998E-15</v>
      </c>
      <c r="X214" s="18">
        <v>1.2708E-12</v>
      </c>
      <c r="Y214" s="18">
        <v>0</v>
      </c>
      <c r="Z214" s="18">
        <v>0</v>
      </c>
      <c r="AA214" s="18">
        <v>0</v>
      </c>
      <c r="AB214" s="18">
        <v>0.66070850800000014</v>
      </c>
      <c r="AC214" s="18">
        <v>0.32905200000000001</v>
      </c>
      <c r="AD214" s="18">
        <v>0</v>
      </c>
      <c r="AE214" s="18">
        <v>0</v>
      </c>
      <c r="AF214" s="18">
        <v>0.33035425400000001</v>
      </c>
      <c r="AG214" s="18">
        <v>0</v>
      </c>
      <c r="AH214" s="18">
        <v>8.2687400000000001E-4</v>
      </c>
      <c r="AI214" s="18">
        <v>4.7538000000000002E-4</v>
      </c>
      <c r="AJ214" s="18">
        <v>-0.15203</v>
      </c>
      <c r="AK214" s="18">
        <v>0</v>
      </c>
      <c r="AL214" s="18">
        <v>0</v>
      </c>
      <c r="AM214" s="18">
        <v>0</v>
      </c>
      <c r="AN214" s="18">
        <v>9.7515733120000014</v>
      </c>
      <c r="AO214" s="18">
        <v>4.8677000000000001</v>
      </c>
      <c r="AP214" s="18">
        <v>0</v>
      </c>
      <c r="AQ214" s="18">
        <v>0</v>
      </c>
      <c r="AR214" s="18">
        <v>4.8757866560000007</v>
      </c>
      <c r="AS214" s="18">
        <v>0</v>
      </c>
      <c r="AT214" s="18">
        <v>7.6953999999999998E-3</v>
      </c>
      <c r="AU214" s="18">
        <v>3.9125600000000004E-4</v>
      </c>
      <c r="AV214" s="18">
        <v>-1.6188439999999997</v>
      </c>
      <c r="AW214" s="18">
        <v>0</v>
      </c>
      <c r="AX214" s="18">
        <v>0</v>
      </c>
      <c r="AY214" s="18">
        <v>0</v>
      </c>
      <c r="AZ214" s="18">
        <v>0.58825468800000003</v>
      </c>
      <c r="BA214" s="18">
        <v>0.29064400000000001</v>
      </c>
      <c r="BB214" s="18">
        <v>0</v>
      </c>
      <c r="BC214" s="18">
        <v>0</v>
      </c>
      <c r="BD214" s="18">
        <v>0.29412734400000001</v>
      </c>
      <c r="BE214" s="18">
        <v>0</v>
      </c>
      <c r="BF214" s="18">
        <v>1.519212E-3</v>
      </c>
      <c r="BG214" s="18">
        <v>1.9641319999999999E-3</v>
      </c>
      <c r="BH214" s="18">
        <v>-0.10249359999999999</v>
      </c>
      <c r="BI214" s="18">
        <v>0</v>
      </c>
      <c r="BJ214" s="18">
        <v>0</v>
      </c>
      <c r="BK214" s="18">
        <v>0</v>
      </c>
      <c r="BL214" s="18">
        <v>0.19570895593439999</v>
      </c>
      <c r="BM214" s="18">
        <v>9.7853799999999991E-2</v>
      </c>
      <c r="BN214" s="18">
        <v>0</v>
      </c>
      <c r="BO214" s="18">
        <v>0</v>
      </c>
      <c r="BP214" s="18">
        <v>9.7854477967199996E-2</v>
      </c>
      <c r="BQ214" s="18">
        <v>0</v>
      </c>
      <c r="BR214" s="18">
        <v>7.0635400000000003E-7</v>
      </c>
      <c r="BS214" s="18">
        <v>-2.83868E-8</v>
      </c>
      <c r="BT214" s="18">
        <v>-2.709292E-2</v>
      </c>
      <c r="BU214" s="18">
        <v>0</v>
      </c>
      <c r="BV214" s="18">
        <v>0</v>
      </c>
      <c r="BW214" s="18">
        <v>0</v>
      </c>
      <c r="BX214" s="18">
        <v>22693.420704</v>
      </c>
      <c r="BY214" s="18">
        <v>11303.94</v>
      </c>
      <c r="BZ214" s="18">
        <v>0</v>
      </c>
      <c r="CA214" s="18">
        <v>0</v>
      </c>
      <c r="CB214" s="18">
        <v>11346.710352</v>
      </c>
      <c r="CC214" s="18">
        <v>0</v>
      </c>
      <c r="CD214" s="18">
        <v>42.063600000000001</v>
      </c>
      <c r="CE214" s="18">
        <v>0.70675199999999994</v>
      </c>
      <c r="CF214" s="18">
        <v>-4377</v>
      </c>
      <c r="CG214" s="18">
        <v>0</v>
      </c>
      <c r="CH214" s="18">
        <v>0</v>
      </c>
      <c r="CI214" s="18">
        <v>0</v>
      </c>
      <c r="CJ214" s="18">
        <v>24516.820068000001</v>
      </c>
      <c r="CK214" s="18">
        <v>12211.52</v>
      </c>
      <c r="CL214" s="18">
        <v>0</v>
      </c>
      <c r="CM214" s="18">
        <v>0</v>
      </c>
      <c r="CN214" s="18">
        <v>12258.410034</v>
      </c>
      <c r="CO214" s="18">
        <v>0</v>
      </c>
      <c r="CP214" s="18">
        <v>46.4208</v>
      </c>
      <c r="CQ214" s="18">
        <v>0.46923399999999998</v>
      </c>
      <c r="CR214" s="18">
        <v>-4288.3600000000006</v>
      </c>
      <c r="CS214" s="18">
        <v>0</v>
      </c>
      <c r="CT214" s="18">
        <v>0</v>
      </c>
      <c r="CU214" s="18">
        <v>0</v>
      </c>
      <c r="CV214" s="18">
        <v>3226.9562999999994</v>
      </c>
      <c r="CW214" s="18">
        <v>1601.7199999999998</v>
      </c>
      <c r="CX214" s="18">
        <v>0</v>
      </c>
      <c r="CY214" s="18">
        <v>0</v>
      </c>
      <c r="CZ214" s="18">
        <v>1613.4781499999999</v>
      </c>
      <c r="DA214" s="18">
        <v>0</v>
      </c>
      <c r="DB214" s="18">
        <v>12.31832</v>
      </c>
      <c r="DC214" s="18">
        <v>-0.56017000000000006</v>
      </c>
      <c r="DD214" s="18">
        <v>-4.6715600000000004</v>
      </c>
      <c r="DE214" s="18">
        <v>0</v>
      </c>
      <c r="DF214" s="18">
        <v>0</v>
      </c>
      <c r="DG214" s="18">
        <v>0</v>
      </c>
      <c r="DH214" s="18">
        <v>0</v>
      </c>
      <c r="DI214" s="18">
        <v>0</v>
      </c>
      <c r="DJ214" s="18">
        <v>0</v>
      </c>
      <c r="DK214" s="18">
        <v>0</v>
      </c>
      <c r="DL214" s="18">
        <v>0</v>
      </c>
      <c r="DM214" s="18">
        <v>0</v>
      </c>
      <c r="DN214" s="18">
        <v>0</v>
      </c>
      <c r="DO214" s="18">
        <v>0</v>
      </c>
      <c r="DP214" s="18">
        <v>0</v>
      </c>
      <c r="DQ214" s="18">
        <v>0</v>
      </c>
      <c r="DR214" s="18">
        <v>0</v>
      </c>
      <c r="DS214" s="18">
        <v>0</v>
      </c>
      <c r="DT214" s="18">
        <v>0</v>
      </c>
      <c r="DU214" s="18">
        <v>0</v>
      </c>
      <c r="DV214" s="18">
        <v>0</v>
      </c>
      <c r="DW214" s="18">
        <v>0</v>
      </c>
      <c r="DX214" s="18">
        <v>0</v>
      </c>
      <c r="DY214" s="18">
        <v>0</v>
      </c>
      <c r="DZ214" s="18">
        <v>0</v>
      </c>
      <c r="EA214" s="18">
        <v>0</v>
      </c>
      <c r="EB214" s="18">
        <v>0</v>
      </c>
      <c r="EC214" s="18">
        <v>0</v>
      </c>
      <c r="ED214" s="18">
        <v>0</v>
      </c>
      <c r="EE214" s="18">
        <v>0</v>
      </c>
    </row>
    <row r="215" spans="1:135" ht="20.149999999999999" customHeight="1" outlineLevel="6" x14ac:dyDescent="0.35">
      <c r="A215" s="17" t="s">
        <v>55</v>
      </c>
      <c r="B215" s="17" t="s">
        <v>107</v>
      </c>
      <c r="C215">
        <v>1</v>
      </c>
      <c r="D215" s="18">
        <v>1994.8037880000002</v>
      </c>
      <c r="E215" s="18">
        <v>954.16000000000008</v>
      </c>
      <c r="F215" s="18">
        <v>0</v>
      </c>
      <c r="G215" s="18">
        <v>0</v>
      </c>
      <c r="H215" s="18">
        <v>997.40189400000008</v>
      </c>
      <c r="I215" s="18">
        <v>0</v>
      </c>
      <c r="J215" s="18">
        <v>41.405999999999999</v>
      </c>
      <c r="K215" s="18">
        <v>1.8358940000000001</v>
      </c>
      <c r="L215" s="18">
        <v>-491.97199999999998</v>
      </c>
      <c r="M215" s="18">
        <v>0</v>
      </c>
      <c r="N215" s="18">
        <v>0</v>
      </c>
      <c r="O215" s="18">
        <v>0</v>
      </c>
      <c r="P215" s="18">
        <v>5.2878927540000001E-8</v>
      </c>
      <c r="Q215" s="18">
        <v>2.6439399999999998E-8</v>
      </c>
      <c r="R215" s="18">
        <v>0</v>
      </c>
      <c r="S215" s="18">
        <v>0</v>
      </c>
      <c r="T215" s="18">
        <v>2.6439463769999997E-8</v>
      </c>
      <c r="U215" s="18">
        <v>0</v>
      </c>
      <c r="V215" s="18">
        <v>6.7280000000000005E-14</v>
      </c>
      <c r="W215" s="18">
        <v>-3.5099999999999998E-15</v>
      </c>
      <c r="X215" s="18">
        <v>1.2708E-12</v>
      </c>
      <c r="Y215" s="18">
        <v>0</v>
      </c>
      <c r="Z215" s="18">
        <v>0</v>
      </c>
      <c r="AA215" s="18">
        <v>0</v>
      </c>
      <c r="AB215" s="18">
        <v>0.66070850800000014</v>
      </c>
      <c r="AC215" s="18">
        <v>0.32905200000000001</v>
      </c>
      <c r="AD215" s="18">
        <v>0</v>
      </c>
      <c r="AE215" s="18">
        <v>0</v>
      </c>
      <c r="AF215" s="18">
        <v>0.33035425400000001</v>
      </c>
      <c r="AG215" s="18">
        <v>0</v>
      </c>
      <c r="AH215" s="18">
        <v>8.2687400000000001E-4</v>
      </c>
      <c r="AI215" s="18">
        <v>4.7538000000000002E-4</v>
      </c>
      <c r="AJ215" s="18">
        <v>-0.15203</v>
      </c>
      <c r="AK215" s="18">
        <v>0</v>
      </c>
      <c r="AL215" s="18">
        <v>0</v>
      </c>
      <c r="AM215" s="18">
        <v>0</v>
      </c>
      <c r="AN215" s="18">
        <v>9.7515733120000014</v>
      </c>
      <c r="AO215" s="18">
        <v>4.8677000000000001</v>
      </c>
      <c r="AP215" s="18">
        <v>0</v>
      </c>
      <c r="AQ215" s="18">
        <v>0</v>
      </c>
      <c r="AR215" s="18">
        <v>4.8757866560000007</v>
      </c>
      <c r="AS215" s="18">
        <v>0</v>
      </c>
      <c r="AT215" s="18">
        <v>7.6953999999999998E-3</v>
      </c>
      <c r="AU215" s="18">
        <v>3.9125600000000004E-4</v>
      </c>
      <c r="AV215" s="18">
        <v>-1.6188439999999997</v>
      </c>
      <c r="AW215" s="18">
        <v>0</v>
      </c>
      <c r="AX215" s="18">
        <v>0</v>
      </c>
      <c r="AY215" s="18">
        <v>0</v>
      </c>
      <c r="AZ215" s="18">
        <v>0.58825468800000003</v>
      </c>
      <c r="BA215" s="18">
        <v>0.29064400000000001</v>
      </c>
      <c r="BB215" s="18">
        <v>0</v>
      </c>
      <c r="BC215" s="18">
        <v>0</v>
      </c>
      <c r="BD215" s="18">
        <v>0.29412734400000001</v>
      </c>
      <c r="BE215" s="18">
        <v>0</v>
      </c>
      <c r="BF215" s="18">
        <v>1.519212E-3</v>
      </c>
      <c r="BG215" s="18">
        <v>1.9641319999999999E-3</v>
      </c>
      <c r="BH215" s="18">
        <v>-0.10249359999999999</v>
      </c>
      <c r="BI215" s="18">
        <v>0</v>
      </c>
      <c r="BJ215" s="18">
        <v>0</v>
      </c>
      <c r="BK215" s="18">
        <v>0</v>
      </c>
      <c r="BL215" s="18">
        <v>0.19570895593439999</v>
      </c>
      <c r="BM215" s="18">
        <v>9.7853799999999991E-2</v>
      </c>
      <c r="BN215" s="18">
        <v>0</v>
      </c>
      <c r="BO215" s="18">
        <v>0</v>
      </c>
      <c r="BP215" s="18">
        <v>9.7854477967199996E-2</v>
      </c>
      <c r="BQ215" s="18">
        <v>0</v>
      </c>
      <c r="BR215" s="18">
        <v>7.0635400000000003E-7</v>
      </c>
      <c r="BS215" s="18">
        <v>-2.83868E-8</v>
      </c>
      <c r="BT215" s="18">
        <v>-2.709292E-2</v>
      </c>
      <c r="BU215" s="18">
        <v>0</v>
      </c>
      <c r="BV215" s="18">
        <v>0</v>
      </c>
      <c r="BW215" s="18">
        <v>0</v>
      </c>
      <c r="BX215" s="18">
        <v>22693.420704</v>
      </c>
      <c r="BY215" s="18">
        <v>11303.94</v>
      </c>
      <c r="BZ215" s="18">
        <v>0</v>
      </c>
      <c r="CA215" s="18">
        <v>0</v>
      </c>
      <c r="CB215" s="18">
        <v>11346.710352</v>
      </c>
      <c r="CC215" s="18">
        <v>0</v>
      </c>
      <c r="CD215" s="18">
        <v>42.063600000000001</v>
      </c>
      <c r="CE215" s="18">
        <v>0.70675199999999994</v>
      </c>
      <c r="CF215" s="18">
        <v>-4377</v>
      </c>
      <c r="CG215" s="18">
        <v>0</v>
      </c>
      <c r="CH215" s="18">
        <v>0</v>
      </c>
      <c r="CI215" s="18">
        <v>0</v>
      </c>
      <c r="CJ215" s="18">
        <v>24516.820068000001</v>
      </c>
      <c r="CK215" s="18">
        <v>12211.52</v>
      </c>
      <c r="CL215" s="18">
        <v>0</v>
      </c>
      <c r="CM215" s="18">
        <v>0</v>
      </c>
      <c r="CN215" s="18">
        <v>12258.410034</v>
      </c>
      <c r="CO215" s="18">
        <v>0</v>
      </c>
      <c r="CP215" s="18">
        <v>46.4208</v>
      </c>
      <c r="CQ215" s="18">
        <v>0.46923399999999998</v>
      </c>
      <c r="CR215" s="18">
        <v>-4288.3600000000006</v>
      </c>
      <c r="CS215" s="18">
        <v>0</v>
      </c>
      <c r="CT215" s="18">
        <v>0</v>
      </c>
      <c r="CU215" s="18">
        <v>0</v>
      </c>
      <c r="CV215" s="18">
        <v>3226.9562999999994</v>
      </c>
      <c r="CW215" s="18">
        <v>1601.7199999999998</v>
      </c>
      <c r="CX215" s="18">
        <v>0</v>
      </c>
      <c r="CY215" s="18">
        <v>0</v>
      </c>
      <c r="CZ215" s="18">
        <v>1613.4781499999999</v>
      </c>
      <c r="DA215" s="18">
        <v>0</v>
      </c>
      <c r="DB215" s="18">
        <v>12.31832</v>
      </c>
      <c r="DC215" s="18">
        <v>-0.56017000000000006</v>
      </c>
      <c r="DD215" s="18">
        <v>-4.6715600000000004</v>
      </c>
      <c r="DE215" s="18">
        <v>0</v>
      </c>
      <c r="DF215" s="18">
        <v>0</v>
      </c>
      <c r="DG215" s="18">
        <v>0</v>
      </c>
      <c r="DH215" s="18">
        <v>0</v>
      </c>
      <c r="DI215" s="18">
        <v>0</v>
      </c>
      <c r="DJ215" s="18">
        <v>0</v>
      </c>
      <c r="DK215" s="18">
        <v>0</v>
      </c>
      <c r="DL215" s="18">
        <v>0</v>
      </c>
      <c r="DM215" s="18">
        <v>0</v>
      </c>
      <c r="DN215" s="18">
        <v>0</v>
      </c>
      <c r="DO215" s="18">
        <v>0</v>
      </c>
      <c r="DP215" s="18">
        <v>0</v>
      </c>
      <c r="DQ215" s="18">
        <v>0</v>
      </c>
      <c r="DR215" s="18">
        <v>0</v>
      </c>
      <c r="DS215" s="18">
        <v>0</v>
      </c>
      <c r="DT215" s="18">
        <v>0</v>
      </c>
      <c r="DU215" s="18">
        <v>0</v>
      </c>
      <c r="DV215" s="18">
        <v>0</v>
      </c>
      <c r="DW215" s="18">
        <v>0</v>
      </c>
      <c r="DX215" s="18">
        <v>0</v>
      </c>
      <c r="DY215" s="18">
        <v>0</v>
      </c>
      <c r="DZ215" s="18">
        <v>0</v>
      </c>
      <c r="EA215" s="18">
        <v>0</v>
      </c>
      <c r="EB215" s="18">
        <v>0</v>
      </c>
      <c r="EC215" s="18">
        <v>0</v>
      </c>
      <c r="ED215" s="18">
        <v>0</v>
      </c>
      <c r="EE215" s="18">
        <v>0</v>
      </c>
    </row>
    <row r="216" spans="1:135" ht="20.149999999999999" customHeight="1" outlineLevel="5" x14ac:dyDescent="0.35">
      <c r="A216" s="17" t="s">
        <v>54</v>
      </c>
      <c r="B216" s="17" t="s">
        <v>372</v>
      </c>
      <c r="D216" s="18">
        <v>7703.4807488000006</v>
      </c>
      <c r="E216" s="18">
        <v>2065.4759552</v>
      </c>
      <c r="F216" s="18">
        <v>0</v>
      </c>
      <c r="G216" s="18">
        <v>0</v>
      </c>
      <c r="H216" s="18">
        <v>3851.7403744000003</v>
      </c>
      <c r="I216" s="18">
        <v>0</v>
      </c>
      <c r="J216" s="18">
        <v>1786.2644192000002</v>
      </c>
      <c r="K216" s="18">
        <v>0</v>
      </c>
      <c r="L216" s="18">
        <v>-1488.8524275200002</v>
      </c>
      <c r="M216" s="18">
        <v>0</v>
      </c>
      <c r="N216" s="18">
        <v>0</v>
      </c>
      <c r="O216" s="18">
        <v>0</v>
      </c>
      <c r="P216" s="18">
        <v>5.1135689680640006E-11</v>
      </c>
      <c r="Q216" s="18">
        <v>2.5274830566400001E-11</v>
      </c>
      <c r="R216" s="18">
        <v>0</v>
      </c>
      <c r="S216" s="18">
        <v>0</v>
      </c>
      <c r="T216" s="18">
        <v>2.556784484032E-11</v>
      </c>
      <c r="U216" s="18">
        <v>0</v>
      </c>
      <c r="V216" s="18">
        <v>2.9301427392000002E-13</v>
      </c>
      <c r="W216" s="18">
        <v>0</v>
      </c>
      <c r="X216" s="18">
        <v>-3.4440225907200004E-11</v>
      </c>
      <c r="Y216" s="18">
        <v>0</v>
      </c>
      <c r="Z216" s="18">
        <v>0</v>
      </c>
      <c r="AA216" s="18">
        <v>0</v>
      </c>
      <c r="AB216" s="18">
        <v>12.721799576928001</v>
      </c>
      <c r="AC216" s="18">
        <v>6.3495134368000006</v>
      </c>
      <c r="AD216" s="18">
        <v>0</v>
      </c>
      <c r="AE216" s="18">
        <v>0</v>
      </c>
      <c r="AF216" s="18">
        <v>6.3608997884640006</v>
      </c>
      <c r="AG216" s="18">
        <v>0</v>
      </c>
      <c r="AH216" s="18">
        <v>1.1386351664000002E-2</v>
      </c>
      <c r="AI216" s="18">
        <v>0</v>
      </c>
      <c r="AJ216" s="18">
        <v>-0.12802438553600001</v>
      </c>
      <c r="AK216" s="18">
        <v>0</v>
      </c>
      <c r="AL216" s="18">
        <v>0</v>
      </c>
      <c r="AM216" s="18">
        <v>0</v>
      </c>
      <c r="AN216" s="18">
        <v>5.2145771429119998</v>
      </c>
      <c r="AO216" s="18">
        <v>2.4517167657600001</v>
      </c>
      <c r="AP216" s="18">
        <v>0</v>
      </c>
      <c r="AQ216" s="18">
        <v>0</v>
      </c>
      <c r="AR216" s="18">
        <v>2.6072885714559999</v>
      </c>
      <c r="AS216" s="18">
        <v>0</v>
      </c>
      <c r="AT216" s="18">
        <v>0.15557180569600002</v>
      </c>
      <c r="AU216" s="18">
        <v>0</v>
      </c>
      <c r="AV216" s="18">
        <v>-1.2567530758400001</v>
      </c>
      <c r="AW216" s="18">
        <v>0</v>
      </c>
      <c r="AX216" s="18">
        <v>0</v>
      </c>
      <c r="AY216" s="18">
        <v>0</v>
      </c>
      <c r="AZ216" s="18">
        <v>0.80759645402880009</v>
      </c>
      <c r="BA216" s="18">
        <v>0.36927040960000002</v>
      </c>
      <c r="BB216" s="18">
        <v>0</v>
      </c>
      <c r="BC216" s="18">
        <v>0</v>
      </c>
      <c r="BD216" s="18">
        <v>0.40379822701440005</v>
      </c>
      <c r="BE216" s="18">
        <v>0</v>
      </c>
      <c r="BF216" s="18">
        <v>3.4527817414400003E-2</v>
      </c>
      <c r="BG216" s="18">
        <v>0</v>
      </c>
      <c r="BH216" s="18">
        <v>-0.238150930624</v>
      </c>
      <c r="BI216" s="18">
        <v>0</v>
      </c>
      <c r="BJ216" s="18">
        <v>0</v>
      </c>
      <c r="BK216" s="18">
        <v>0</v>
      </c>
      <c r="BL216" s="18">
        <v>7.6055834149952001E-4</v>
      </c>
      <c r="BM216" s="18">
        <v>3.7705349920000005E-4</v>
      </c>
      <c r="BN216" s="18">
        <v>0</v>
      </c>
      <c r="BO216" s="18">
        <v>0</v>
      </c>
      <c r="BP216" s="18">
        <v>3.8027917074976006E-4</v>
      </c>
      <c r="BQ216" s="18">
        <v>0</v>
      </c>
      <c r="BR216" s="18">
        <v>3.2256715497600002E-6</v>
      </c>
      <c r="BS216" s="18">
        <v>0</v>
      </c>
      <c r="BT216" s="18">
        <v>-3.6978129958399998E-4</v>
      </c>
      <c r="BU216" s="18">
        <v>0</v>
      </c>
      <c r="BV216" s="18">
        <v>0</v>
      </c>
      <c r="BW216" s="18">
        <v>0</v>
      </c>
      <c r="BX216" s="18">
        <v>110561.013477632</v>
      </c>
      <c r="BY216" s="18">
        <v>55023.359263999999</v>
      </c>
      <c r="BZ216" s="18">
        <v>0</v>
      </c>
      <c r="CA216" s="18">
        <v>0</v>
      </c>
      <c r="CB216" s="18">
        <v>55280.506738816002</v>
      </c>
      <c r="CC216" s="18">
        <v>0</v>
      </c>
      <c r="CD216" s="18">
        <v>257.147474816</v>
      </c>
      <c r="CE216" s="18">
        <v>0</v>
      </c>
      <c r="CF216" s="18">
        <v>-19887.626310400003</v>
      </c>
      <c r="CG216" s="18">
        <v>0</v>
      </c>
      <c r="CH216" s="18">
        <v>0</v>
      </c>
      <c r="CI216" s="18">
        <v>0</v>
      </c>
      <c r="CJ216" s="18">
        <v>113826.90527680003</v>
      </c>
      <c r="CK216" s="18">
        <v>56637.307168000007</v>
      </c>
      <c r="CL216" s="18">
        <v>0</v>
      </c>
      <c r="CM216" s="18">
        <v>0</v>
      </c>
      <c r="CN216" s="18">
        <v>56913.452638400006</v>
      </c>
      <c r="CO216" s="18">
        <v>0</v>
      </c>
      <c r="CP216" s="18">
        <v>276.14547040000002</v>
      </c>
      <c r="CQ216" s="18">
        <v>0</v>
      </c>
      <c r="CR216" s="18">
        <v>-21787.208160000002</v>
      </c>
      <c r="CS216" s="18">
        <v>0</v>
      </c>
      <c r="CT216" s="18">
        <v>0</v>
      </c>
      <c r="CU216" s="18">
        <v>0</v>
      </c>
      <c r="CV216" s="18">
        <v>9354.6931423999995</v>
      </c>
      <c r="CW216" s="18">
        <v>4624.7880384</v>
      </c>
      <c r="CX216" s="18">
        <v>0</v>
      </c>
      <c r="CY216" s="18">
        <v>0</v>
      </c>
      <c r="CZ216" s="18">
        <v>4677.3465711999997</v>
      </c>
      <c r="DA216" s="18">
        <v>0</v>
      </c>
      <c r="DB216" s="18">
        <v>52.558532800000002</v>
      </c>
      <c r="DC216" s="18">
        <v>0</v>
      </c>
      <c r="DD216" s="18">
        <v>-6228.4238022399995</v>
      </c>
      <c r="DE216" s="18">
        <v>0</v>
      </c>
      <c r="DF216" s="18">
        <v>0</v>
      </c>
      <c r="DG216" s="18">
        <v>0</v>
      </c>
      <c r="DH216" s="18">
        <v>0</v>
      </c>
      <c r="DI216" s="18">
        <v>0</v>
      </c>
      <c r="DJ216" s="18">
        <v>0</v>
      </c>
      <c r="DK216" s="18">
        <v>0</v>
      </c>
      <c r="DL216" s="18">
        <v>0</v>
      </c>
      <c r="DM216" s="18">
        <v>0</v>
      </c>
      <c r="DN216" s="18">
        <v>0</v>
      </c>
      <c r="DO216" s="18">
        <v>0</v>
      </c>
      <c r="DP216" s="18">
        <v>0</v>
      </c>
      <c r="DQ216" s="18">
        <v>0</v>
      </c>
      <c r="DR216" s="18">
        <v>0</v>
      </c>
      <c r="DS216" s="18">
        <v>0</v>
      </c>
      <c r="DT216" s="18">
        <v>0</v>
      </c>
      <c r="DU216" s="18">
        <v>0</v>
      </c>
      <c r="DV216" s="18">
        <v>0</v>
      </c>
      <c r="DW216" s="18">
        <v>0</v>
      </c>
      <c r="DX216" s="18">
        <v>0</v>
      </c>
      <c r="DY216" s="18">
        <v>0</v>
      </c>
      <c r="DZ216" s="18">
        <v>0</v>
      </c>
      <c r="EA216" s="18">
        <v>0</v>
      </c>
      <c r="EB216" s="18">
        <v>0</v>
      </c>
      <c r="EC216" s="18">
        <v>0</v>
      </c>
      <c r="ED216" s="18">
        <v>0</v>
      </c>
      <c r="EE216" s="18">
        <v>0</v>
      </c>
    </row>
    <row r="217" spans="1:135" ht="20.149999999999999" customHeight="1" outlineLevel="6" x14ac:dyDescent="0.35">
      <c r="A217" s="17" t="s">
        <v>55</v>
      </c>
      <c r="B217" s="17" t="s">
        <v>108</v>
      </c>
      <c r="C217">
        <v>1</v>
      </c>
      <c r="D217" s="18">
        <v>7703.4807488000006</v>
      </c>
      <c r="E217" s="18">
        <v>2065.4759552</v>
      </c>
      <c r="F217" s="18">
        <v>0</v>
      </c>
      <c r="G217" s="18">
        <v>0</v>
      </c>
      <c r="H217" s="18">
        <v>3851.7403744000003</v>
      </c>
      <c r="I217" s="18">
        <v>0</v>
      </c>
      <c r="J217" s="18">
        <v>1786.2644192000002</v>
      </c>
      <c r="K217" s="18">
        <v>0</v>
      </c>
      <c r="L217" s="18">
        <v>-1488.8524275200002</v>
      </c>
      <c r="M217" s="18">
        <v>0</v>
      </c>
      <c r="N217" s="18">
        <v>0</v>
      </c>
      <c r="O217" s="18">
        <v>0</v>
      </c>
      <c r="P217" s="18">
        <v>5.1135689680640006E-11</v>
      </c>
      <c r="Q217" s="18">
        <v>2.5274830566400001E-11</v>
      </c>
      <c r="R217" s="18">
        <v>0</v>
      </c>
      <c r="S217" s="18">
        <v>0</v>
      </c>
      <c r="T217" s="18">
        <v>2.556784484032E-11</v>
      </c>
      <c r="U217" s="18">
        <v>0</v>
      </c>
      <c r="V217" s="18">
        <v>2.9301427392000002E-13</v>
      </c>
      <c r="W217" s="18">
        <v>0</v>
      </c>
      <c r="X217" s="18">
        <v>-3.4440225907200004E-11</v>
      </c>
      <c r="Y217" s="18">
        <v>0</v>
      </c>
      <c r="Z217" s="18">
        <v>0</v>
      </c>
      <c r="AA217" s="18">
        <v>0</v>
      </c>
      <c r="AB217" s="18">
        <v>12.721799576928001</v>
      </c>
      <c r="AC217" s="18">
        <v>6.3495134368000006</v>
      </c>
      <c r="AD217" s="18">
        <v>0</v>
      </c>
      <c r="AE217" s="18">
        <v>0</v>
      </c>
      <c r="AF217" s="18">
        <v>6.3608997884640006</v>
      </c>
      <c r="AG217" s="18">
        <v>0</v>
      </c>
      <c r="AH217" s="18">
        <v>1.1386351664000002E-2</v>
      </c>
      <c r="AI217" s="18">
        <v>0</v>
      </c>
      <c r="AJ217" s="18">
        <v>-0.12802438553600001</v>
      </c>
      <c r="AK217" s="18">
        <v>0</v>
      </c>
      <c r="AL217" s="18">
        <v>0</v>
      </c>
      <c r="AM217" s="18">
        <v>0</v>
      </c>
      <c r="AN217" s="18">
        <v>5.2145771429119998</v>
      </c>
      <c r="AO217" s="18">
        <v>2.4517167657600001</v>
      </c>
      <c r="AP217" s="18">
        <v>0</v>
      </c>
      <c r="AQ217" s="18">
        <v>0</v>
      </c>
      <c r="AR217" s="18">
        <v>2.6072885714559999</v>
      </c>
      <c r="AS217" s="18">
        <v>0</v>
      </c>
      <c r="AT217" s="18">
        <v>0.15557180569600002</v>
      </c>
      <c r="AU217" s="18">
        <v>0</v>
      </c>
      <c r="AV217" s="18">
        <v>-1.2567530758400001</v>
      </c>
      <c r="AW217" s="18">
        <v>0</v>
      </c>
      <c r="AX217" s="18">
        <v>0</v>
      </c>
      <c r="AY217" s="18">
        <v>0</v>
      </c>
      <c r="AZ217" s="18">
        <v>0.80759645402880009</v>
      </c>
      <c r="BA217" s="18">
        <v>0.36927040960000002</v>
      </c>
      <c r="BB217" s="18">
        <v>0</v>
      </c>
      <c r="BC217" s="18">
        <v>0</v>
      </c>
      <c r="BD217" s="18">
        <v>0.40379822701440005</v>
      </c>
      <c r="BE217" s="18">
        <v>0</v>
      </c>
      <c r="BF217" s="18">
        <v>3.4527817414400003E-2</v>
      </c>
      <c r="BG217" s="18">
        <v>0</v>
      </c>
      <c r="BH217" s="18">
        <v>-0.238150930624</v>
      </c>
      <c r="BI217" s="18">
        <v>0</v>
      </c>
      <c r="BJ217" s="18">
        <v>0</v>
      </c>
      <c r="BK217" s="18">
        <v>0</v>
      </c>
      <c r="BL217" s="18">
        <v>7.6055834149952001E-4</v>
      </c>
      <c r="BM217" s="18">
        <v>3.7705349920000005E-4</v>
      </c>
      <c r="BN217" s="18">
        <v>0</v>
      </c>
      <c r="BO217" s="18">
        <v>0</v>
      </c>
      <c r="BP217" s="18">
        <v>3.8027917074976006E-4</v>
      </c>
      <c r="BQ217" s="18">
        <v>0</v>
      </c>
      <c r="BR217" s="18">
        <v>3.2256715497600002E-6</v>
      </c>
      <c r="BS217" s="18">
        <v>0</v>
      </c>
      <c r="BT217" s="18">
        <v>-3.6978129958399998E-4</v>
      </c>
      <c r="BU217" s="18">
        <v>0</v>
      </c>
      <c r="BV217" s="18">
        <v>0</v>
      </c>
      <c r="BW217" s="18">
        <v>0</v>
      </c>
      <c r="BX217" s="18">
        <v>110561.013477632</v>
      </c>
      <c r="BY217" s="18">
        <v>55023.359263999999</v>
      </c>
      <c r="BZ217" s="18">
        <v>0</v>
      </c>
      <c r="CA217" s="18">
        <v>0</v>
      </c>
      <c r="CB217" s="18">
        <v>55280.506738816002</v>
      </c>
      <c r="CC217" s="18">
        <v>0</v>
      </c>
      <c r="CD217" s="18">
        <v>257.147474816</v>
      </c>
      <c r="CE217" s="18">
        <v>0</v>
      </c>
      <c r="CF217" s="18">
        <v>-19887.626310400003</v>
      </c>
      <c r="CG217" s="18">
        <v>0</v>
      </c>
      <c r="CH217" s="18">
        <v>0</v>
      </c>
      <c r="CI217" s="18">
        <v>0</v>
      </c>
      <c r="CJ217" s="18">
        <v>113826.90527680003</v>
      </c>
      <c r="CK217" s="18">
        <v>56637.307168000007</v>
      </c>
      <c r="CL217" s="18">
        <v>0</v>
      </c>
      <c r="CM217" s="18">
        <v>0</v>
      </c>
      <c r="CN217" s="18">
        <v>56913.452638400006</v>
      </c>
      <c r="CO217" s="18">
        <v>0</v>
      </c>
      <c r="CP217" s="18">
        <v>276.14547040000002</v>
      </c>
      <c r="CQ217" s="18">
        <v>0</v>
      </c>
      <c r="CR217" s="18">
        <v>-21787.208160000002</v>
      </c>
      <c r="CS217" s="18">
        <v>0</v>
      </c>
      <c r="CT217" s="18">
        <v>0</v>
      </c>
      <c r="CU217" s="18">
        <v>0</v>
      </c>
      <c r="CV217" s="18">
        <v>9354.6931423999995</v>
      </c>
      <c r="CW217" s="18">
        <v>4624.7880384</v>
      </c>
      <c r="CX217" s="18">
        <v>0</v>
      </c>
      <c r="CY217" s="18">
        <v>0</v>
      </c>
      <c r="CZ217" s="18">
        <v>4677.3465711999997</v>
      </c>
      <c r="DA217" s="18">
        <v>0</v>
      </c>
      <c r="DB217" s="18">
        <v>52.558532800000002</v>
      </c>
      <c r="DC217" s="18">
        <v>0</v>
      </c>
      <c r="DD217" s="18">
        <v>-6228.4238022399995</v>
      </c>
      <c r="DE217" s="18">
        <v>0</v>
      </c>
      <c r="DF217" s="18">
        <v>0</v>
      </c>
      <c r="DG217" s="18">
        <v>0</v>
      </c>
      <c r="DH217" s="18">
        <v>0</v>
      </c>
      <c r="DI217" s="18">
        <v>0</v>
      </c>
      <c r="DJ217" s="18">
        <v>0</v>
      </c>
      <c r="DK217" s="18">
        <v>0</v>
      </c>
      <c r="DL217" s="18">
        <v>0</v>
      </c>
      <c r="DM217" s="18">
        <v>0</v>
      </c>
      <c r="DN217" s="18">
        <v>0</v>
      </c>
      <c r="DO217" s="18">
        <v>0</v>
      </c>
      <c r="DP217" s="18">
        <v>0</v>
      </c>
      <c r="DQ217" s="18">
        <v>0</v>
      </c>
      <c r="DR217" s="18">
        <v>0</v>
      </c>
      <c r="DS217" s="18">
        <v>0</v>
      </c>
      <c r="DT217" s="18">
        <v>0</v>
      </c>
      <c r="DU217" s="18">
        <v>0</v>
      </c>
      <c r="DV217" s="18">
        <v>0</v>
      </c>
      <c r="DW217" s="18">
        <v>0</v>
      </c>
      <c r="DX217" s="18">
        <v>0</v>
      </c>
      <c r="DY217" s="18">
        <v>0</v>
      </c>
      <c r="DZ217" s="18">
        <v>0</v>
      </c>
      <c r="EA217" s="18">
        <v>0</v>
      </c>
      <c r="EB217" s="18">
        <v>0</v>
      </c>
      <c r="EC217" s="18">
        <v>0</v>
      </c>
      <c r="ED217" s="18">
        <v>0</v>
      </c>
      <c r="EE217" s="18">
        <v>0</v>
      </c>
    </row>
    <row r="218" spans="1:135" ht="20.149999999999999" customHeight="1" outlineLevel="5" x14ac:dyDescent="0.35">
      <c r="A218" s="17" t="s">
        <v>54</v>
      </c>
      <c r="B218" s="17" t="s">
        <v>103</v>
      </c>
      <c r="D218" s="18">
        <v>246.3125508</v>
      </c>
      <c r="E218" s="18">
        <v>119.0565</v>
      </c>
      <c r="F218" s="18">
        <v>0</v>
      </c>
      <c r="G218" s="18">
        <v>0</v>
      </c>
      <c r="H218" s="18">
        <v>123.1562754</v>
      </c>
      <c r="I218" s="18">
        <v>0</v>
      </c>
      <c r="J218" s="18">
        <v>3.8969550000000002</v>
      </c>
      <c r="K218" s="18">
        <v>0.20282039999999998</v>
      </c>
      <c r="L218" s="18">
        <v>-45.559260000000002</v>
      </c>
      <c r="M218" s="18">
        <v>0</v>
      </c>
      <c r="N218" s="18">
        <v>0</v>
      </c>
      <c r="O218" s="18">
        <v>0</v>
      </c>
      <c r="P218" s="18">
        <v>2.8650641752799999E-9</v>
      </c>
      <c r="Q218" s="18">
        <v>1.43253E-9</v>
      </c>
      <c r="R218" s="18">
        <v>0</v>
      </c>
      <c r="S218" s="18">
        <v>0</v>
      </c>
      <c r="T218" s="18">
        <v>1.43253208764E-9</v>
      </c>
      <c r="U218" s="18">
        <v>0</v>
      </c>
      <c r="V218" s="18">
        <v>2.4753599999999997E-15</v>
      </c>
      <c r="W218" s="18">
        <v>-3.8772000000000002E-16</v>
      </c>
      <c r="X218" s="18">
        <v>-1.1583414000000001E-13</v>
      </c>
      <c r="Y218" s="18">
        <v>0</v>
      </c>
      <c r="Z218" s="18">
        <v>0</v>
      </c>
      <c r="AA218" s="18">
        <v>0</v>
      </c>
      <c r="AB218" s="18">
        <v>8.3004523019999998E-2</v>
      </c>
      <c r="AC218" s="18">
        <v>4.1275800000000001E-2</v>
      </c>
      <c r="AD218" s="18">
        <v>0</v>
      </c>
      <c r="AE218" s="18">
        <v>0</v>
      </c>
      <c r="AF218" s="18">
        <v>4.1502261509999999E-2</v>
      </c>
      <c r="AG218" s="18">
        <v>0</v>
      </c>
      <c r="AH218" s="18">
        <v>1.7394390000000001E-4</v>
      </c>
      <c r="AI218" s="18">
        <v>5.2517610000000001E-5</v>
      </c>
      <c r="AJ218" s="18">
        <v>-2.1136499999999999E-2</v>
      </c>
      <c r="AK218" s="18">
        <v>0</v>
      </c>
      <c r="AL218" s="18">
        <v>0</v>
      </c>
      <c r="AM218" s="18">
        <v>0</v>
      </c>
      <c r="AN218" s="18">
        <v>1.3365529860599998</v>
      </c>
      <c r="AO218" s="18">
        <v>0.66545639999999995</v>
      </c>
      <c r="AP218" s="18">
        <v>0</v>
      </c>
      <c r="AQ218" s="18">
        <v>0</v>
      </c>
      <c r="AR218" s="18">
        <v>0.66827649302999992</v>
      </c>
      <c r="AS218" s="18">
        <v>0</v>
      </c>
      <c r="AT218" s="18">
        <v>2.776869E-3</v>
      </c>
      <c r="AU218" s="18">
        <v>4.322403E-5</v>
      </c>
      <c r="AV218" s="18">
        <v>-0.38991600000000004</v>
      </c>
      <c r="AW218" s="18">
        <v>0</v>
      </c>
      <c r="AX218" s="18">
        <v>0</v>
      </c>
      <c r="AY218" s="18">
        <v>0</v>
      </c>
      <c r="AZ218" s="18">
        <v>7.1226885599999998E-2</v>
      </c>
      <c r="BA218" s="18">
        <v>3.4713899999999999E-2</v>
      </c>
      <c r="BB218" s="18">
        <v>0</v>
      </c>
      <c r="BC218" s="18">
        <v>0</v>
      </c>
      <c r="BD218" s="18">
        <v>3.5613442799999999E-2</v>
      </c>
      <c r="BE218" s="18">
        <v>0</v>
      </c>
      <c r="BF218" s="18">
        <v>6.8255550000000001E-4</v>
      </c>
      <c r="BG218" s="18">
        <v>2.169873E-4</v>
      </c>
      <c r="BH218" s="18">
        <v>-1.2385998E-2</v>
      </c>
      <c r="BI218" s="18">
        <v>0</v>
      </c>
      <c r="BJ218" s="18">
        <v>0</v>
      </c>
      <c r="BK218" s="18">
        <v>0</v>
      </c>
      <c r="BL218" s="18">
        <v>3.5556172227773998E-2</v>
      </c>
      <c r="BM218" s="18">
        <v>1.7778059999999998E-2</v>
      </c>
      <c r="BN218" s="18">
        <v>0</v>
      </c>
      <c r="BO218" s="18">
        <v>0</v>
      </c>
      <c r="BP218" s="18">
        <v>1.7778086113886999E-2</v>
      </c>
      <c r="BQ218" s="18">
        <v>0</v>
      </c>
      <c r="BR218" s="18">
        <v>2.9249909999999998E-8</v>
      </c>
      <c r="BS218" s="18">
        <v>-3.1360229999999998E-9</v>
      </c>
      <c r="BT218" s="18">
        <v>-1.615743E-2</v>
      </c>
      <c r="BU218" s="18">
        <v>0</v>
      </c>
      <c r="BV218" s="18">
        <v>0</v>
      </c>
      <c r="BW218" s="18">
        <v>0</v>
      </c>
      <c r="BX218" s="18">
        <v>2950.1016186600004</v>
      </c>
      <c r="BY218" s="18">
        <v>1472.5350000000001</v>
      </c>
      <c r="BZ218" s="18">
        <v>0</v>
      </c>
      <c r="CA218" s="18">
        <v>0</v>
      </c>
      <c r="CB218" s="18">
        <v>1475.05080933</v>
      </c>
      <c r="CC218" s="18">
        <v>0</v>
      </c>
      <c r="CD218" s="18">
        <v>2.4377310000000003</v>
      </c>
      <c r="CE218" s="18">
        <v>7.8078330000000001E-2</v>
      </c>
      <c r="CF218" s="18">
        <v>-448.3818</v>
      </c>
      <c r="CG218" s="18">
        <v>0</v>
      </c>
      <c r="CH218" s="18">
        <v>0</v>
      </c>
      <c r="CI218" s="18">
        <v>0</v>
      </c>
      <c r="CJ218" s="18">
        <v>3220.5706532999998</v>
      </c>
      <c r="CK218" s="18">
        <v>1607.634</v>
      </c>
      <c r="CL218" s="18">
        <v>0</v>
      </c>
      <c r="CM218" s="18">
        <v>0</v>
      </c>
      <c r="CN218" s="18">
        <v>1610.2853266500001</v>
      </c>
      <c r="CO218" s="18">
        <v>0</v>
      </c>
      <c r="CP218" s="18">
        <v>2.599488</v>
      </c>
      <c r="CQ218" s="18">
        <v>5.183865E-2</v>
      </c>
      <c r="CR218" s="18">
        <v>-457.72199999999998</v>
      </c>
      <c r="CS218" s="18">
        <v>0</v>
      </c>
      <c r="CT218" s="18">
        <v>0</v>
      </c>
      <c r="CU218" s="18">
        <v>0</v>
      </c>
      <c r="CV218" s="18">
        <v>644.05006055999979</v>
      </c>
      <c r="CW218" s="18">
        <v>321.61229999999995</v>
      </c>
      <c r="CX218" s="18">
        <v>0</v>
      </c>
      <c r="CY218" s="18">
        <v>0</v>
      </c>
      <c r="CZ218" s="18">
        <v>322.0250302799999</v>
      </c>
      <c r="DA218" s="18">
        <v>0</v>
      </c>
      <c r="DB218" s="18">
        <v>0.47461499999999995</v>
      </c>
      <c r="DC218" s="18">
        <v>-6.1884719999999997E-2</v>
      </c>
      <c r="DD218" s="18">
        <v>-65.146320000000003</v>
      </c>
      <c r="DE218" s="18">
        <v>0</v>
      </c>
      <c r="DF218" s="18">
        <v>0</v>
      </c>
      <c r="DG218" s="18">
        <v>0</v>
      </c>
      <c r="DH218" s="18">
        <v>0</v>
      </c>
      <c r="DI218" s="18">
        <v>0</v>
      </c>
      <c r="DJ218" s="18">
        <v>0</v>
      </c>
      <c r="DK218" s="18">
        <v>0</v>
      </c>
      <c r="DL218" s="18">
        <v>0</v>
      </c>
      <c r="DM218" s="18">
        <v>0</v>
      </c>
      <c r="DN218" s="18">
        <v>0</v>
      </c>
      <c r="DO218" s="18">
        <v>0</v>
      </c>
      <c r="DP218" s="18">
        <v>0</v>
      </c>
      <c r="DQ218" s="18">
        <v>0</v>
      </c>
      <c r="DR218" s="18">
        <v>0</v>
      </c>
      <c r="DS218" s="18">
        <v>0</v>
      </c>
      <c r="DT218" s="18">
        <v>0</v>
      </c>
      <c r="DU218" s="18">
        <v>0</v>
      </c>
      <c r="DV218" s="18">
        <v>0</v>
      </c>
      <c r="DW218" s="18">
        <v>0</v>
      </c>
      <c r="DX218" s="18">
        <v>0</v>
      </c>
      <c r="DY218" s="18">
        <v>0</v>
      </c>
      <c r="DZ218" s="18">
        <v>0</v>
      </c>
      <c r="EA218" s="18">
        <v>0</v>
      </c>
      <c r="EB218" s="18">
        <v>0</v>
      </c>
      <c r="EC218" s="18">
        <v>0</v>
      </c>
      <c r="ED218" s="18">
        <v>0</v>
      </c>
      <c r="EE218" s="18">
        <v>0</v>
      </c>
    </row>
    <row r="219" spans="1:135" ht="20.149999999999999" customHeight="1" outlineLevel="6" x14ac:dyDescent="0.35">
      <c r="A219" s="17" t="s">
        <v>55</v>
      </c>
      <c r="B219" s="17" t="s">
        <v>373</v>
      </c>
      <c r="C219">
        <v>1</v>
      </c>
      <c r="D219" s="18">
        <v>246.3125508</v>
      </c>
      <c r="E219" s="18">
        <v>119.0565</v>
      </c>
      <c r="F219" s="18">
        <v>0</v>
      </c>
      <c r="G219" s="18">
        <v>0</v>
      </c>
      <c r="H219" s="18">
        <v>123.1562754</v>
      </c>
      <c r="I219" s="18">
        <v>0</v>
      </c>
      <c r="J219" s="18">
        <v>3.8969550000000002</v>
      </c>
      <c r="K219" s="18">
        <v>0.20282039999999998</v>
      </c>
      <c r="L219" s="18">
        <v>-45.559260000000002</v>
      </c>
      <c r="M219" s="18">
        <v>0</v>
      </c>
      <c r="N219" s="18">
        <v>0</v>
      </c>
      <c r="O219" s="18">
        <v>0</v>
      </c>
      <c r="P219" s="18">
        <v>2.8650641752799999E-9</v>
      </c>
      <c r="Q219" s="18">
        <v>1.43253E-9</v>
      </c>
      <c r="R219" s="18">
        <v>0</v>
      </c>
      <c r="S219" s="18">
        <v>0</v>
      </c>
      <c r="T219" s="18">
        <v>1.43253208764E-9</v>
      </c>
      <c r="U219" s="18">
        <v>0</v>
      </c>
      <c r="V219" s="18">
        <v>2.4753599999999997E-15</v>
      </c>
      <c r="W219" s="18">
        <v>-3.8772000000000002E-16</v>
      </c>
      <c r="X219" s="18">
        <v>-1.1583414000000001E-13</v>
      </c>
      <c r="Y219" s="18">
        <v>0</v>
      </c>
      <c r="Z219" s="18">
        <v>0</v>
      </c>
      <c r="AA219" s="18">
        <v>0</v>
      </c>
      <c r="AB219" s="18">
        <v>8.3004523019999998E-2</v>
      </c>
      <c r="AC219" s="18">
        <v>4.1275800000000001E-2</v>
      </c>
      <c r="AD219" s="18">
        <v>0</v>
      </c>
      <c r="AE219" s="18">
        <v>0</v>
      </c>
      <c r="AF219" s="18">
        <v>4.1502261509999999E-2</v>
      </c>
      <c r="AG219" s="18">
        <v>0</v>
      </c>
      <c r="AH219" s="18">
        <v>1.7394390000000001E-4</v>
      </c>
      <c r="AI219" s="18">
        <v>5.2517610000000001E-5</v>
      </c>
      <c r="AJ219" s="18">
        <v>-2.1136499999999999E-2</v>
      </c>
      <c r="AK219" s="18">
        <v>0</v>
      </c>
      <c r="AL219" s="18">
        <v>0</v>
      </c>
      <c r="AM219" s="18">
        <v>0</v>
      </c>
      <c r="AN219" s="18">
        <v>1.3365529860599998</v>
      </c>
      <c r="AO219" s="18">
        <v>0.66545639999999995</v>
      </c>
      <c r="AP219" s="18">
        <v>0</v>
      </c>
      <c r="AQ219" s="18">
        <v>0</v>
      </c>
      <c r="AR219" s="18">
        <v>0.66827649302999992</v>
      </c>
      <c r="AS219" s="18">
        <v>0</v>
      </c>
      <c r="AT219" s="18">
        <v>2.776869E-3</v>
      </c>
      <c r="AU219" s="18">
        <v>4.322403E-5</v>
      </c>
      <c r="AV219" s="18">
        <v>-0.38991600000000004</v>
      </c>
      <c r="AW219" s="18">
        <v>0</v>
      </c>
      <c r="AX219" s="18">
        <v>0</v>
      </c>
      <c r="AY219" s="18">
        <v>0</v>
      </c>
      <c r="AZ219" s="18">
        <v>7.1226885599999998E-2</v>
      </c>
      <c r="BA219" s="18">
        <v>3.4713899999999999E-2</v>
      </c>
      <c r="BB219" s="18">
        <v>0</v>
      </c>
      <c r="BC219" s="18">
        <v>0</v>
      </c>
      <c r="BD219" s="18">
        <v>3.5613442799999999E-2</v>
      </c>
      <c r="BE219" s="18">
        <v>0</v>
      </c>
      <c r="BF219" s="18">
        <v>6.8255550000000001E-4</v>
      </c>
      <c r="BG219" s="18">
        <v>2.169873E-4</v>
      </c>
      <c r="BH219" s="18">
        <v>-1.2385998E-2</v>
      </c>
      <c r="BI219" s="18">
        <v>0</v>
      </c>
      <c r="BJ219" s="18">
        <v>0</v>
      </c>
      <c r="BK219" s="18">
        <v>0</v>
      </c>
      <c r="BL219" s="18">
        <v>3.5556172227773998E-2</v>
      </c>
      <c r="BM219" s="18">
        <v>1.7778059999999998E-2</v>
      </c>
      <c r="BN219" s="18">
        <v>0</v>
      </c>
      <c r="BO219" s="18">
        <v>0</v>
      </c>
      <c r="BP219" s="18">
        <v>1.7778086113886999E-2</v>
      </c>
      <c r="BQ219" s="18">
        <v>0</v>
      </c>
      <c r="BR219" s="18">
        <v>2.9249909999999998E-8</v>
      </c>
      <c r="BS219" s="18">
        <v>-3.1360229999999998E-9</v>
      </c>
      <c r="BT219" s="18">
        <v>-1.615743E-2</v>
      </c>
      <c r="BU219" s="18">
        <v>0</v>
      </c>
      <c r="BV219" s="18">
        <v>0</v>
      </c>
      <c r="BW219" s="18">
        <v>0</v>
      </c>
      <c r="BX219" s="18">
        <v>2950.1016186600004</v>
      </c>
      <c r="BY219" s="18">
        <v>1472.5350000000001</v>
      </c>
      <c r="BZ219" s="18">
        <v>0</v>
      </c>
      <c r="CA219" s="18">
        <v>0</v>
      </c>
      <c r="CB219" s="18">
        <v>1475.05080933</v>
      </c>
      <c r="CC219" s="18">
        <v>0</v>
      </c>
      <c r="CD219" s="18">
        <v>2.4377310000000003</v>
      </c>
      <c r="CE219" s="18">
        <v>7.8078330000000001E-2</v>
      </c>
      <c r="CF219" s="18">
        <v>-448.3818</v>
      </c>
      <c r="CG219" s="18">
        <v>0</v>
      </c>
      <c r="CH219" s="18">
        <v>0</v>
      </c>
      <c r="CI219" s="18">
        <v>0</v>
      </c>
      <c r="CJ219" s="18">
        <v>3220.5706532999998</v>
      </c>
      <c r="CK219" s="18">
        <v>1607.634</v>
      </c>
      <c r="CL219" s="18">
        <v>0</v>
      </c>
      <c r="CM219" s="18">
        <v>0</v>
      </c>
      <c r="CN219" s="18">
        <v>1610.2853266500001</v>
      </c>
      <c r="CO219" s="18">
        <v>0</v>
      </c>
      <c r="CP219" s="18">
        <v>2.599488</v>
      </c>
      <c r="CQ219" s="18">
        <v>5.183865E-2</v>
      </c>
      <c r="CR219" s="18">
        <v>-457.72199999999998</v>
      </c>
      <c r="CS219" s="18">
        <v>0</v>
      </c>
      <c r="CT219" s="18">
        <v>0</v>
      </c>
      <c r="CU219" s="18">
        <v>0</v>
      </c>
      <c r="CV219" s="18">
        <v>644.05006055999979</v>
      </c>
      <c r="CW219" s="18">
        <v>321.61229999999995</v>
      </c>
      <c r="CX219" s="18">
        <v>0</v>
      </c>
      <c r="CY219" s="18">
        <v>0</v>
      </c>
      <c r="CZ219" s="18">
        <v>322.0250302799999</v>
      </c>
      <c r="DA219" s="18">
        <v>0</v>
      </c>
      <c r="DB219" s="18">
        <v>0.47461499999999995</v>
      </c>
      <c r="DC219" s="18">
        <v>-6.1884719999999997E-2</v>
      </c>
      <c r="DD219" s="18">
        <v>-65.146320000000003</v>
      </c>
      <c r="DE219" s="18">
        <v>0</v>
      </c>
      <c r="DF219" s="18">
        <v>0</v>
      </c>
      <c r="DG219" s="18">
        <v>0</v>
      </c>
      <c r="DH219" s="18">
        <v>0</v>
      </c>
      <c r="DI219" s="18">
        <v>0</v>
      </c>
      <c r="DJ219" s="18">
        <v>0</v>
      </c>
      <c r="DK219" s="18">
        <v>0</v>
      </c>
      <c r="DL219" s="18">
        <v>0</v>
      </c>
      <c r="DM219" s="18">
        <v>0</v>
      </c>
      <c r="DN219" s="18">
        <v>0</v>
      </c>
      <c r="DO219" s="18">
        <v>0</v>
      </c>
      <c r="DP219" s="18">
        <v>0</v>
      </c>
      <c r="DQ219" s="18">
        <v>0</v>
      </c>
      <c r="DR219" s="18">
        <v>0</v>
      </c>
      <c r="DS219" s="18">
        <v>0</v>
      </c>
      <c r="DT219" s="18">
        <v>0</v>
      </c>
      <c r="DU219" s="18">
        <v>0</v>
      </c>
      <c r="DV219" s="18">
        <v>0</v>
      </c>
      <c r="DW219" s="18">
        <v>0</v>
      </c>
      <c r="DX219" s="18">
        <v>0</v>
      </c>
      <c r="DY219" s="18">
        <v>0</v>
      </c>
      <c r="DZ219" s="18">
        <v>0</v>
      </c>
      <c r="EA219" s="18">
        <v>0</v>
      </c>
      <c r="EB219" s="18">
        <v>0</v>
      </c>
      <c r="EC219" s="18">
        <v>0</v>
      </c>
      <c r="ED219" s="18">
        <v>0</v>
      </c>
      <c r="EE219" s="18">
        <v>0</v>
      </c>
    </row>
    <row r="220" spans="1:135" ht="20.149999999999999" customHeight="1" outlineLevel="5" x14ac:dyDescent="0.35">
      <c r="A220" s="17" t="s">
        <v>54</v>
      </c>
      <c r="B220" s="17" t="s">
        <v>104</v>
      </c>
      <c r="D220" s="18">
        <v>658.42809563199989</v>
      </c>
      <c r="E220" s="18">
        <v>329.15347999999994</v>
      </c>
      <c r="F220" s="18">
        <v>0</v>
      </c>
      <c r="G220" s="18">
        <v>0</v>
      </c>
      <c r="H220" s="18">
        <v>329.21404781599995</v>
      </c>
      <c r="I220" s="18">
        <v>0</v>
      </c>
      <c r="J220" s="18">
        <v>6.0567815999999997E-2</v>
      </c>
      <c r="K220" s="18">
        <v>0</v>
      </c>
      <c r="L220" s="18">
        <v>-230.76603999999998</v>
      </c>
      <c r="M220" s="18">
        <v>0</v>
      </c>
      <c r="N220" s="18">
        <v>0</v>
      </c>
      <c r="O220" s="18">
        <v>0</v>
      </c>
      <c r="P220" s="18">
        <v>7.8405811999999998E-13</v>
      </c>
      <c r="Q220" s="18">
        <v>3.9169236E-13</v>
      </c>
      <c r="R220" s="18">
        <v>0</v>
      </c>
      <c r="S220" s="18">
        <v>0</v>
      </c>
      <c r="T220" s="18">
        <v>3.9202905999999999E-13</v>
      </c>
      <c r="U220" s="18">
        <v>0</v>
      </c>
      <c r="V220" s="18">
        <v>3.3669999999999998E-16</v>
      </c>
      <c r="W220" s="18">
        <v>0</v>
      </c>
      <c r="X220" s="18">
        <v>1.41753808E-12</v>
      </c>
      <c r="Y220" s="18">
        <v>0</v>
      </c>
      <c r="Z220" s="18">
        <v>0</v>
      </c>
      <c r="AA220" s="18">
        <v>0</v>
      </c>
      <c r="AB220" s="18">
        <v>0.20527367033200003</v>
      </c>
      <c r="AC220" s="18">
        <v>0.10260766</v>
      </c>
      <c r="AD220" s="18">
        <v>0</v>
      </c>
      <c r="AE220" s="18">
        <v>0</v>
      </c>
      <c r="AF220" s="18">
        <v>0.102636835166</v>
      </c>
      <c r="AG220" s="18">
        <v>0</v>
      </c>
      <c r="AH220" s="18">
        <v>2.9175166000000002E-5</v>
      </c>
      <c r="AI220" s="18">
        <v>0</v>
      </c>
      <c r="AJ220" s="18">
        <v>-6.9519299999999992E-2</v>
      </c>
      <c r="AK220" s="18">
        <v>0</v>
      </c>
      <c r="AL220" s="18">
        <v>0</v>
      </c>
      <c r="AM220" s="18">
        <v>0</v>
      </c>
      <c r="AN220" s="18">
        <v>1.46514369636</v>
      </c>
      <c r="AO220" s="18">
        <v>0.73218707999999999</v>
      </c>
      <c r="AP220" s="18">
        <v>0</v>
      </c>
      <c r="AQ220" s="18">
        <v>0</v>
      </c>
      <c r="AR220" s="18">
        <v>0.73257184817999998</v>
      </c>
      <c r="AS220" s="18">
        <v>0</v>
      </c>
      <c r="AT220" s="18">
        <v>3.8476818E-4</v>
      </c>
      <c r="AU220" s="18">
        <v>0</v>
      </c>
      <c r="AV220" s="18">
        <v>-0.53230124000000001</v>
      </c>
      <c r="AW220" s="18">
        <v>0</v>
      </c>
      <c r="AX220" s="18">
        <v>0</v>
      </c>
      <c r="AY220" s="18">
        <v>0</v>
      </c>
      <c r="AZ220" s="18">
        <v>0.14218004918400001</v>
      </c>
      <c r="BA220" s="18">
        <v>7.1046734E-2</v>
      </c>
      <c r="BB220" s="18">
        <v>0</v>
      </c>
      <c r="BC220" s="18">
        <v>0</v>
      </c>
      <c r="BD220" s="18">
        <v>7.1090024592000006E-2</v>
      </c>
      <c r="BE220" s="18">
        <v>0</v>
      </c>
      <c r="BF220" s="18">
        <v>4.3290592E-5</v>
      </c>
      <c r="BG220" s="18">
        <v>0</v>
      </c>
      <c r="BH220" s="18">
        <v>-4.4217071999999996E-2</v>
      </c>
      <c r="BI220" s="18">
        <v>0</v>
      </c>
      <c r="BJ220" s="18">
        <v>0</v>
      </c>
      <c r="BK220" s="18">
        <v>0</v>
      </c>
      <c r="BL220" s="18">
        <v>2.4027646538800002E-5</v>
      </c>
      <c r="BM220" s="18">
        <v>1.2007684E-5</v>
      </c>
      <c r="BN220" s="18">
        <v>0</v>
      </c>
      <c r="BO220" s="18">
        <v>0</v>
      </c>
      <c r="BP220" s="18">
        <v>1.2013823269399999E-5</v>
      </c>
      <c r="BQ220" s="18">
        <v>0</v>
      </c>
      <c r="BR220" s="18">
        <v>6.1392693999999994E-9</v>
      </c>
      <c r="BS220" s="18">
        <v>0</v>
      </c>
      <c r="BT220" s="18">
        <v>5.4925759999999999E-6</v>
      </c>
      <c r="BU220" s="18">
        <v>0</v>
      </c>
      <c r="BV220" s="18">
        <v>0</v>
      </c>
      <c r="BW220" s="18">
        <v>0</v>
      </c>
      <c r="BX220" s="18">
        <v>7425.5608875999997</v>
      </c>
      <c r="BY220" s="18">
        <v>3711.9213999999997</v>
      </c>
      <c r="BZ220" s="18">
        <v>0</v>
      </c>
      <c r="CA220" s="18">
        <v>0</v>
      </c>
      <c r="CB220" s="18">
        <v>3712.7804437999998</v>
      </c>
      <c r="CC220" s="18">
        <v>0</v>
      </c>
      <c r="CD220" s="18">
        <v>0.85904380000000002</v>
      </c>
      <c r="CE220" s="18">
        <v>0</v>
      </c>
      <c r="CF220" s="18">
        <v>-1825.3431999999998</v>
      </c>
      <c r="CG220" s="18">
        <v>0</v>
      </c>
      <c r="CH220" s="18">
        <v>0</v>
      </c>
      <c r="CI220" s="18">
        <v>0</v>
      </c>
      <c r="CJ220" s="18">
        <v>7997.4237412000002</v>
      </c>
      <c r="CK220" s="18">
        <v>3997.8278</v>
      </c>
      <c r="CL220" s="18">
        <v>0</v>
      </c>
      <c r="CM220" s="18">
        <v>0</v>
      </c>
      <c r="CN220" s="18">
        <v>3998.7118706000001</v>
      </c>
      <c r="CO220" s="18">
        <v>0</v>
      </c>
      <c r="CP220" s="18">
        <v>0.88407060000000004</v>
      </c>
      <c r="CQ220" s="18">
        <v>0</v>
      </c>
      <c r="CR220" s="18">
        <v>-1745.1419999999998</v>
      </c>
      <c r="CS220" s="18">
        <v>0</v>
      </c>
      <c r="CT220" s="18">
        <v>0</v>
      </c>
      <c r="CU220" s="18">
        <v>0</v>
      </c>
      <c r="CV220" s="18">
        <v>266.21174991999999</v>
      </c>
      <c r="CW220" s="18">
        <v>132.98984000000002</v>
      </c>
      <c r="CX220" s="18">
        <v>0</v>
      </c>
      <c r="CY220" s="18">
        <v>0</v>
      </c>
      <c r="CZ220" s="18">
        <v>133.10587496000002</v>
      </c>
      <c r="DA220" s="18">
        <v>0</v>
      </c>
      <c r="DB220" s="18">
        <v>0.11603495999999999</v>
      </c>
      <c r="DC220" s="18">
        <v>0</v>
      </c>
      <c r="DD220" s="18">
        <v>199.12511999999998</v>
      </c>
      <c r="DE220" s="18">
        <v>0</v>
      </c>
      <c r="DF220" s="18">
        <v>0</v>
      </c>
      <c r="DG220" s="18">
        <v>0</v>
      </c>
      <c r="DH220" s="18">
        <v>0</v>
      </c>
      <c r="DI220" s="18">
        <v>0</v>
      </c>
      <c r="DJ220" s="18">
        <v>0</v>
      </c>
      <c r="DK220" s="18">
        <v>0</v>
      </c>
      <c r="DL220" s="18">
        <v>0</v>
      </c>
      <c r="DM220" s="18">
        <v>0</v>
      </c>
      <c r="DN220" s="18">
        <v>0</v>
      </c>
      <c r="DO220" s="18">
        <v>0</v>
      </c>
      <c r="DP220" s="18">
        <v>0</v>
      </c>
      <c r="DQ220" s="18">
        <v>0</v>
      </c>
      <c r="DR220" s="18">
        <v>0</v>
      </c>
      <c r="DS220" s="18">
        <v>0</v>
      </c>
      <c r="DT220" s="18">
        <v>0</v>
      </c>
      <c r="DU220" s="18">
        <v>0</v>
      </c>
      <c r="DV220" s="18">
        <v>0</v>
      </c>
      <c r="DW220" s="18">
        <v>0</v>
      </c>
      <c r="DX220" s="18">
        <v>0</v>
      </c>
      <c r="DY220" s="18">
        <v>0</v>
      </c>
      <c r="DZ220" s="18">
        <v>0</v>
      </c>
      <c r="EA220" s="18">
        <v>0</v>
      </c>
      <c r="EB220" s="18">
        <v>0</v>
      </c>
      <c r="EC220" s="18">
        <v>0</v>
      </c>
      <c r="ED220" s="18">
        <v>0</v>
      </c>
      <c r="EE220" s="18">
        <v>0</v>
      </c>
    </row>
    <row r="221" spans="1:135" ht="20.149999999999999" customHeight="1" outlineLevel="6" x14ac:dyDescent="0.35">
      <c r="A221" s="17" t="s">
        <v>55</v>
      </c>
      <c r="B221" s="17" t="s">
        <v>105</v>
      </c>
      <c r="C221">
        <v>1</v>
      </c>
      <c r="D221" s="18">
        <v>658.42809563199989</v>
      </c>
      <c r="E221" s="18">
        <v>329.15347999999994</v>
      </c>
      <c r="F221" s="18">
        <v>0</v>
      </c>
      <c r="G221" s="18">
        <v>0</v>
      </c>
      <c r="H221" s="18">
        <v>329.21404781599995</v>
      </c>
      <c r="I221" s="18">
        <v>0</v>
      </c>
      <c r="J221" s="18">
        <v>6.0567815999999997E-2</v>
      </c>
      <c r="K221" s="18">
        <v>0</v>
      </c>
      <c r="L221" s="18">
        <v>-230.76603999999998</v>
      </c>
      <c r="M221" s="18">
        <v>0</v>
      </c>
      <c r="N221" s="18">
        <v>0</v>
      </c>
      <c r="O221" s="18">
        <v>0</v>
      </c>
      <c r="P221" s="18">
        <v>7.8405811999999998E-13</v>
      </c>
      <c r="Q221" s="18">
        <v>3.9169236E-13</v>
      </c>
      <c r="R221" s="18">
        <v>0</v>
      </c>
      <c r="S221" s="18">
        <v>0</v>
      </c>
      <c r="T221" s="18">
        <v>3.9202905999999999E-13</v>
      </c>
      <c r="U221" s="18">
        <v>0</v>
      </c>
      <c r="V221" s="18">
        <v>3.3669999999999998E-16</v>
      </c>
      <c r="W221" s="18">
        <v>0</v>
      </c>
      <c r="X221" s="18">
        <v>1.41753808E-12</v>
      </c>
      <c r="Y221" s="18">
        <v>0</v>
      </c>
      <c r="Z221" s="18">
        <v>0</v>
      </c>
      <c r="AA221" s="18">
        <v>0</v>
      </c>
      <c r="AB221" s="18">
        <v>0.20527367033200003</v>
      </c>
      <c r="AC221" s="18">
        <v>0.10260766</v>
      </c>
      <c r="AD221" s="18">
        <v>0</v>
      </c>
      <c r="AE221" s="18">
        <v>0</v>
      </c>
      <c r="AF221" s="18">
        <v>0.102636835166</v>
      </c>
      <c r="AG221" s="18">
        <v>0</v>
      </c>
      <c r="AH221" s="18">
        <v>2.9175166000000002E-5</v>
      </c>
      <c r="AI221" s="18">
        <v>0</v>
      </c>
      <c r="AJ221" s="18">
        <v>-6.9519299999999992E-2</v>
      </c>
      <c r="AK221" s="18">
        <v>0</v>
      </c>
      <c r="AL221" s="18">
        <v>0</v>
      </c>
      <c r="AM221" s="18">
        <v>0</v>
      </c>
      <c r="AN221" s="18">
        <v>1.46514369636</v>
      </c>
      <c r="AO221" s="18">
        <v>0.73218707999999999</v>
      </c>
      <c r="AP221" s="18">
        <v>0</v>
      </c>
      <c r="AQ221" s="18">
        <v>0</v>
      </c>
      <c r="AR221" s="18">
        <v>0.73257184817999998</v>
      </c>
      <c r="AS221" s="18">
        <v>0</v>
      </c>
      <c r="AT221" s="18">
        <v>3.8476818E-4</v>
      </c>
      <c r="AU221" s="18">
        <v>0</v>
      </c>
      <c r="AV221" s="18">
        <v>-0.53230124000000001</v>
      </c>
      <c r="AW221" s="18">
        <v>0</v>
      </c>
      <c r="AX221" s="18">
        <v>0</v>
      </c>
      <c r="AY221" s="18">
        <v>0</v>
      </c>
      <c r="AZ221" s="18">
        <v>0.14218004918400001</v>
      </c>
      <c r="BA221" s="18">
        <v>7.1046734E-2</v>
      </c>
      <c r="BB221" s="18">
        <v>0</v>
      </c>
      <c r="BC221" s="18">
        <v>0</v>
      </c>
      <c r="BD221" s="18">
        <v>7.1090024592000006E-2</v>
      </c>
      <c r="BE221" s="18">
        <v>0</v>
      </c>
      <c r="BF221" s="18">
        <v>4.3290592E-5</v>
      </c>
      <c r="BG221" s="18">
        <v>0</v>
      </c>
      <c r="BH221" s="18">
        <v>-4.4217071999999996E-2</v>
      </c>
      <c r="BI221" s="18">
        <v>0</v>
      </c>
      <c r="BJ221" s="18">
        <v>0</v>
      </c>
      <c r="BK221" s="18">
        <v>0</v>
      </c>
      <c r="BL221" s="18">
        <v>2.4027646538800002E-5</v>
      </c>
      <c r="BM221" s="18">
        <v>1.2007684E-5</v>
      </c>
      <c r="BN221" s="18">
        <v>0</v>
      </c>
      <c r="BO221" s="18">
        <v>0</v>
      </c>
      <c r="BP221" s="18">
        <v>1.2013823269399999E-5</v>
      </c>
      <c r="BQ221" s="18">
        <v>0</v>
      </c>
      <c r="BR221" s="18">
        <v>6.1392693999999994E-9</v>
      </c>
      <c r="BS221" s="18">
        <v>0</v>
      </c>
      <c r="BT221" s="18">
        <v>5.4925759999999999E-6</v>
      </c>
      <c r="BU221" s="18">
        <v>0</v>
      </c>
      <c r="BV221" s="18">
        <v>0</v>
      </c>
      <c r="BW221" s="18">
        <v>0</v>
      </c>
      <c r="BX221" s="18">
        <v>7425.5608875999997</v>
      </c>
      <c r="BY221" s="18">
        <v>3711.9213999999997</v>
      </c>
      <c r="BZ221" s="18">
        <v>0</v>
      </c>
      <c r="CA221" s="18">
        <v>0</v>
      </c>
      <c r="CB221" s="18">
        <v>3712.7804437999998</v>
      </c>
      <c r="CC221" s="18">
        <v>0</v>
      </c>
      <c r="CD221" s="18">
        <v>0.85904380000000002</v>
      </c>
      <c r="CE221" s="18">
        <v>0</v>
      </c>
      <c r="CF221" s="18">
        <v>-1825.3431999999998</v>
      </c>
      <c r="CG221" s="18">
        <v>0</v>
      </c>
      <c r="CH221" s="18">
        <v>0</v>
      </c>
      <c r="CI221" s="18">
        <v>0</v>
      </c>
      <c r="CJ221" s="18">
        <v>7997.4237412000002</v>
      </c>
      <c r="CK221" s="18">
        <v>3997.8278</v>
      </c>
      <c r="CL221" s="18">
        <v>0</v>
      </c>
      <c r="CM221" s="18">
        <v>0</v>
      </c>
      <c r="CN221" s="18">
        <v>3998.7118706000001</v>
      </c>
      <c r="CO221" s="18">
        <v>0</v>
      </c>
      <c r="CP221" s="18">
        <v>0.88407060000000004</v>
      </c>
      <c r="CQ221" s="18">
        <v>0</v>
      </c>
      <c r="CR221" s="18">
        <v>-1745.1419999999998</v>
      </c>
      <c r="CS221" s="18">
        <v>0</v>
      </c>
      <c r="CT221" s="18">
        <v>0</v>
      </c>
      <c r="CU221" s="18">
        <v>0</v>
      </c>
      <c r="CV221" s="18">
        <v>266.21174991999999</v>
      </c>
      <c r="CW221" s="18">
        <v>132.98984000000002</v>
      </c>
      <c r="CX221" s="18">
        <v>0</v>
      </c>
      <c r="CY221" s="18">
        <v>0</v>
      </c>
      <c r="CZ221" s="18">
        <v>133.10587496000002</v>
      </c>
      <c r="DA221" s="18">
        <v>0</v>
      </c>
      <c r="DB221" s="18">
        <v>0.11603495999999999</v>
      </c>
      <c r="DC221" s="18">
        <v>0</v>
      </c>
      <c r="DD221" s="18">
        <v>199.12511999999998</v>
      </c>
      <c r="DE221" s="18">
        <v>0</v>
      </c>
      <c r="DF221" s="18">
        <v>0</v>
      </c>
      <c r="DG221" s="18">
        <v>0</v>
      </c>
      <c r="DH221" s="18">
        <v>0</v>
      </c>
      <c r="DI221" s="18">
        <v>0</v>
      </c>
      <c r="DJ221" s="18">
        <v>0</v>
      </c>
      <c r="DK221" s="18">
        <v>0</v>
      </c>
      <c r="DL221" s="18">
        <v>0</v>
      </c>
      <c r="DM221" s="18">
        <v>0</v>
      </c>
      <c r="DN221" s="18">
        <v>0</v>
      </c>
      <c r="DO221" s="18">
        <v>0</v>
      </c>
      <c r="DP221" s="18">
        <v>0</v>
      </c>
      <c r="DQ221" s="18">
        <v>0</v>
      </c>
      <c r="DR221" s="18">
        <v>0</v>
      </c>
      <c r="DS221" s="18">
        <v>0</v>
      </c>
      <c r="DT221" s="18">
        <v>0</v>
      </c>
      <c r="DU221" s="18">
        <v>0</v>
      </c>
      <c r="DV221" s="18">
        <v>0</v>
      </c>
      <c r="DW221" s="18">
        <v>0</v>
      </c>
      <c r="DX221" s="18">
        <v>0</v>
      </c>
      <c r="DY221" s="18">
        <v>0</v>
      </c>
      <c r="DZ221" s="18">
        <v>0</v>
      </c>
      <c r="EA221" s="18">
        <v>0</v>
      </c>
      <c r="EB221" s="18">
        <v>0</v>
      </c>
      <c r="EC221" s="18">
        <v>0</v>
      </c>
      <c r="ED221" s="18">
        <v>0</v>
      </c>
      <c r="EE221" s="18">
        <v>0</v>
      </c>
    </row>
    <row r="222" spans="1:135" ht="20.149999999999999" customHeight="1" outlineLevel="5" x14ac:dyDescent="0.35">
      <c r="A222" s="17" t="s">
        <v>54</v>
      </c>
      <c r="B222" s="17" t="s">
        <v>374</v>
      </c>
      <c r="D222" s="18">
        <v>330.68710448799999</v>
      </c>
      <c r="E222" s="18">
        <v>165.33503999999999</v>
      </c>
      <c r="F222" s="18">
        <v>0</v>
      </c>
      <c r="G222" s="18">
        <v>0</v>
      </c>
      <c r="H222" s="18">
        <v>165.34355224399999</v>
      </c>
      <c r="I222" s="18">
        <v>0</v>
      </c>
      <c r="J222" s="18">
        <v>8.5122440000000004E-3</v>
      </c>
      <c r="K222" s="18">
        <v>0</v>
      </c>
      <c r="L222" s="18">
        <v>0</v>
      </c>
      <c r="M222" s="18">
        <v>0</v>
      </c>
      <c r="N222" s="18">
        <v>0</v>
      </c>
      <c r="O222" s="18">
        <v>0</v>
      </c>
      <c r="P222" s="18">
        <v>2.4720497776000003E-12</v>
      </c>
      <c r="Q222" s="18">
        <v>1.2359776E-12</v>
      </c>
      <c r="R222" s="18">
        <v>0</v>
      </c>
      <c r="S222" s="18">
        <v>0</v>
      </c>
      <c r="T222" s="18">
        <v>1.2360248888E-12</v>
      </c>
      <c r="U222" s="18">
        <v>0</v>
      </c>
      <c r="V222" s="18">
        <v>4.7288800000000007E-17</v>
      </c>
      <c r="W222" s="18">
        <v>0</v>
      </c>
      <c r="X222" s="18">
        <v>0</v>
      </c>
      <c r="Y222" s="18">
        <v>0</v>
      </c>
      <c r="Z222" s="18">
        <v>0</v>
      </c>
      <c r="AA222" s="18">
        <v>0</v>
      </c>
      <c r="AB222" s="18">
        <v>9.8497968597600002E-2</v>
      </c>
      <c r="AC222" s="18">
        <v>4.9244884000000003E-2</v>
      </c>
      <c r="AD222" s="18">
        <v>0</v>
      </c>
      <c r="AE222" s="18">
        <v>0</v>
      </c>
      <c r="AF222" s="18">
        <v>4.9248984298800001E-2</v>
      </c>
      <c r="AG222" s="18">
        <v>0</v>
      </c>
      <c r="AH222" s="18">
        <v>4.1002988000000002E-6</v>
      </c>
      <c r="AI222" s="18">
        <v>0</v>
      </c>
      <c r="AJ222" s="18">
        <v>0</v>
      </c>
      <c r="AK222" s="18">
        <v>0</v>
      </c>
      <c r="AL222" s="18">
        <v>0</v>
      </c>
      <c r="AM222" s="18">
        <v>0</v>
      </c>
      <c r="AN222" s="18">
        <v>1.5357617506400001</v>
      </c>
      <c r="AO222" s="18">
        <v>0.76782680000000003</v>
      </c>
      <c r="AP222" s="18">
        <v>0</v>
      </c>
      <c r="AQ222" s="18">
        <v>0</v>
      </c>
      <c r="AR222" s="18">
        <v>0.76788087532000004</v>
      </c>
      <c r="AS222" s="18">
        <v>0</v>
      </c>
      <c r="AT222" s="18">
        <v>5.4075320000000002E-5</v>
      </c>
      <c r="AU222" s="18">
        <v>0</v>
      </c>
      <c r="AV222" s="18">
        <v>0</v>
      </c>
      <c r="AW222" s="18">
        <v>0</v>
      </c>
      <c r="AX222" s="18">
        <v>0</v>
      </c>
      <c r="AY222" s="18">
        <v>0</v>
      </c>
      <c r="AZ222" s="18">
        <v>0.16473672820800001</v>
      </c>
      <c r="BA222" s="18">
        <v>8.236228000000001E-2</v>
      </c>
      <c r="BB222" s="18">
        <v>0</v>
      </c>
      <c r="BC222" s="18">
        <v>0</v>
      </c>
      <c r="BD222" s="18">
        <v>8.2368364104000016E-2</v>
      </c>
      <c r="BE222" s="18">
        <v>0</v>
      </c>
      <c r="BF222" s="18">
        <v>6.084104E-6</v>
      </c>
      <c r="BG222" s="18">
        <v>0</v>
      </c>
      <c r="BH222" s="18">
        <v>0</v>
      </c>
      <c r="BI222" s="18">
        <v>0</v>
      </c>
      <c r="BJ222" s="18">
        <v>0</v>
      </c>
      <c r="BK222" s="18">
        <v>0</v>
      </c>
      <c r="BL222" s="18">
        <v>3.8503149630399997E-5</v>
      </c>
      <c r="BM222" s="18">
        <v>1.9250712000000001E-5</v>
      </c>
      <c r="BN222" s="18">
        <v>0</v>
      </c>
      <c r="BO222" s="18">
        <v>0</v>
      </c>
      <c r="BP222" s="18">
        <v>1.9251574815200002E-5</v>
      </c>
      <c r="BQ222" s="18">
        <v>0</v>
      </c>
      <c r="BR222" s="18">
        <v>8.6281519999999994E-10</v>
      </c>
      <c r="BS222" s="18">
        <v>0</v>
      </c>
      <c r="BT222" s="18">
        <v>0</v>
      </c>
      <c r="BU222" s="18">
        <v>0</v>
      </c>
      <c r="BV222" s="18">
        <v>0</v>
      </c>
      <c r="BW222" s="18">
        <v>0</v>
      </c>
      <c r="BX222" s="18">
        <v>3808.9398599200003</v>
      </c>
      <c r="BY222" s="18">
        <v>1904.3492000000001</v>
      </c>
      <c r="BZ222" s="18">
        <v>0</v>
      </c>
      <c r="CA222" s="18">
        <v>0</v>
      </c>
      <c r="CB222" s="18">
        <v>1904.4699299600002</v>
      </c>
      <c r="CC222" s="18">
        <v>0</v>
      </c>
      <c r="CD222" s="18">
        <v>0.12072996</v>
      </c>
      <c r="CE222" s="18">
        <v>0</v>
      </c>
      <c r="CF222" s="18">
        <v>0</v>
      </c>
      <c r="CG222" s="18">
        <v>0</v>
      </c>
      <c r="CH222" s="18">
        <v>0</v>
      </c>
      <c r="CI222" s="18">
        <v>0</v>
      </c>
      <c r="CJ222" s="18">
        <v>4040.8044955199998</v>
      </c>
      <c r="CK222" s="18">
        <v>2020.278</v>
      </c>
      <c r="CL222" s="18">
        <v>0</v>
      </c>
      <c r="CM222" s="18">
        <v>0</v>
      </c>
      <c r="CN222" s="18">
        <v>2020.4022477599999</v>
      </c>
      <c r="CO222" s="18">
        <v>0</v>
      </c>
      <c r="CP222" s="18">
        <v>0.12424776000000001</v>
      </c>
      <c r="CQ222" s="18">
        <v>0</v>
      </c>
      <c r="CR222" s="18">
        <v>0</v>
      </c>
      <c r="CS222" s="18">
        <v>0</v>
      </c>
      <c r="CT222" s="18">
        <v>0</v>
      </c>
      <c r="CU222" s="18">
        <v>0</v>
      </c>
      <c r="CV222" s="18">
        <v>658.32557523200012</v>
      </c>
      <c r="CW222" s="18">
        <v>329.14648000000005</v>
      </c>
      <c r="CX222" s="18">
        <v>0</v>
      </c>
      <c r="CY222" s="18">
        <v>0</v>
      </c>
      <c r="CZ222" s="18">
        <v>329.16278761600006</v>
      </c>
      <c r="DA222" s="18">
        <v>0</v>
      </c>
      <c r="DB222" s="18">
        <v>1.6307616E-2</v>
      </c>
      <c r="DC222" s="18">
        <v>0</v>
      </c>
      <c r="DD222" s="18">
        <v>0</v>
      </c>
      <c r="DE222" s="18">
        <v>0</v>
      </c>
      <c r="DF222" s="18">
        <v>0</v>
      </c>
      <c r="DG222" s="18">
        <v>0</v>
      </c>
      <c r="DH222" s="18">
        <v>0</v>
      </c>
      <c r="DI222" s="18">
        <v>0</v>
      </c>
      <c r="DJ222" s="18">
        <v>0</v>
      </c>
      <c r="DK222" s="18">
        <v>0</v>
      </c>
      <c r="DL222" s="18">
        <v>0</v>
      </c>
      <c r="DM222" s="18">
        <v>0</v>
      </c>
      <c r="DN222" s="18">
        <v>0</v>
      </c>
      <c r="DO222" s="18">
        <v>0</v>
      </c>
      <c r="DP222" s="18">
        <v>0</v>
      </c>
      <c r="DQ222" s="18">
        <v>0</v>
      </c>
      <c r="DR222" s="18">
        <v>0</v>
      </c>
      <c r="DS222" s="18">
        <v>0</v>
      </c>
      <c r="DT222" s="18">
        <v>0</v>
      </c>
      <c r="DU222" s="18">
        <v>0</v>
      </c>
      <c r="DV222" s="18">
        <v>0</v>
      </c>
      <c r="DW222" s="18">
        <v>0</v>
      </c>
      <c r="DX222" s="18">
        <v>0</v>
      </c>
      <c r="DY222" s="18">
        <v>0</v>
      </c>
      <c r="DZ222" s="18">
        <v>0</v>
      </c>
      <c r="EA222" s="18">
        <v>0</v>
      </c>
      <c r="EB222" s="18">
        <v>0</v>
      </c>
      <c r="EC222" s="18">
        <v>0</v>
      </c>
      <c r="ED222" s="18">
        <v>0</v>
      </c>
      <c r="EE222" s="18">
        <v>0</v>
      </c>
    </row>
    <row r="223" spans="1:135" ht="20.149999999999999" customHeight="1" outlineLevel="6" x14ac:dyDescent="0.35">
      <c r="A223" s="17" t="s">
        <v>55</v>
      </c>
      <c r="B223" s="17" t="s">
        <v>101</v>
      </c>
      <c r="C223">
        <v>1</v>
      </c>
      <c r="D223" s="18">
        <v>330.68710448799999</v>
      </c>
      <c r="E223" s="18">
        <v>165.33503999999999</v>
      </c>
      <c r="F223" s="18">
        <v>0</v>
      </c>
      <c r="G223" s="18">
        <v>0</v>
      </c>
      <c r="H223" s="18">
        <v>165.34355224399999</v>
      </c>
      <c r="I223" s="18">
        <v>0</v>
      </c>
      <c r="J223" s="18">
        <v>8.5122440000000004E-3</v>
      </c>
      <c r="K223" s="18">
        <v>0</v>
      </c>
      <c r="L223" s="18">
        <v>0</v>
      </c>
      <c r="M223" s="18">
        <v>0</v>
      </c>
      <c r="N223" s="18">
        <v>0</v>
      </c>
      <c r="O223" s="18">
        <v>0</v>
      </c>
      <c r="P223" s="18">
        <v>2.4720497776000003E-12</v>
      </c>
      <c r="Q223" s="18">
        <v>1.2359776E-12</v>
      </c>
      <c r="R223" s="18">
        <v>0</v>
      </c>
      <c r="S223" s="18">
        <v>0</v>
      </c>
      <c r="T223" s="18">
        <v>1.2360248888E-12</v>
      </c>
      <c r="U223" s="18">
        <v>0</v>
      </c>
      <c r="V223" s="18">
        <v>4.7288800000000007E-17</v>
      </c>
      <c r="W223" s="18">
        <v>0</v>
      </c>
      <c r="X223" s="18">
        <v>0</v>
      </c>
      <c r="Y223" s="18">
        <v>0</v>
      </c>
      <c r="Z223" s="18">
        <v>0</v>
      </c>
      <c r="AA223" s="18">
        <v>0</v>
      </c>
      <c r="AB223" s="18">
        <v>9.8497968597600002E-2</v>
      </c>
      <c r="AC223" s="18">
        <v>4.9244884000000003E-2</v>
      </c>
      <c r="AD223" s="18">
        <v>0</v>
      </c>
      <c r="AE223" s="18">
        <v>0</v>
      </c>
      <c r="AF223" s="18">
        <v>4.9248984298800001E-2</v>
      </c>
      <c r="AG223" s="18">
        <v>0</v>
      </c>
      <c r="AH223" s="18">
        <v>4.1002988000000002E-6</v>
      </c>
      <c r="AI223" s="18">
        <v>0</v>
      </c>
      <c r="AJ223" s="18">
        <v>0</v>
      </c>
      <c r="AK223" s="18">
        <v>0</v>
      </c>
      <c r="AL223" s="18">
        <v>0</v>
      </c>
      <c r="AM223" s="18">
        <v>0</v>
      </c>
      <c r="AN223" s="18">
        <v>1.5357617506400001</v>
      </c>
      <c r="AO223" s="18">
        <v>0.76782680000000003</v>
      </c>
      <c r="AP223" s="18">
        <v>0</v>
      </c>
      <c r="AQ223" s="18">
        <v>0</v>
      </c>
      <c r="AR223" s="18">
        <v>0.76788087532000004</v>
      </c>
      <c r="AS223" s="18">
        <v>0</v>
      </c>
      <c r="AT223" s="18">
        <v>5.4075320000000002E-5</v>
      </c>
      <c r="AU223" s="18">
        <v>0</v>
      </c>
      <c r="AV223" s="18">
        <v>0</v>
      </c>
      <c r="AW223" s="18">
        <v>0</v>
      </c>
      <c r="AX223" s="18">
        <v>0</v>
      </c>
      <c r="AY223" s="18">
        <v>0</v>
      </c>
      <c r="AZ223" s="18">
        <v>0.16473672820800001</v>
      </c>
      <c r="BA223" s="18">
        <v>8.236228000000001E-2</v>
      </c>
      <c r="BB223" s="18">
        <v>0</v>
      </c>
      <c r="BC223" s="18">
        <v>0</v>
      </c>
      <c r="BD223" s="18">
        <v>8.2368364104000016E-2</v>
      </c>
      <c r="BE223" s="18">
        <v>0</v>
      </c>
      <c r="BF223" s="18">
        <v>6.084104E-6</v>
      </c>
      <c r="BG223" s="18">
        <v>0</v>
      </c>
      <c r="BH223" s="18">
        <v>0</v>
      </c>
      <c r="BI223" s="18">
        <v>0</v>
      </c>
      <c r="BJ223" s="18">
        <v>0</v>
      </c>
      <c r="BK223" s="18">
        <v>0</v>
      </c>
      <c r="BL223" s="18">
        <v>3.8503149630399997E-5</v>
      </c>
      <c r="BM223" s="18">
        <v>1.9250712000000001E-5</v>
      </c>
      <c r="BN223" s="18">
        <v>0</v>
      </c>
      <c r="BO223" s="18">
        <v>0</v>
      </c>
      <c r="BP223" s="18">
        <v>1.9251574815200002E-5</v>
      </c>
      <c r="BQ223" s="18">
        <v>0</v>
      </c>
      <c r="BR223" s="18">
        <v>8.6281519999999994E-10</v>
      </c>
      <c r="BS223" s="18">
        <v>0</v>
      </c>
      <c r="BT223" s="18">
        <v>0</v>
      </c>
      <c r="BU223" s="18">
        <v>0</v>
      </c>
      <c r="BV223" s="18">
        <v>0</v>
      </c>
      <c r="BW223" s="18">
        <v>0</v>
      </c>
      <c r="BX223" s="18">
        <v>3808.9398599200003</v>
      </c>
      <c r="BY223" s="18">
        <v>1904.3492000000001</v>
      </c>
      <c r="BZ223" s="18">
        <v>0</v>
      </c>
      <c r="CA223" s="18">
        <v>0</v>
      </c>
      <c r="CB223" s="18">
        <v>1904.4699299600002</v>
      </c>
      <c r="CC223" s="18">
        <v>0</v>
      </c>
      <c r="CD223" s="18">
        <v>0.12072996</v>
      </c>
      <c r="CE223" s="18">
        <v>0</v>
      </c>
      <c r="CF223" s="18">
        <v>0</v>
      </c>
      <c r="CG223" s="18">
        <v>0</v>
      </c>
      <c r="CH223" s="18">
        <v>0</v>
      </c>
      <c r="CI223" s="18">
        <v>0</v>
      </c>
      <c r="CJ223" s="18">
        <v>4040.8044955199998</v>
      </c>
      <c r="CK223" s="18">
        <v>2020.278</v>
      </c>
      <c r="CL223" s="18">
        <v>0</v>
      </c>
      <c r="CM223" s="18">
        <v>0</v>
      </c>
      <c r="CN223" s="18">
        <v>2020.4022477599999</v>
      </c>
      <c r="CO223" s="18">
        <v>0</v>
      </c>
      <c r="CP223" s="18">
        <v>0.12424776000000001</v>
      </c>
      <c r="CQ223" s="18">
        <v>0</v>
      </c>
      <c r="CR223" s="18">
        <v>0</v>
      </c>
      <c r="CS223" s="18">
        <v>0</v>
      </c>
      <c r="CT223" s="18">
        <v>0</v>
      </c>
      <c r="CU223" s="18">
        <v>0</v>
      </c>
      <c r="CV223" s="18">
        <v>658.32557523200012</v>
      </c>
      <c r="CW223" s="18">
        <v>329.14648000000005</v>
      </c>
      <c r="CX223" s="18">
        <v>0</v>
      </c>
      <c r="CY223" s="18">
        <v>0</v>
      </c>
      <c r="CZ223" s="18">
        <v>329.16278761600006</v>
      </c>
      <c r="DA223" s="18">
        <v>0</v>
      </c>
      <c r="DB223" s="18">
        <v>1.6307616E-2</v>
      </c>
      <c r="DC223" s="18">
        <v>0</v>
      </c>
      <c r="DD223" s="18">
        <v>0</v>
      </c>
      <c r="DE223" s="18">
        <v>0</v>
      </c>
      <c r="DF223" s="18">
        <v>0</v>
      </c>
      <c r="DG223" s="18">
        <v>0</v>
      </c>
      <c r="DH223" s="18">
        <v>0</v>
      </c>
      <c r="DI223" s="18">
        <v>0</v>
      </c>
      <c r="DJ223" s="18">
        <v>0</v>
      </c>
      <c r="DK223" s="18">
        <v>0</v>
      </c>
      <c r="DL223" s="18">
        <v>0</v>
      </c>
      <c r="DM223" s="18">
        <v>0</v>
      </c>
      <c r="DN223" s="18">
        <v>0</v>
      </c>
      <c r="DO223" s="18">
        <v>0</v>
      </c>
      <c r="DP223" s="18">
        <v>0</v>
      </c>
      <c r="DQ223" s="18">
        <v>0</v>
      </c>
      <c r="DR223" s="18">
        <v>0</v>
      </c>
      <c r="DS223" s="18">
        <v>0</v>
      </c>
      <c r="DT223" s="18">
        <v>0</v>
      </c>
      <c r="DU223" s="18">
        <v>0</v>
      </c>
      <c r="DV223" s="18">
        <v>0</v>
      </c>
      <c r="DW223" s="18">
        <v>0</v>
      </c>
      <c r="DX223" s="18">
        <v>0</v>
      </c>
      <c r="DY223" s="18">
        <v>0</v>
      </c>
      <c r="DZ223" s="18">
        <v>0</v>
      </c>
      <c r="EA223" s="18">
        <v>0</v>
      </c>
      <c r="EB223" s="18">
        <v>0</v>
      </c>
      <c r="EC223" s="18">
        <v>0</v>
      </c>
      <c r="ED223" s="18">
        <v>0</v>
      </c>
      <c r="EE223" s="18">
        <v>0</v>
      </c>
    </row>
    <row r="224" spans="1:135" ht="20.149999999999999" customHeight="1" outlineLevel="5" x14ac:dyDescent="0.35">
      <c r="A224" s="17" t="s">
        <v>54</v>
      </c>
      <c r="B224" s="17" t="s">
        <v>375</v>
      </c>
      <c r="D224" s="18">
        <v>1273.7356599999998</v>
      </c>
      <c r="E224" s="18">
        <v>510.62374999999997</v>
      </c>
      <c r="F224" s="18">
        <v>0</v>
      </c>
      <c r="G224" s="18">
        <v>0</v>
      </c>
      <c r="H224" s="18">
        <v>636.86782999999991</v>
      </c>
      <c r="I224" s="18">
        <v>0</v>
      </c>
      <c r="J224" s="18">
        <v>126.24408</v>
      </c>
      <c r="K224" s="18">
        <v>0</v>
      </c>
      <c r="L224" s="18">
        <v>-642.88509999999997</v>
      </c>
      <c r="M224" s="18">
        <v>0</v>
      </c>
      <c r="N224" s="18">
        <v>0</v>
      </c>
      <c r="O224" s="18">
        <v>0</v>
      </c>
      <c r="P224" s="18">
        <v>9.3464195999999998E-12</v>
      </c>
      <c r="Q224" s="18">
        <v>4.6495185999999998E-12</v>
      </c>
      <c r="R224" s="18">
        <v>0</v>
      </c>
      <c r="S224" s="18">
        <v>0</v>
      </c>
      <c r="T224" s="18">
        <v>4.6732097999999999E-12</v>
      </c>
      <c r="U224" s="18">
        <v>0</v>
      </c>
      <c r="V224" s="18">
        <v>2.36912E-14</v>
      </c>
      <c r="W224" s="18">
        <v>0</v>
      </c>
      <c r="X224" s="18">
        <v>2.2541748E-10</v>
      </c>
      <c r="Y224" s="18">
        <v>0</v>
      </c>
      <c r="Z224" s="18">
        <v>0</v>
      </c>
      <c r="AA224" s="18">
        <v>0</v>
      </c>
      <c r="AB224" s="18">
        <v>0.25356384500000001</v>
      </c>
      <c r="AC224" s="18">
        <v>0.12594727</v>
      </c>
      <c r="AD224" s="18">
        <v>0</v>
      </c>
      <c r="AE224" s="18">
        <v>0</v>
      </c>
      <c r="AF224" s="18">
        <v>0.1267819225</v>
      </c>
      <c r="AG224" s="18">
        <v>0</v>
      </c>
      <c r="AH224" s="18">
        <v>8.3465250000000003E-4</v>
      </c>
      <c r="AI224" s="18">
        <v>0</v>
      </c>
      <c r="AJ224" s="18">
        <v>-0.11116372000000001</v>
      </c>
      <c r="AK224" s="18">
        <v>0</v>
      </c>
      <c r="AL224" s="18">
        <v>0</v>
      </c>
      <c r="AM224" s="18">
        <v>0</v>
      </c>
      <c r="AN224" s="18">
        <v>3.4413057240000002</v>
      </c>
      <c r="AO224" s="18">
        <v>1.7092504000000002</v>
      </c>
      <c r="AP224" s="18">
        <v>0</v>
      </c>
      <c r="AQ224" s="18">
        <v>0</v>
      </c>
      <c r="AR224" s="18">
        <v>1.7206528620000001</v>
      </c>
      <c r="AS224" s="18">
        <v>0</v>
      </c>
      <c r="AT224" s="18">
        <v>1.1402462E-2</v>
      </c>
      <c r="AU224" s="18">
        <v>0</v>
      </c>
      <c r="AV224" s="18">
        <v>-1.8078878</v>
      </c>
      <c r="AW224" s="18">
        <v>0</v>
      </c>
      <c r="AX224" s="18">
        <v>0</v>
      </c>
      <c r="AY224" s="18">
        <v>0</v>
      </c>
      <c r="AZ224" s="18">
        <v>0.24723978199999996</v>
      </c>
      <c r="BA224" s="18">
        <v>0.12104957</v>
      </c>
      <c r="BB224" s="18">
        <v>0</v>
      </c>
      <c r="BC224" s="18">
        <v>0</v>
      </c>
      <c r="BD224" s="18">
        <v>0.123619891</v>
      </c>
      <c r="BE224" s="18">
        <v>0</v>
      </c>
      <c r="BF224" s="18">
        <v>2.570321E-3</v>
      </c>
      <c r="BG224" s="18">
        <v>0</v>
      </c>
      <c r="BH224" s="18">
        <v>-0.12816349599999999</v>
      </c>
      <c r="BI224" s="18">
        <v>0</v>
      </c>
      <c r="BJ224" s="18">
        <v>0</v>
      </c>
      <c r="BK224" s="18">
        <v>0</v>
      </c>
      <c r="BL224" s="18">
        <v>1.6435594325999998E-4</v>
      </c>
      <c r="BM224" s="18">
        <v>8.1923579999999995E-5</v>
      </c>
      <c r="BN224" s="18">
        <v>0</v>
      </c>
      <c r="BO224" s="18">
        <v>0</v>
      </c>
      <c r="BP224" s="18">
        <v>8.2177971629999991E-5</v>
      </c>
      <c r="BQ224" s="18">
        <v>0</v>
      </c>
      <c r="BR224" s="18">
        <v>2.5439162999999997E-7</v>
      </c>
      <c r="BS224" s="18">
        <v>0</v>
      </c>
      <c r="BT224" s="18">
        <v>-8.2580582000000004E-5</v>
      </c>
      <c r="BU224" s="18">
        <v>0</v>
      </c>
      <c r="BV224" s="18">
        <v>0</v>
      </c>
      <c r="BW224" s="18">
        <v>0</v>
      </c>
      <c r="BX224" s="18">
        <v>15666.593116000002</v>
      </c>
      <c r="BY224" s="18">
        <v>7814.4780000000001</v>
      </c>
      <c r="BZ224" s="18">
        <v>0</v>
      </c>
      <c r="CA224" s="18">
        <v>0</v>
      </c>
      <c r="CB224" s="18">
        <v>7833.296558</v>
      </c>
      <c r="CC224" s="18">
        <v>0</v>
      </c>
      <c r="CD224" s="18">
        <v>18.818557999999999</v>
      </c>
      <c r="CE224" s="18">
        <v>0</v>
      </c>
      <c r="CF224" s="18">
        <v>-7146.1931999999997</v>
      </c>
      <c r="CG224" s="18">
        <v>0</v>
      </c>
      <c r="CH224" s="18">
        <v>0</v>
      </c>
      <c r="CI224" s="18">
        <v>0</v>
      </c>
      <c r="CJ224" s="18">
        <v>17478.656087999996</v>
      </c>
      <c r="CK224" s="18">
        <v>8718.9779999999992</v>
      </c>
      <c r="CL224" s="18">
        <v>0</v>
      </c>
      <c r="CM224" s="18">
        <v>0</v>
      </c>
      <c r="CN224" s="18">
        <v>8739.3280439999999</v>
      </c>
      <c r="CO224" s="18">
        <v>0</v>
      </c>
      <c r="CP224" s="18">
        <v>20.350044</v>
      </c>
      <c r="CQ224" s="18">
        <v>0</v>
      </c>
      <c r="CR224" s="18">
        <v>-8697.8462</v>
      </c>
      <c r="CS224" s="18">
        <v>0</v>
      </c>
      <c r="CT224" s="18">
        <v>0</v>
      </c>
      <c r="CU224" s="18">
        <v>0</v>
      </c>
      <c r="CV224" s="18">
        <v>5030.6200270000008</v>
      </c>
      <c r="CW224" s="18">
        <v>2511.1265000000003</v>
      </c>
      <c r="CX224" s="18">
        <v>0</v>
      </c>
      <c r="CY224" s="18">
        <v>0</v>
      </c>
      <c r="CZ224" s="18">
        <v>2515.3100135000004</v>
      </c>
      <c r="DA224" s="18">
        <v>0</v>
      </c>
      <c r="DB224" s="18">
        <v>4.1835135000000001</v>
      </c>
      <c r="DC224" s="18">
        <v>0</v>
      </c>
      <c r="DD224" s="18">
        <v>-2785.9672</v>
      </c>
      <c r="DE224" s="18">
        <v>0</v>
      </c>
      <c r="DF224" s="18">
        <v>0</v>
      </c>
      <c r="DG224" s="18">
        <v>0</v>
      </c>
      <c r="DH224" s="18">
        <v>0</v>
      </c>
      <c r="DI224" s="18">
        <v>0</v>
      </c>
      <c r="DJ224" s="18">
        <v>0</v>
      </c>
      <c r="DK224" s="18">
        <v>0</v>
      </c>
      <c r="DL224" s="18">
        <v>0</v>
      </c>
      <c r="DM224" s="18">
        <v>0</v>
      </c>
      <c r="DN224" s="18">
        <v>0</v>
      </c>
      <c r="DO224" s="18">
        <v>0</v>
      </c>
      <c r="DP224" s="18">
        <v>0</v>
      </c>
      <c r="DQ224" s="18">
        <v>0</v>
      </c>
      <c r="DR224" s="18">
        <v>0</v>
      </c>
      <c r="DS224" s="18">
        <v>0</v>
      </c>
      <c r="DT224" s="18">
        <v>0</v>
      </c>
      <c r="DU224" s="18">
        <v>0</v>
      </c>
      <c r="DV224" s="18">
        <v>0</v>
      </c>
      <c r="DW224" s="18">
        <v>0</v>
      </c>
      <c r="DX224" s="18">
        <v>0</v>
      </c>
      <c r="DY224" s="18">
        <v>0</v>
      </c>
      <c r="DZ224" s="18">
        <v>0</v>
      </c>
      <c r="EA224" s="18">
        <v>0</v>
      </c>
      <c r="EB224" s="18">
        <v>0</v>
      </c>
      <c r="EC224" s="18">
        <v>0</v>
      </c>
      <c r="ED224" s="18">
        <v>0</v>
      </c>
      <c r="EE224" s="18">
        <v>0</v>
      </c>
    </row>
    <row r="225" spans="1:135" ht="20.149999999999999" customHeight="1" outlineLevel="6" x14ac:dyDescent="0.35">
      <c r="A225" s="17" t="s">
        <v>55</v>
      </c>
      <c r="B225" s="17" t="s">
        <v>368</v>
      </c>
      <c r="C225">
        <v>1</v>
      </c>
      <c r="D225" s="18">
        <v>1273.7356599999998</v>
      </c>
      <c r="E225" s="18">
        <v>510.62374999999997</v>
      </c>
      <c r="F225" s="18">
        <v>0</v>
      </c>
      <c r="G225" s="18">
        <v>0</v>
      </c>
      <c r="H225" s="18">
        <v>636.86782999999991</v>
      </c>
      <c r="I225" s="18">
        <v>0</v>
      </c>
      <c r="J225" s="18">
        <v>126.24408</v>
      </c>
      <c r="K225" s="18">
        <v>0</v>
      </c>
      <c r="L225" s="18">
        <v>-642.88509999999997</v>
      </c>
      <c r="M225" s="18">
        <v>0</v>
      </c>
      <c r="N225" s="18">
        <v>0</v>
      </c>
      <c r="O225" s="18">
        <v>0</v>
      </c>
      <c r="P225" s="18">
        <v>9.3464195999999998E-12</v>
      </c>
      <c r="Q225" s="18">
        <v>4.6495185999999998E-12</v>
      </c>
      <c r="R225" s="18">
        <v>0</v>
      </c>
      <c r="S225" s="18">
        <v>0</v>
      </c>
      <c r="T225" s="18">
        <v>4.6732097999999999E-12</v>
      </c>
      <c r="U225" s="18">
        <v>0</v>
      </c>
      <c r="V225" s="18">
        <v>2.36912E-14</v>
      </c>
      <c r="W225" s="18">
        <v>0</v>
      </c>
      <c r="X225" s="18">
        <v>2.2541748E-10</v>
      </c>
      <c r="Y225" s="18">
        <v>0</v>
      </c>
      <c r="Z225" s="18">
        <v>0</v>
      </c>
      <c r="AA225" s="18">
        <v>0</v>
      </c>
      <c r="AB225" s="18">
        <v>0.25356384500000001</v>
      </c>
      <c r="AC225" s="18">
        <v>0.12594727</v>
      </c>
      <c r="AD225" s="18">
        <v>0</v>
      </c>
      <c r="AE225" s="18">
        <v>0</v>
      </c>
      <c r="AF225" s="18">
        <v>0.1267819225</v>
      </c>
      <c r="AG225" s="18">
        <v>0</v>
      </c>
      <c r="AH225" s="18">
        <v>8.3465250000000003E-4</v>
      </c>
      <c r="AI225" s="18">
        <v>0</v>
      </c>
      <c r="AJ225" s="18">
        <v>-0.11116372000000001</v>
      </c>
      <c r="AK225" s="18">
        <v>0</v>
      </c>
      <c r="AL225" s="18">
        <v>0</v>
      </c>
      <c r="AM225" s="18">
        <v>0</v>
      </c>
      <c r="AN225" s="18">
        <v>3.4413057240000002</v>
      </c>
      <c r="AO225" s="18">
        <v>1.7092504000000002</v>
      </c>
      <c r="AP225" s="18">
        <v>0</v>
      </c>
      <c r="AQ225" s="18">
        <v>0</v>
      </c>
      <c r="AR225" s="18">
        <v>1.7206528620000001</v>
      </c>
      <c r="AS225" s="18">
        <v>0</v>
      </c>
      <c r="AT225" s="18">
        <v>1.1402462E-2</v>
      </c>
      <c r="AU225" s="18">
        <v>0</v>
      </c>
      <c r="AV225" s="18">
        <v>-1.8078878</v>
      </c>
      <c r="AW225" s="18">
        <v>0</v>
      </c>
      <c r="AX225" s="18">
        <v>0</v>
      </c>
      <c r="AY225" s="18">
        <v>0</v>
      </c>
      <c r="AZ225" s="18">
        <v>0.24723978199999996</v>
      </c>
      <c r="BA225" s="18">
        <v>0.12104957</v>
      </c>
      <c r="BB225" s="18">
        <v>0</v>
      </c>
      <c r="BC225" s="18">
        <v>0</v>
      </c>
      <c r="BD225" s="18">
        <v>0.123619891</v>
      </c>
      <c r="BE225" s="18">
        <v>0</v>
      </c>
      <c r="BF225" s="18">
        <v>2.570321E-3</v>
      </c>
      <c r="BG225" s="18">
        <v>0</v>
      </c>
      <c r="BH225" s="18">
        <v>-0.12816349599999999</v>
      </c>
      <c r="BI225" s="18">
        <v>0</v>
      </c>
      <c r="BJ225" s="18">
        <v>0</v>
      </c>
      <c r="BK225" s="18">
        <v>0</v>
      </c>
      <c r="BL225" s="18">
        <v>1.6435594325999998E-4</v>
      </c>
      <c r="BM225" s="18">
        <v>8.1923579999999995E-5</v>
      </c>
      <c r="BN225" s="18">
        <v>0</v>
      </c>
      <c r="BO225" s="18">
        <v>0</v>
      </c>
      <c r="BP225" s="18">
        <v>8.2177971629999991E-5</v>
      </c>
      <c r="BQ225" s="18">
        <v>0</v>
      </c>
      <c r="BR225" s="18">
        <v>2.5439162999999997E-7</v>
      </c>
      <c r="BS225" s="18">
        <v>0</v>
      </c>
      <c r="BT225" s="18">
        <v>-8.2580582000000004E-5</v>
      </c>
      <c r="BU225" s="18">
        <v>0</v>
      </c>
      <c r="BV225" s="18">
        <v>0</v>
      </c>
      <c r="BW225" s="18">
        <v>0</v>
      </c>
      <c r="BX225" s="18">
        <v>15666.593116000002</v>
      </c>
      <c r="BY225" s="18">
        <v>7814.4780000000001</v>
      </c>
      <c r="BZ225" s="18">
        <v>0</v>
      </c>
      <c r="CA225" s="18">
        <v>0</v>
      </c>
      <c r="CB225" s="18">
        <v>7833.296558</v>
      </c>
      <c r="CC225" s="18">
        <v>0</v>
      </c>
      <c r="CD225" s="18">
        <v>18.818557999999999</v>
      </c>
      <c r="CE225" s="18">
        <v>0</v>
      </c>
      <c r="CF225" s="18">
        <v>-7146.1931999999997</v>
      </c>
      <c r="CG225" s="18">
        <v>0</v>
      </c>
      <c r="CH225" s="18">
        <v>0</v>
      </c>
      <c r="CI225" s="18">
        <v>0</v>
      </c>
      <c r="CJ225" s="18">
        <v>17478.656087999996</v>
      </c>
      <c r="CK225" s="18">
        <v>8718.9779999999992</v>
      </c>
      <c r="CL225" s="18">
        <v>0</v>
      </c>
      <c r="CM225" s="18">
        <v>0</v>
      </c>
      <c r="CN225" s="18">
        <v>8739.3280439999999</v>
      </c>
      <c r="CO225" s="18">
        <v>0</v>
      </c>
      <c r="CP225" s="18">
        <v>20.350044</v>
      </c>
      <c r="CQ225" s="18">
        <v>0</v>
      </c>
      <c r="CR225" s="18">
        <v>-8697.8462</v>
      </c>
      <c r="CS225" s="18">
        <v>0</v>
      </c>
      <c r="CT225" s="18">
        <v>0</v>
      </c>
      <c r="CU225" s="18">
        <v>0</v>
      </c>
      <c r="CV225" s="18">
        <v>5030.6200270000008</v>
      </c>
      <c r="CW225" s="18">
        <v>2511.1265000000003</v>
      </c>
      <c r="CX225" s="18">
        <v>0</v>
      </c>
      <c r="CY225" s="18">
        <v>0</v>
      </c>
      <c r="CZ225" s="18">
        <v>2515.3100135000004</v>
      </c>
      <c r="DA225" s="18">
        <v>0</v>
      </c>
      <c r="DB225" s="18">
        <v>4.1835135000000001</v>
      </c>
      <c r="DC225" s="18">
        <v>0</v>
      </c>
      <c r="DD225" s="18">
        <v>-2785.9672</v>
      </c>
      <c r="DE225" s="18">
        <v>0</v>
      </c>
      <c r="DF225" s="18">
        <v>0</v>
      </c>
      <c r="DG225" s="18">
        <v>0</v>
      </c>
      <c r="DH225" s="18">
        <v>0</v>
      </c>
      <c r="DI225" s="18">
        <v>0</v>
      </c>
      <c r="DJ225" s="18">
        <v>0</v>
      </c>
      <c r="DK225" s="18">
        <v>0</v>
      </c>
      <c r="DL225" s="18">
        <v>0</v>
      </c>
      <c r="DM225" s="18">
        <v>0</v>
      </c>
      <c r="DN225" s="18">
        <v>0</v>
      </c>
      <c r="DO225" s="18">
        <v>0</v>
      </c>
      <c r="DP225" s="18">
        <v>0</v>
      </c>
      <c r="DQ225" s="18">
        <v>0</v>
      </c>
      <c r="DR225" s="18">
        <v>0</v>
      </c>
      <c r="DS225" s="18">
        <v>0</v>
      </c>
      <c r="DT225" s="18">
        <v>0</v>
      </c>
      <c r="DU225" s="18">
        <v>0</v>
      </c>
      <c r="DV225" s="18">
        <v>0</v>
      </c>
      <c r="DW225" s="18">
        <v>0</v>
      </c>
      <c r="DX225" s="18">
        <v>0</v>
      </c>
      <c r="DY225" s="18">
        <v>0</v>
      </c>
      <c r="DZ225" s="18">
        <v>0</v>
      </c>
      <c r="EA225" s="18">
        <v>0</v>
      </c>
      <c r="EB225" s="18">
        <v>0</v>
      </c>
      <c r="EC225" s="18">
        <v>0</v>
      </c>
      <c r="ED225" s="18">
        <v>0</v>
      </c>
      <c r="EE225" s="18">
        <v>0</v>
      </c>
    </row>
    <row r="226" spans="1:135" ht="20.149999999999999" customHeight="1" outlineLevel="5" x14ac:dyDescent="0.35">
      <c r="A226" s="17" t="s">
        <v>54</v>
      </c>
      <c r="B226" s="17" t="s">
        <v>376</v>
      </c>
      <c r="D226" s="18">
        <v>10.679706209999999</v>
      </c>
      <c r="E226" s="18">
        <v>10.677659999999999</v>
      </c>
      <c r="F226" s="18">
        <v>0</v>
      </c>
      <c r="G226" s="18">
        <v>0</v>
      </c>
      <c r="H226" s="18">
        <v>0</v>
      </c>
      <c r="I226" s="18">
        <v>0</v>
      </c>
      <c r="J226" s="18">
        <v>0</v>
      </c>
      <c r="K226" s="18">
        <v>2.0462100000000001E-3</v>
      </c>
      <c r="L226" s="18">
        <v>-7.9913100000000004</v>
      </c>
      <c r="M226" s="18">
        <v>0</v>
      </c>
      <c r="N226" s="18">
        <v>0</v>
      </c>
      <c r="O226" s="18">
        <v>0</v>
      </c>
      <c r="P226" s="18">
        <v>1.2335667E-13</v>
      </c>
      <c r="Q226" s="18">
        <v>1.2334529999999999E-13</v>
      </c>
      <c r="R226" s="18">
        <v>0</v>
      </c>
      <c r="S226" s="18">
        <v>0</v>
      </c>
      <c r="T226" s="18">
        <v>0</v>
      </c>
      <c r="U226" s="18">
        <v>0</v>
      </c>
      <c r="V226" s="18">
        <v>0</v>
      </c>
      <c r="W226" s="18">
        <v>1.137E-17</v>
      </c>
      <c r="X226" s="18">
        <v>-1.9629569999999999E-14</v>
      </c>
      <c r="Y226" s="18">
        <v>0</v>
      </c>
      <c r="Z226" s="18">
        <v>0</v>
      </c>
      <c r="AA226" s="18">
        <v>0</v>
      </c>
      <c r="AB226" s="18">
        <v>3.1680856469999998E-3</v>
      </c>
      <c r="AC226" s="18">
        <v>3.1670999999999999E-3</v>
      </c>
      <c r="AD226" s="18">
        <v>0</v>
      </c>
      <c r="AE226" s="18">
        <v>0</v>
      </c>
      <c r="AF226" s="18">
        <v>0</v>
      </c>
      <c r="AG226" s="18">
        <v>0</v>
      </c>
      <c r="AH226" s="18">
        <v>0</v>
      </c>
      <c r="AI226" s="18">
        <v>9.8564699999999996E-7</v>
      </c>
      <c r="AJ226" s="18">
        <v>-1.9413329999999999E-3</v>
      </c>
      <c r="AK226" s="18">
        <v>0</v>
      </c>
      <c r="AL226" s="18">
        <v>0</v>
      </c>
      <c r="AM226" s="18">
        <v>0</v>
      </c>
      <c r="AN226" s="18">
        <v>6.2996198939999998E-2</v>
      </c>
      <c r="AO226" s="18">
        <v>6.2983200000000003E-2</v>
      </c>
      <c r="AP226" s="18">
        <v>0</v>
      </c>
      <c r="AQ226" s="18">
        <v>0</v>
      </c>
      <c r="AR226" s="18">
        <v>0</v>
      </c>
      <c r="AS226" s="18">
        <v>0</v>
      </c>
      <c r="AT226" s="18">
        <v>0</v>
      </c>
      <c r="AU226" s="18">
        <v>1.2998940000000001E-5</v>
      </c>
      <c r="AV226" s="18">
        <v>-3.0289499999999997E-2</v>
      </c>
      <c r="AW226" s="18">
        <v>0</v>
      </c>
      <c r="AX226" s="18">
        <v>0</v>
      </c>
      <c r="AY226" s="18">
        <v>0</v>
      </c>
      <c r="AZ226" s="18">
        <v>3.0893925209999999E-3</v>
      </c>
      <c r="BA226" s="18">
        <v>3.08793E-3</v>
      </c>
      <c r="BB226" s="18">
        <v>0</v>
      </c>
      <c r="BC226" s="18">
        <v>0</v>
      </c>
      <c r="BD226" s="18">
        <v>0</v>
      </c>
      <c r="BE226" s="18">
        <v>0</v>
      </c>
      <c r="BF226" s="18">
        <v>0</v>
      </c>
      <c r="BG226" s="18">
        <v>1.4625209999999999E-6</v>
      </c>
      <c r="BH226" s="18">
        <v>-2.0622330000000001E-3</v>
      </c>
      <c r="BI226" s="18">
        <v>0</v>
      </c>
      <c r="BJ226" s="18">
        <v>0</v>
      </c>
      <c r="BK226" s="18">
        <v>0</v>
      </c>
      <c r="BL226" s="18">
        <v>4.5545720740770005E-4</v>
      </c>
      <c r="BM226" s="18">
        <v>4.5545700000000004E-4</v>
      </c>
      <c r="BN226" s="18">
        <v>0</v>
      </c>
      <c r="BO226" s="18">
        <v>0</v>
      </c>
      <c r="BP226" s="18">
        <v>0</v>
      </c>
      <c r="BQ226" s="18">
        <v>0</v>
      </c>
      <c r="BR226" s="18">
        <v>0</v>
      </c>
      <c r="BS226" s="18">
        <v>2.074077E-10</v>
      </c>
      <c r="BT226" s="18">
        <v>-2.4699179999999995E-4</v>
      </c>
      <c r="BU226" s="18">
        <v>0</v>
      </c>
      <c r="BV226" s="18">
        <v>0</v>
      </c>
      <c r="BW226" s="18">
        <v>0</v>
      </c>
      <c r="BX226" s="18">
        <v>127.93612167000001</v>
      </c>
      <c r="BY226" s="18">
        <v>127.9071</v>
      </c>
      <c r="BZ226" s="18">
        <v>0</v>
      </c>
      <c r="CA226" s="18">
        <v>0</v>
      </c>
      <c r="CB226" s="18">
        <v>0</v>
      </c>
      <c r="CC226" s="18">
        <v>0</v>
      </c>
      <c r="CD226" s="18">
        <v>0</v>
      </c>
      <c r="CE226" s="18">
        <v>2.9021669999999999E-2</v>
      </c>
      <c r="CF226" s="18">
        <v>-96.932699999999983</v>
      </c>
      <c r="CG226" s="18">
        <v>0</v>
      </c>
      <c r="CH226" s="18">
        <v>0</v>
      </c>
      <c r="CI226" s="18">
        <v>0</v>
      </c>
      <c r="CJ226" s="18">
        <v>136.51756727999998</v>
      </c>
      <c r="CK226" s="18">
        <v>136.48769999999999</v>
      </c>
      <c r="CL226" s="18">
        <v>0</v>
      </c>
      <c r="CM226" s="18">
        <v>0</v>
      </c>
      <c r="CN226" s="18">
        <v>0</v>
      </c>
      <c r="CO226" s="18">
        <v>0</v>
      </c>
      <c r="CP226" s="18">
        <v>0</v>
      </c>
      <c r="CQ226" s="18">
        <v>2.9867279999999996E-2</v>
      </c>
      <c r="CR226" s="18">
        <v>-97.9983</v>
      </c>
      <c r="CS226" s="18">
        <v>0</v>
      </c>
      <c r="CT226" s="18">
        <v>0</v>
      </c>
      <c r="CU226" s="18">
        <v>0</v>
      </c>
      <c r="CV226" s="18">
        <v>28.4675601</v>
      </c>
      <c r="CW226" s="18">
        <v>28.463640000000002</v>
      </c>
      <c r="CX226" s="18">
        <v>0</v>
      </c>
      <c r="CY226" s="18">
        <v>0</v>
      </c>
      <c r="CZ226" s="18">
        <v>0</v>
      </c>
      <c r="DA226" s="18">
        <v>0</v>
      </c>
      <c r="DB226" s="18">
        <v>0</v>
      </c>
      <c r="DC226" s="18">
        <v>3.9201000000000001E-3</v>
      </c>
      <c r="DD226" s="18">
        <v>-19.475070000000002</v>
      </c>
      <c r="DE226" s="18">
        <v>0</v>
      </c>
      <c r="DF226" s="18">
        <v>0</v>
      </c>
      <c r="DG226" s="18">
        <v>0</v>
      </c>
      <c r="DH226" s="18">
        <v>0</v>
      </c>
      <c r="DI226" s="18">
        <v>0</v>
      </c>
      <c r="DJ226" s="18">
        <v>0</v>
      </c>
      <c r="DK226" s="18">
        <v>0</v>
      </c>
      <c r="DL226" s="18">
        <v>0</v>
      </c>
      <c r="DM226" s="18">
        <v>0</v>
      </c>
      <c r="DN226" s="18">
        <v>0</v>
      </c>
      <c r="DO226" s="18">
        <v>0</v>
      </c>
      <c r="DP226" s="18">
        <v>0</v>
      </c>
      <c r="DQ226" s="18">
        <v>0</v>
      </c>
      <c r="DR226" s="18">
        <v>0</v>
      </c>
      <c r="DS226" s="18">
        <v>0</v>
      </c>
      <c r="DT226" s="18">
        <v>0</v>
      </c>
      <c r="DU226" s="18">
        <v>0</v>
      </c>
      <c r="DV226" s="18">
        <v>0</v>
      </c>
      <c r="DW226" s="18">
        <v>0</v>
      </c>
      <c r="DX226" s="18">
        <v>0</v>
      </c>
      <c r="DY226" s="18">
        <v>0</v>
      </c>
      <c r="DZ226" s="18">
        <v>0</v>
      </c>
      <c r="EA226" s="18">
        <v>0</v>
      </c>
      <c r="EB226" s="18">
        <v>0</v>
      </c>
      <c r="EC226" s="18">
        <v>0</v>
      </c>
      <c r="ED226" s="18">
        <v>0</v>
      </c>
      <c r="EE226" s="18">
        <v>0</v>
      </c>
    </row>
    <row r="227" spans="1:135" ht="20.149999999999999" customHeight="1" outlineLevel="6" x14ac:dyDescent="0.35">
      <c r="A227" s="17" t="s">
        <v>55</v>
      </c>
      <c r="B227" s="17" t="s">
        <v>100</v>
      </c>
      <c r="C227">
        <v>0</v>
      </c>
      <c r="D227" s="18">
        <v>10.679706209999999</v>
      </c>
      <c r="E227" s="18">
        <v>10.677659999999999</v>
      </c>
      <c r="F227" s="18">
        <v>0</v>
      </c>
      <c r="G227" s="18">
        <v>0</v>
      </c>
      <c r="H227" s="18">
        <v>0</v>
      </c>
      <c r="I227" s="18">
        <v>0</v>
      </c>
      <c r="J227" s="18">
        <v>0</v>
      </c>
      <c r="K227" s="18">
        <v>2.0462100000000001E-3</v>
      </c>
      <c r="L227" s="18">
        <v>-7.9913100000000004</v>
      </c>
      <c r="M227" s="18">
        <v>0</v>
      </c>
      <c r="N227" s="18">
        <v>0</v>
      </c>
      <c r="O227" s="18">
        <v>0</v>
      </c>
      <c r="P227" s="18">
        <v>1.2335667E-13</v>
      </c>
      <c r="Q227" s="18">
        <v>1.2334529999999999E-13</v>
      </c>
      <c r="R227" s="18">
        <v>0</v>
      </c>
      <c r="S227" s="18">
        <v>0</v>
      </c>
      <c r="T227" s="18">
        <v>0</v>
      </c>
      <c r="U227" s="18">
        <v>0</v>
      </c>
      <c r="V227" s="18">
        <v>0</v>
      </c>
      <c r="W227" s="18">
        <v>1.137E-17</v>
      </c>
      <c r="X227" s="18">
        <v>-1.9629569999999999E-14</v>
      </c>
      <c r="Y227" s="18">
        <v>0</v>
      </c>
      <c r="Z227" s="18">
        <v>0</v>
      </c>
      <c r="AA227" s="18">
        <v>0</v>
      </c>
      <c r="AB227" s="18">
        <v>3.1680856469999998E-3</v>
      </c>
      <c r="AC227" s="18">
        <v>3.1670999999999999E-3</v>
      </c>
      <c r="AD227" s="18">
        <v>0</v>
      </c>
      <c r="AE227" s="18">
        <v>0</v>
      </c>
      <c r="AF227" s="18">
        <v>0</v>
      </c>
      <c r="AG227" s="18">
        <v>0</v>
      </c>
      <c r="AH227" s="18">
        <v>0</v>
      </c>
      <c r="AI227" s="18">
        <v>9.8564699999999996E-7</v>
      </c>
      <c r="AJ227" s="18">
        <v>-1.9413329999999999E-3</v>
      </c>
      <c r="AK227" s="18">
        <v>0</v>
      </c>
      <c r="AL227" s="18">
        <v>0</v>
      </c>
      <c r="AM227" s="18">
        <v>0</v>
      </c>
      <c r="AN227" s="18">
        <v>6.2996198939999998E-2</v>
      </c>
      <c r="AO227" s="18">
        <v>6.2983200000000003E-2</v>
      </c>
      <c r="AP227" s="18">
        <v>0</v>
      </c>
      <c r="AQ227" s="18">
        <v>0</v>
      </c>
      <c r="AR227" s="18">
        <v>0</v>
      </c>
      <c r="AS227" s="18">
        <v>0</v>
      </c>
      <c r="AT227" s="18">
        <v>0</v>
      </c>
      <c r="AU227" s="18">
        <v>1.2998940000000001E-5</v>
      </c>
      <c r="AV227" s="18">
        <v>-3.0289499999999997E-2</v>
      </c>
      <c r="AW227" s="18">
        <v>0</v>
      </c>
      <c r="AX227" s="18">
        <v>0</v>
      </c>
      <c r="AY227" s="18">
        <v>0</v>
      </c>
      <c r="AZ227" s="18">
        <v>3.0893925209999999E-3</v>
      </c>
      <c r="BA227" s="18">
        <v>3.08793E-3</v>
      </c>
      <c r="BB227" s="18">
        <v>0</v>
      </c>
      <c r="BC227" s="18">
        <v>0</v>
      </c>
      <c r="BD227" s="18">
        <v>0</v>
      </c>
      <c r="BE227" s="18">
        <v>0</v>
      </c>
      <c r="BF227" s="18">
        <v>0</v>
      </c>
      <c r="BG227" s="18">
        <v>1.4625209999999999E-6</v>
      </c>
      <c r="BH227" s="18">
        <v>-2.0622330000000001E-3</v>
      </c>
      <c r="BI227" s="18">
        <v>0</v>
      </c>
      <c r="BJ227" s="18">
        <v>0</v>
      </c>
      <c r="BK227" s="18">
        <v>0</v>
      </c>
      <c r="BL227" s="18">
        <v>4.5545720740770005E-4</v>
      </c>
      <c r="BM227" s="18">
        <v>4.5545700000000004E-4</v>
      </c>
      <c r="BN227" s="18">
        <v>0</v>
      </c>
      <c r="BO227" s="18">
        <v>0</v>
      </c>
      <c r="BP227" s="18">
        <v>0</v>
      </c>
      <c r="BQ227" s="18">
        <v>0</v>
      </c>
      <c r="BR227" s="18">
        <v>0</v>
      </c>
      <c r="BS227" s="18">
        <v>2.074077E-10</v>
      </c>
      <c r="BT227" s="18">
        <v>-2.4699179999999995E-4</v>
      </c>
      <c r="BU227" s="18">
        <v>0</v>
      </c>
      <c r="BV227" s="18">
        <v>0</v>
      </c>
      <c r="BW227" s="18">
        <v>0</v>
      </c>
      <c r="BX227" s="18">
        <v>127.93612167000001</v>
      </c>
      <c r="BY227" s="18">
        <v>127.9071</v>
      </c>
      <c r="BZ227" s="18">
        <v>0</v>
      </c>
      <c r="CA227" s="18">
        <v>0</v>
      </c>
      <c r="CB227" s="18">
        <v>0</v>
      </c>
      <c r="CC227" s="18">
        <v>0</v>
      </c>
      <c r="CD227" s="18">
        <v>0</v>
      </c>
      <c r="CE227" s="18">
        <v>2.9021669999999999E-2</v>
      </c>
      <c r="CF227" s="18">
        <v>-96.932699999999983</v>
      </c>
      <c r="CG227" s="18">
        <v>0</v>
      </c>
      <c r="CH227" s="18">
        <v>0</v>
      </c>
      <c r="CI227" s="18">
        <v>0</v>
      </c>
      <c r="CJ227" s="18">
        <v>136.51756727999998</v>
      </c>
      <c r="CK227" s="18">
        <v>136.48769999999999</v>
      </c>
      <c r="CL227" s="18">
        <v>0</v>
      </c>
      <c r="CM227" s="18">
        <v>0</v>
      </c>
      <c r="CN227" s="18">
        <v>0</v>
      </c>
      <c r="CO227" s="18">
        <v>0</v>
      </c>
      <c r="CP227" s="18">
        <v>0</v>
      </c>
      <c r="CQ227" s="18">
        <v>2.9867279999999996E-2</v>
      </c>
      <c r="CR227" s="18">
        <v>-97.9983</v>
      </c>
      <c r="CS227" s="18">
        <v>0</v>
      </c>
      <c r="CT227" s="18">
        <v>0</v>
      </c>
      <c r="CU227" s="18">
        <v>0</v>
      </c>
      <c r="CV227" s="18">
        <v>28.4675601</v>
      </c>
      <c r="CW227" s="18">
        <v>28.463640000000002</v>
      </c>
      <c r="CX227" s="18">
        <v>0</v>
      </c>
      <c r="CY227" s="18">
        <v>0</v>
      </c>
      <c r="CZ227" s="18">
        <v>0</v>
      </c>
      <c r="DA227" s="18">
        <v>0</v>
      </c>
      <c r="DB227" s="18">
        <v>0</v>
      </c>
      <c r="DC227" s="18">
        <v>3.9201000000000001E-3</v>
      </c>
      <c r="DD227" s="18">
        <v>-19.475070000000002</v>
      </c>
      <c r="DE227" s="18">
        <v>0</v>
      </c>
      <c r="DF227" s="18">
        <v>0</v>
      </c>
      <c r="DG227" s="18">
        <v>0</v>
      </c>
      <c r="DH227" s="18">
        <v>0</v>
      </c>
      <c r="DI227" s="18">
        <v>0</v>
      </c>
      <c r="DJ227" s="18">
        <v>0</v>
      </c>
      <c r="DK227" s="18">
        <v>0</v>
      </c>
      <c r="DL227" s="18">
        <v>0</v>
      </c>
      <c r="DM227" s="18">
        <v>0</v>
      </c>
      <c r="DN227" s="18">
        <v>0</v>
      </c>
      <c r="DO227" s="18">
        <v>0</v>
      </c>
      <c r="DP227" s="18">
        <v>0</v>
      </c>
      <c r="DQ227" s="18">
        <v>0</v>
      </c>
      <c r="DR227" s="18">
        <v>0</v>
      </c>
      <c r="DS227" s="18">
        <v>0</v>
      </c>
      <c r="DT227" s="18">
        <v>0</v>
      </c>
      <c r="DU227" s="18">
        <v>0</v>
      </c>
      <c r="DV227" s="18">
        <v>0</v>
      </c>
      <c r="DW227" s="18">
        <v>0</v>
      </c>
      <c r="DX227" s="18">
        <v>0</v>
      </c>
      <c r="DY227" s="18">
        <v>0</v>
      </c>
      <c r="DZ227" s="18">
        <v>0</v>
      </c>
      <c r="EA227" s="18">
        <v>0</v>
      </c>
      <c r="EB227" s="18">
        <v>0</v>
      </c>
      <c r="EC227" s="18">
        <v>0</v>
      </c>
      <c r="ED227" s="18">
        <v>0</v>
      </c>
      <c r="EE227" s="18">
        <v>0</v>
      </c>
    </row>
    <row r="228" spans="1:135" ht="20.149999999999999" customHeight="1" outlineLevel="2" x14ac:dyDescent="0.35">
      <c r="A228" s="17" t="s">
        <v>50</v>
      </c>
      <c r="B228" s="17" t="s">
        <v>109</v>
      </c>
      <c r="D228" s="18">
        <v>4142.7952685039099</v>
      </c>
      <c r="E228" s="18">
        <v>2905.9230667511601</v>
      </c>
      <c r="F228" s="18">
        <v>0</v>
      </c>
      <c r="G228" s="18">
        <v>0</v>
      </c>
      <c r="H228" s="18">
        <v>1234.0025479233097</v>
      </c>
      <c r="I228" s="18">
        <v>0</v>
      </c>
      <c r="J228" s="18">
        <v>2.571301587259728</v>
      </c>
      <c r="K228" s="18">
        <v>0.29835224217961653</v>
      </c>
      <c r="L228" s="18">
        <v>-1872.929259947528</v>
      </c>
      <c r="M228" s="18">
        <v>0</v>
      </c>
      <c r="N228" s="18">
        <v>0</v>
      </c>
      <c r="O228" s="18">
        <v>0</v>
      </c>
      <c r="P228" s="18">
        <v>4.2984681770185504E-9</v>
      </c>
      <c r="Q228" s="18">
        <v>2.1531971981617138E-9</v>
      </c>
      <c r="R228" s="18">
        <v>0</v>
      </c>
      <c r="S228" s="18">
        <v>0</v>
      </c>
      <c r="T228" s="18">
        <v>2.145260162277296E-9</v>
      </c>
      <c r="U228" s="18">
        <v>0</v>
      </c>
      <c r="V228" s="18">
        <v>1.1386922224397579E-14</v>
      </c>
      <c r="W228" s="18">
        <v>-5.703426841574168E-16</v>
      </c>
      <c r="X228" s="18">
        <v>5.6115941463652875E-12</v>
      </c>
      <c r="Y228" s="18">
        <v>0</v>
      </c>
      <c r="Z228" s="18">
        <v>0</v>
      </c>
      <c r="AA228" s="18">
        <v>0</v>
      </c>
      <c r="AB228" s="18">
        <v>1.1542479946607751</v>
      </c>
      <c r="AC228" s="18">
        <v>0.81714741524569123</v>
      </c>
      <c r="AD228" s="18">
        <v>0</v>
      </c>
      <c r="AE228" s="18">
        <v>0</v>
      </c>
      <c r="AF228" s="18">
        <v>0.33637007743289604</v>
      </c>
      <c r="AG228" s="18">
        <v>0</v>
      </c>
      <c r="AH228" s="18">
        <v>6.5324755635535114E-4</v>
      </c>
      <c r="AI228" s="18">
        <v>7.7254425832492439E-5</v>
      </c>
      <c r="AJ228" s="18">
        <v>-0.505002776716448</v>
      </c>
      <c r="AK228" s="18">
        <v>0</v>
      </c>
      <c r="AL228" s="18">
        <v>0</v>
      </c>
      <c r="AM228" s="18">
        <v>0</v>
      </c>
      <c r="AN228" s="18">
        <v>13.007537539961112</v>
      </c>
      <c r="AO228" s="18">
        <v>9.5583312275297683</v>
      </c>
      <c r="AP228" s="18">
        <v>0</v>
      </c>
      <c r="AQ228" s="18">
        <v>0</v>
      </c>
      <c r="AR228" s="18">
        <v>3.4407568733562059</v>
      </c>
      <c r="AS228" s="18">
        <v>0</v>
      </c>
      <c r="AT228" s="18">
        <v>8.3858557290229074E-3</v>
      </c>
      <c r="AU228" s="18">
        <v>6.3583346115035318E-5</v>
      </c>
      <c r="AV228" s="18">
        <v>-4.8717004906155399</v>
      </c>
      <c r="AW228" s="18">
        <v>0</v>
      </c>
      <c r="AX228" s="18">
        <v>0</v>
      </c>
      <c r="AY228" s="18">
        <v>0</v>
      </c>
      <c r="AZ228" s="18">
        <v>1.2648954363603631</v>
      </c>
      <c r="BA228" s="18">
        <v>0.97716736422653894</v>
      </c>
      <c r="BB228" s="18">
        <v>0</v>
      </c>
      <c r="BC228" s="18">
        <v>0</v>
      </c>
      <c r="BD228" s="18">
        <v>0.28643606473461158</v>
      </c>
      <c r="BE228" s="18">
        <v>0</v>
      </c>
      <c r="BF228" s="18">
        <v>9.7281507630649848E-4</v>
      </c>
      <c r="BG228" s="18">
        <v>3.1919232290615542E-4</v>
      </c>
      <c r="BH228" s="18">
        <v>-0.38244352900665995</v>
      </c>
      <c r="BI228" s="18">
        <v>0</v>
      </c>
      <c r="BJ228" s="18">
        <v>0</v>
      </c>
      <c r="BK228" s="18">
        <v>0</v>
      </c>
      <c r="BL228" s="18">
        <v>5.4602543566655976E-2</v>
      </c>
      <c r="BM228" s="18">
        <v>4.381566182114096E-2</v>
      </c>
      <c r="BN228" s="18">
        <v>0</v>
      </c>
      <c r="BO228" s="18">
        <v>0</v>
      </c>
      <c r="BP228" s="18">
        <v>1.0786712772699093E-2</v>
      </c>
      <c r="BQ228" s="18">
        <v>0</v>
      </c>
      <c r="BR228" s="18">
        <v>1.7358596546111201E-7</v>
      </c>
      <c r="BS228" s="18">
        <v>-4.6131495459132193E-9</v>
      </c>
      <c r="BT228" s="18">
        <v>-1.4770709138711201E-3</v>
      </c>
      <c r="BU228" s="18">
        <v>0</v>
      </c>
      <c r="BV228" s="18">
        <v>0</v>
      </c>
      <c r="BW228" s="18">
        <v>0</v>
      </c>
      <c r="BX228" s="18">
        <v>40571.094660432005</v>
      </c>
      <c r="BY228" s="18">
        <v>28398.318544330978</v>
      </c>
      <c r="BZ228" s="18">
        <v>0</v>
      </c>
      <c r="CA228" s="18">
        <v>0</v>
      </c>
      <c r="CB228" s="18">
        <v>12152.120294772956</v>
      </c>
      <c r="CC228" s="18">
        <v>0</v>
      </c>
      <c r="CD228" s="18">
        <v>20.540966716574268</v>
      </c>
      <c r="CE228" s="18">
        <v>0.11485461150353181</v>
      </c>
      <c r="CF228" s="18">
        <v>-16469.578042785066</v>
      </c>
      <c r="CG228" s="18">
        <v>0</v>
      </c>
      <c r="CH228" s="18">
        <v>0</v>
      </c>
      <c r="CI228" s="18">
        <v>0</v>
      </c>
      <c r="CJ228" s="18">
        <v>43594.57090511814</v>
      </c>
      <c r="CK228" s="18">
        <v>30225.125945939457</v>
      </c>
      <c r="CL228" s="18">
        <v>0</v>
      </c>
      <c r="CM228" s="18">
        <v>0</v>
      </c>
      <c r="CN228" s="18">
        <v>13348.022917085775</v>
      </c>
      <c r="CO228" s="18">
        <v>0</v>
      </c>
      <c r="CP228" s="18">
        <v>21.34578656113078</v>
      </c>
      <c r="CQ228" s="18">
        <v>7.6255531786074679E-2</v>
      </c>
      <c r="CR228" s="18">
        <v>-17536.170479273464</v>
      </c>
      <c r="CS228" s="18">
        <v>0</v>
      </c>
      <c r="CT228" s="18">
        <v>0</v>
      </c>
      <c r="CU228" s="18">
        <v>0</v>
      </c>
      <c r="CV228" s="18">
        <v>5968.7050399367818</v>
      </c>
      <c r="CW228" s="18">
        <v>3811.3531767091827</v>
      </c>
      <c r="CX228" s="18">
        <v>0</v>
      </c>
      <c r="CY228" s="18">
        <v>0</v>
      </c>
      <c r="CZ228" s="18">
        <v>2154.2255437901113</v>
      </c>
      <c r="DA228" s="18">
        <v>0</v>
      </c>
      <c r="DB228" s="18">
        <v>3.2173528421301314</v>
      </c>
      <c r="DC228" s="18">
        <v>-9.1033404641775992E-2</v>
      </c>
      <c r="DD228" s="18">
        <v>-1423.7910944298687</v>
      </c>
      <c r="DE228" s="18">
        <v>0</v>
      </c>
      <c r="DF228" s="18">
        <v>0</v>
      </c>
      <c r="DG228" s="18">
        <v>0</v>
      </c>
      <c r="DH228" s="18">
        <v>0</v>
      </c>
      <c r="DI228" s="18">
        <v>0</v>
      </c>
      <c r="DJ228" s="18">
        <v>0</v>
      </c>
      <c r="DK228" s="18">
        <v>0</v>
      </c>
      <c r="DL228" s="18">
        <v>0</v>
      </c>
      <c r="DM228" s="18">
        <v>0</v>
      </c>
      <c r="DN228" s="18">
        <v>0</v>
      </c>
      <c r="DO228" s="18">
        <v>0</v>
      </c>
      <c r="DP228" s="18">
        <v>0</v>
      </c>
      <c r="DQ228" s="18">
        <v>0</v>
      </c>
      <c r="DR228" s="18">
        <v>0</v>
      </c>
      <c r="DS228" s="18">
        <v>0</v>
      </c>
      <c r="DT228" s="18">
        <v>0</v>
      </c>
      <c r="DU228" s="18">
        <v>0</v>
      </c>
      <c r="DV228" s="18">
        <v>0</v>
      </c>
      <c r="DW228" s="18">
        <v>0</v>
      </c>
      <c r="DX228" s="18">
        <v>0</v>
      </c>
      <c r="DY228" s="18">
        <v>0</v>
      </c>
      <c r="DZ228" s="18">
        <v>0</v>
      </c>
      <c r="EA228" s="18">
        <v>0</v>
      </c>
      <c r="EB228" s="18">
        <v>0</v>
      </c>
      <c r="EC228" s="18">
        <v>0</v>
      </c>
      <c r="ED228" s="18">
        <v>0</v>
      </c>
      <c r="EE228" s="18">
        <v>0</v>
      </c>
    </row>
    <row r="229" spans="1:135" ht="20.149999999999999" customHeight="1" outlineLevel="3" x14ac:dyDescent="0.35">
      <c r="A229" s="17" t="s">
        <v>52</v>
      </c>
      <c r="B229" s="17" t="s">
        <v>110</v>
      </c>
      <c r="D229" s="18">
        <v>2468.00509584662</v>
      </c>
      <c r="E229" s="18">
        <v>1231.6813723511605</v>
      </c>
      <c r="F229" s="18">
        <v>0</v>
      </c>
      <c r="G229" s="18">
        <v>0</v>
      </c>
      <c r="H229" s="18">
        <v>1234.0025479233097</v>
      </c>
      <c r="I229" s="18">
        <v>0</v>
      </c>
      <c r="J229" s="18">
        <v>2.0228233299697278</v>
      </c>
      <c r="K229" s="18">
        <v>0.29835224217961653</v>
      </c>
      <c r="L229" s="18">
        <v>-1403.9657719475279</v>
      </c>
      <c r="M229" s="18">
        <v>0</v>
      </c>
      <c r="N229" s="18">
        <v>0</v>
      </c>
      <c r="O229" s="18">
        <v>0</v>
      </c>
      <c r="P229" s="18">
        <v>4.2905203245545921E-9</v>
      </c>
      <c r="Q229" s="18">
        <v>2.1452523915237137E-9</v>
      </c>
      <c r="R229" s="18">
        <v>0</v>
      </c>
      <c r="S229" s="18">
        <v>0</v>
      </c>
      <c r="T229" s="18">
        <v>2.145260162277296E-9</v>
      </c>
      <c r="U229" s="18">
        <v>0</v>
      </c>
      <c r="V229" s="18">
        <v>8.3410962663975788E-15</v>
      </c>
      <c r="W229" s="18">
        <v>-5.703426841574168E-16</v>
      </c>
      <c r="X229" s="18">
        <v>2.7308598183652875E-12</v>
      </c>
      <c r="Y229" s="18">
        <v>0</v>
      </c>
      <c r="Z229" s="18">
        <v>0</v>
      </c>
      <c r="AA229" s="18">
        <v>0</v>
      </c>
      <c r="AB229" s="18">
        <v>0.67274015486579219</v>
      </c>
      <c r="AC229" s="18">
        <v>0.33590377396569121</v>
      </c>
      <c r="AD229" s="18">
        <v>0</v>
      </c>
      <c r="AE229" s="18">
        <v>0</v>
      </c>
      <c r="AF229" s="18">
        <v>0.33637007743289604</v>
      </c>
      <c r="AG229" s="18">
        <v>0</v>
      </c>
      <c r="AH229" s="18">
        <v>3.8904904137235116E-4</v>
      </c>
      <c r="AI229" s="18">
        <v>7.7254425832492439E-5</v>
      </c>
      <c r="AJ229" s="18">
        <v>-0.36372519071644804</v>
      </c>
      <c r="AK229" s="18">
        <v>0</v>
      </c>
      <c r="AL229" s="18">
        <v>0</v>
      </c>
      <c r="AM229" s="18">
        <v>0</v>
      </c>
      <c r="AN229" s="18">
        <v>6.8815137467124128</v>
      </c>
      <c r="AO229" s="18">
        <v>3.4357917255297683</v>
      </c>
      <c r="AP229" s="18">
        <v>0</v>
      </c>
      <c r="AQ229" s="18">
        <v>0</v>
      </c>
      <c r="AR229" s="18">
        <v>3.4407568733562059</v>
      </c>
      <c r="AS229" s="18">
        <v>0</v>
      </c>
      <c r="AT229" s="18">
        <v>4.9015644803229071E-3</v>
      </c>
      <c r="AU229" s="18">
        <v>6.3583346115035318E-5</v>
      </c>
      <c r="AV229" s="18">
        <v>-3.7899522906155401</v>
      </c>
      <c r="AW229" s="18">
        <v>0</v>
      </c>
      <c r="AX229" s="18">
        <v>0</v>
      </c>
      <c r="AY229" s="18">
        <v>0</v>
      </c>
      <c r="AZ229" s="18">
        <v>0.57287212946922306</v>
      </c>
      <c r="BA229" s="18">
        <v>0.28553608072653891</v>
      </c>
      <c r="BB229" s="18">
        <v>0</v>
      </c>
      <c r="BC229" s="18">
        <v>0</v>
      </c>
      <c r="BD229" s="18">
        <v>0.28643606473461158</v>
      </c>
      <c r="BE229" s="18">
        <v>0</v>
      </c>
      <c r="BF229" s="18">
        <v>5.8079168516649851E-4</v>
      </c>
      <c r="BG229" s="18">
        <v>3.1919232290615542E-4</v>
      </c>
      <c r="BH229" s="18">
        <v>-0.29258526740665997</v>
      </c>
      <c r="BI229" s="18">
        <v>0</v>
      </c>
      <c r="BJ229" s="18">
        <v>0</v>
      </c>
      <c r="BK229" s="18">
        <v>0</v>
      </c>
      <c r="BL229" s="18">
        <v>2.1573425545398185E-2</v>
      </c>
      <c r="BM229" s="18">
        <v>1.078659939455096E-2</v>
      </c>
      <c r="BN229" s="18">
        <v>0</v>
      </c>
      <c r="BO229" s="18">
        <v>0</v>
      </c>
      <c r="BP229" s="18">
        <v>1.0786712772699093E-2</v>
      </c>
      <c r="BQ229" s="18">
        <v>0</v>
      </c>
      <c r="BR229" s="18">
        <v>1.1799129767911202E-7</v>
      </c>
      <c r="BS229" s="18">
        <v>-4.6131495459132193E-9</v>
      </c>
      <c r="BT229" s="18">
        <v>-1.4882329767911201E-3</v>
      </c>
      <c r="BU229" s="18">
        <v>0</v>
      </c>
      <c r="BV229" s="18">
        <v>0</v>
      </c>
      <c r="BW229" s="18">
        <v>0</v>
      </c>
      <c r="BX229" s="18">
        <v>24304.240589545916</v>
      </c>
      <c r="BY229" s="18">
        <v>12139.243592330979</v>
      </c>
      <c r="BZ229" s="18">
        <v>0</v>
      </c>
      <c r="CA229" s="18">
        <v>0</v>
      </c>
      <c r="CB229" s="18">
        <v>12152.120294772956</v>
      </c>
      <c r="CC229" s="18">
        <v>0</v>
      </c>
      <c r="CD229" s="18">
        <v>12.761847830474268</v>
      </c>
      <c r="CE229" s="18">
        <v>0.11485461150353181</v>
      </c>
      <c r="CF229" s="18">
        <v>-12760.093642785067</v>
      </c>
      <c r="CG229" s="18">
        <v>0</v>
      </c>
      <c r="CH229" s="18">
        <v>0</v>
      </c>
      <c r="CI229" s="18">
        <v>0</v>
      </c>
      <c r="CJ229" s="18">
        <v>26696.045834171549</v>
      </c>
      <c r="CK229" s="18">
        <v>13334.606659939456</v>
      </c>
      <c r="CL229" s="18">
        <v>0</v>
      </c>
      <c r="CM229" s="18">
        <v>0</v>
      </c>
      <c r="CN229" s="18">
        <v>13348.022917085775</v>
      </c>
      <c r="CO229" s="18">
        <v>0</v>
      </c>
      <c r="CP229" s="18">
        <v>13.340001614530779</v>
      </c>
      <c r="CQ229" s="18">
        <v>7.6255531786074679E-2</v>
      </c>
      <c r="CR229" s="18">
        <v>-13989.679919273463</v>
      </c>
      <c r="CS229" s="18">
        <v>0</v>
      </c>
      <c r="CT229" s="18">
        <v>0</v>
      </c>
      <c r="CU229" s="18">
        <v>0</v>
      </c>
      <c r="CV229" s="18">
        <v>4308.4510875802225</v>
      </c>
      <c r="CW229" s="18">
        <v>2152.1499899091828</v>
      </c>
      <c r="CX229" s="18">
        <v>0</v>
      </c>
      <c r="CY229" s="18">
        <v>0</v>
      </c>
      <c r="CZ229" s="18">
        <v>2154.2255437901113</v>
      </c>
      <c r="DA229" s="18">
        <v>0</v>
      </c>
      <c r="DB229" s="18">
        <v>2.1665872855701314</v>
      </c>
      <c r="DC229" s="18">
        <v>-9.1033404641775992E-2</v>
      </c>
      <c r="DD229" s="18">
        <v>-1828.4527144298688</v>
      </c>
      <c r="DE229" s="18">
        <v>0</v>
      </c>
      <c r="DF229" s="18">
        <v>0</v>
      </c>
      <c r="DG229" s="18">
        <v>0</v>
      </c>
      <c r="DH229" s="18">
        <v>0</v>
      </c>
      <c r="DI229" s="18">
        <v>0</v>
      </c>
      <c r="DJ229" s="18">
        <v>0</v>
      </c>
      <c r="DK229" s="18">
        <v>0</v>
      </c>
      <c r="DL229" s="18">
        <v>0</v>
      </c>
      <c r="DM229" s="18">
        <v>0</v>
      </c>
      <c r="DN229" s="18">
        <v>0</v>
      </c>
      <c r="DO229" s="18">
        <v>0</v>
      </c>
      <c r="DP229" s="18">
        <v>0</v>
      </c>
      <c r="DQ229" s="18">
        <v>0</v>
      </c>
      <c r="DR229" s="18">
        <v>0</v>
      </c>
      <c r="DS229" s="18">
        <v>0</v>
      </c>
      <c r="DT229" s="18">
        <v>0</v>
      </c>
      <c r="DU229" s="18">
        <v>0</v>
      </c>
      <c r="DV229" s="18">
        <v>0</v>
      </c>
      <c r="DW229" s="18">
        <v>0</v>
      </c>
      <c r="DX229" s="18">
        <v>0</v>
      </c>
      <c r="DY229" s="18">
        <v>0</v>
      </c>
      <c r="DZ229" s="18">
        <v>0</v>
      </c>
      <c r="EA229" s="18">
        <v>0</v>
      </c>
      <c r="EB229" s="18">
        <v>0</v>
      </c>
      <c r="EC229" s="18">
        <v>0</v>
      </c>
      <c r="ED229" s="18">
        <v>0</v>
      </c>
      <c r="EE229" s="18">
        <v>0</v>
      </c>
    </row>
    <row r="230" spans="1:135" ht="20.149999999999999" customHeight="1" outlineLevel="4" x14ac:dyDescent="0.35">
      <c r="A230" s="17" t="s">
        <v>49</v>
      </c>
      <c r="B230" s="17" t="s">
        <v>377</v>
      </c>
      <c r="D230" s="18">
        <v>2468.00509584662</v>
      </c>
      <c r="E230" s="18">
        <v>1231.6813723511605</v>
      </c>
      <c r="F230" s="18">
        <v>0</v>
      </c>
      <c r="G230" s="18">
        <v>0</v>
      </c>
      <c r="H230" s="18">
        <v>1234.0025479233097</v>
      </c>
      <c r="I230" s="18">
        <v>0</v>
      </c>
      <c r="J230" s="18">
        <v>2.0228233299697278</v>
      </c>
      <c r="K230" s="18">
        <v>0.29835224217961653</v>
      </c>
      <c r="L230" s="18">
        <v>-1403.9657719475279</v>
      </c>
      <c r="M230" s="18">
        <v>0</v>
      </c>
      <c r="N230" s="18">
        <v>0</v>
      </c>
      <c r="O230" s="18">
        <v>0</v>
      </c>
      <c r="P230" s="18">
        <v>4.2905203245545921E-9</v>
      </c>
      <c r="Q230" s="18">
        <v>2.1452523915237137E-9</v>
      </c>
      <c r="R230" s="18">
        <v>0</v>
      </c>
      <c r="S230" s="18">
        <v>0</v>
      </c>
      <c r="T230" s="18">
        <v>2.145260162277296E-9</v>
      </c>
      <c r="U230" s="18">
        <v>0</v>
      </c>
      <c r="V230" s="18">
        <v>8.3410962663975788E-15</v>
      </c>
      <c r="W230" s="18">
        <v>-5.703426841574168E-16</v>
      </c>
      <c r="X230" s="18">
        <v>2.7308598183652875E-12</v>
      </c>
      <c r="Y230" s="18">
        <v>0</v>
      </c>
      <c r="Z230" s="18">
        <v>0</v>
      </c>
      <c r="AA230" s="18">
        <v>0</v>
      </c>
      <c r="AB230" s="18">
        <v>0.67274015486579219</v>
      </c>
      <c r="AC230" s="18">
        <v>0.33590377396569121</v>
      </c>
      <c r="AD230" s="18">
        <v>0</v>
      </c>
      <c r="AE230" s="18">
        <v>0</v>
      </c>
      <c r="AF230" s="18">
        <v>0.33637007743289604</v>
      </c>
      <c r="AG230" s="18">
        <v>0</v>
      </c>
      <c r="AH230" s="18">
        <v>3.8904904137235116E-4</v>
      </c>
      <c r="AI230" s="18">
        <v>7.7254425832492439E-5</v>
      </c>
      <c r="AJ230" s="18">
        <v>-0.36372519071644804</v>
      </c>
      <c r="AK230" s="18">
        <v>0</v>
      </c>
      <c r="AL230" s="18">
        <v>0</v>
      </c>
      <c r="AM230" s="18">
        <v>0</v>
      </c>
      <c r="AN230" s="18">
        <v>6.8815137467124128</v>
      </c>
      <c r="AO230" s="18">
        <v>3.4357917255297683</v>
      </c>
      <c r="AP230" s="18">
        <v>0</v>
      </c>
      <c r="AQ230" s="18">
        <v>0</v>
      </c>
      <c r="AR230" s="18">
        <v>3.4407568733562059</v>
      </c>
      <c r="AS230" s="18">
        <v>0</v>
      </c>
      <c r="AT230" s="18">
        <v>4.9015644803229071E-3</v>
      </c>
      <c r="AU230" s="18">
        <v>6.3583346115035318E-5</v>
      </c>
      <c r="AV230" s="18">
        <v>-3.7899522906155401</v>
      </c>
      <c r="AW230" s="18">
        <v>0</v>
      </c>
      <c r="AX230" s="18">
        <v>0</v>
      </c>
      <c r="AY230" s="18">
        <v>0</v>
      </c>
      <c r="AZ230" s="18">
        <v>0.57287212946922306</v>
      </c>
      <c r="BA230" s="18">
        <v>0.28553608072653891</v>
      </c>
      <c r="BB230" s="18">
        <v>0</v>
      </c>
      <c r="BC230" s="18">
        <v>0</v>
      </c>
      <c r="BD230" s="18">
        <v>0.28643606473461158</v>
      </c>
      <c r="BE230" s="18">
        <v>0</v>
      </c>
      <c r="BF230" s="18">
        <v>5.8079168516649851E-4</v>
      </c>
      <c r="BG230" s="18">
        <v>3.1919232290615542E-4</v>
      </c>
      <c r="BH230" s="18">
        <v>-0.29258526740665997</v>
      </c>
      <c r="BI230" s="18">
        <v>0</v>
      </c>
      <c r="BJ230" s="18">
        <v>0</v>
      </c>
      <c r="BK230" s="18">
        <v>0</v>
      </c>
      <c r="BL230" s="18">
        <v>2.1573425545398185E-2</v>
      </c>
      <c r="BM230" s="18">
        <v>1.078659939455096E-2</v>
      </c>
      <c r="BN230" s="18">
        <v>0</v>
      </c>
      <c r="BO230" s="18">
        <v>0</v>
      </c>
      <c r="BP230" s="18">
        <v>1.0786712772699093E-2</v>
      </c>
      <c r="BQ230" s="18">
        <v>0</v>
      </c>
      <c r="BR230" s="18">
        <v>1.1799129767911202E-7</v>
      </c>
      <c r="BS230" s="18">
        <v>-4.6131495459132193E-9</v>
      </c>
      <c r="BT230" s="18">
        <v>-1.4882329767911201E-3</v>
      </c>
      <c r="BU230" s="18">
        <v>0</v>
      </c>
      <c r="BV230" s="18">
        <v>0</v>
      </c>
      <c r="BW230" s="18">
        <v>0</v>
      </c>
      <c r="BX230" s="18">
        <v>24304.240589545916</v>
      </c>
      <c r="BY230" s="18">
        <v>12139.243592330979</v>
      </c>
      <c r="BZ230" s="18">
        <v>0</v>
      </c>
      <c r="CA230" s="18">
        <v>0</v>
      </c>
      <c r="CB230" s="18">
        <v>12152.120294772956</v>
      </c>
      <c r="CC230" s="18">
        <v>0</v>
      </c>
      <c r="CD230" s="18">
        <v>12.761847830474268</v>
      </c>
      <c r="CE230" s="18">
        <v>0.11485461150353181</v>
      </c>
      <c r="CF230" s="18">
        <v>-12760.093642785067</v>
      </c>
      <c r="CG230" s="18">
        <v>0</v>
      </c>
      <c r="CH230" s="18">
        <v>0</v>
      </c>
      <c r="CI230" s="18">
        <v>0</v>
      </c>
      <c r="CJ230" s="18">
        <v>26696.045834171549</v>
      </c>
      <c r="CK230" s="18">
        <v>13334.606659939456</v>
      </c>
      <c r="CL230" s="18">
        <v>0</v>
      </c>
      <c r="CM230" s="18">
        <v>0</v>
      </c>
      <c r="CN230" s="18">
        <v>13348.022917085775</v>
      </c>
      <c r="CO230" s="18">
        <v>0</v>
      </c>
      <c r="CP230" s="18">
        <v>13.340001614530779</v>
      </c>
      <c r="CQ230" s="18">
        <v>7.6255531786074679E-2</v>
      </c>
      <c r="CR230" s="18">
        <v>-13989.679919273463</v>
      </c>
      <c r="CS230" s="18">
        <v>0</v>
      </c>
      <c r="CT230" s="18">
        <v>0</v>
      </c>
      <c r="CU230" s="18">
        <v>0</v>
      </c>
      <c r="CV230" s="18">
        <v>4308.4510875802225</v>
      </c>
      <c r="CW230" s="18">
        <v>2152.1499899091828</v>
      </c>
      <c r="CX230" s="18">
        <v>0</v>
      </c>
      <c r="CY230" s="18">
        <v>0</v>
      </c>
      <c r="CZ230" s="18">
        <v>2154.2255437901113</v>
      </c>
      <c r="DA230" s="18">
        <v>0</v>
      </c>
      <c r="DB230" s="18">
        <v>2.1665872855701314</v>
      </c>
      <c r="DC230" s="18">
        <v>-9.1033404641775992E-2</v>
      </c>
      <c r="DD230" s="18">
        <v>-1828.4527144298688</v>
      </c>
      <c r="DE230" s="18">
        <v>0</v>
      </c>
      <c r="DF230" s="18">
        <v>0</v>
      </c>
      <c r="DG230" s="18">
        <v>0</v>
      </c>
      <c r="DH230" s="18">
        <v>0</v>
      </c>
      <c r="DI230" s="18">
        <v>0</v>
      </c>
      <c r="DJ230" s="18">
        <v>0</v>
      </c>
      <c r="DK230" s="18">
        <v>0</v>
      </c>
      <c r="DL230" s="18">
        <v>0</v>
      </c>
      <c r="DM230" s="18">
        <v>0</v>
      </c>
      <c r="DN230" s="18">
        <v>0</v>
      </c>
      <c r="DO230" s="18">
        <v>0</v>
      </c>
      <c r="DP230" s="18">
        <v>0</v>
      </c>
      <c r="DQ230" s="18">
        <v>0</v>
      </c>
      <c r="DR230" s="18">
        <v>0</v>
      </c>
      <c r="DS230" s="18">
        <v>0</v>
      </c>
      <c r="DT230" s="18">
        <v>0</v>
      </c>
      <c r="DU230" s="18">
        <v>0</v>
      </c>
      <c r="DV230" s="18">
        <v>0</v>
      </c>
      <c r="DW230" s="18">
        <v>0</v>
      </c>
      <c r="DX230" s="18">
        <v>0</v>
      </c>
      <c r="DY230" s="18">
        <v>0</v>
      </c>
      <c r="DZ230" s="18">
        <v>0</v>
      </c>
      <c r="EA230" s="18">
        <v>0</v>
      </c>
      <c r="EB230" s="18">
        <v>0</v>
      </c>
      <c r="EC230" s="18">
        <v>0</v>
      </c>
      <c r="ED230" s="18">
        <v>0</v>
      </c>
      <c r="EE230" s="18">
        <v>0</v>
      </c>
    </row>
    <row r="231" spans="1:135" ht="20.149999999999999" customHeight="1" outlineLevel="5" x14ac:dyDescent="0.35">
      <c r="A231" s="17" t="s">
        <v>54</v>
      </c>
      <c r="B231" s="17" t="s">
        <v>111</v>
      </c>
      <c r="D231" s="18">
        <v>2468.00509584662</v>
      </c>
      <c r="E231" s="18">
        <v>1231.6813723511605</v>
      </c>
      <c r="F231" s="18">
        <v>0</v>
      </c>
      <c r="G231" s="18">
        <v>0</v>
      </c>
      <c r="H231" s="18">
        <v>1234.0025479233097</v>
      </c>
      <c r="I231" s="18">
        <v>0</v>
      </c>
      <c r="J231" s="18">
        <v>2.0228233299697278</v>
      </c>
      <c r="K231" s="18">
        <v>0.29835224217961653</v>
      </c>
      <c r="L231" s="18">
        <v>-1403.9657719475279</v>
      </c>
      <c r="M231" s="18">
        <v>0</v>
      </c>
      <c r="N231" s="18">
        <v>0</v>
      </c>
      <c r="O231" s="18">
        <v>0</v>
      </c>
      <c r="P231" s="18">
        <v>4.2905203245545921E-9</v>
      </c>
      <c r="Q231" s="18">
        <v>2.1452523915237137E-9</v>
      </c>
      <c r="R231" s="18">
        <v>0</v>
      </c>
      <c r="S231" s="18">
        <v>0</v>
      </c>
      <c r="T231" s="18">
        <v>2.145260162277296E-9</v>
      </c>
      <c r="U231" s="18">
        <v>0</v>
      </c>
      <c r="V231" s="18">
        <v>8.3410962663975788E-15</v>
      </c>
      <c r="W231" s="18">
        <v>-5.703426841574168E-16</v>
      </c>
      <c r="X231" s="18">
        <v>2.7308598183652875E-12</v>
      </c>
      <c r="Y231" s="18">
        <v>0</v>
      </c>
      <c r="Z231" s="18">
        <v>0</v>
      </c>
      <c r="AA231" s="18">
        <v>0</v>
      </c>
      <c r="AB231" s="18">
        <v>0.67274015486579219</v>
      </c>
      <c r="AC231" s="18">
        <v>0.33590377396569121</v>
      </c>
      <c r="AD231" s="18">
        <v>0</v>
      </c>
      <c r="AE231" s="18">
        <v>0</v>
      </c>
      <c r="AF231" s="18">
        <v>0.33637007743289604</v>
      </c>
      <c r="AG231" s="18">
        <v>0</v>
      </c>
      <c r="AH231" s="18">
        <v>3.8904904137235116E-4</v>
      </c>
      <c r="AI231" s="18">
        <v>7.7254425832492439E-5</v>
      </c>
      <c r="AJ231" s="18">
        <v>-0.36372519071644804</v>
      </c>
      <c r="AK231" s="18">
        <v>0</v>
      </c>
      <c r="AL231" s="18">
        <v>0</v>
      </c>
      <c r="AM231" s="18">
        <v>0</v>
      </c>
      <c r="AN231" s="18">
        <v>6.8815137467124128</v>
      </c>
      <c r="AO231" s="18">
        <v>3.4357917255297683</v>
      </c>
      <c r="AP231" s="18">
        <v>0</v>
      </c>
      <c r="AQ231" s="18">
        <v>0</v>
      </c>
      <c r="AR231" s="18">
        <v>3.4407568733562059</v>
      </c>
      <c r="AS231" s="18">
        <v>0</v>
      </c>
      <c r="AT231" s="18">
        <v>4.9015644803229071E-3</v>
      </c>
      <c r="AU231" s="18">
        <v>6.3583346115035318E-5</v>
      </c>
      <c r="AV231" s="18">
        <v>-3.7899522906155401</v>
      </c>
      <c r="AW231" s="18">
        <v>0</v>
      </c>
      <c r="AX231" s="18">
        <v>0</v>
      </c>
      <c r="AY231" s="18">
        <v>0</v>
      </c>
      <c r="AZ231" s="18">
        <v>0.57287212946922306</v>
      </c>
      <c r="BA231" s="18">
        <v>0.28553608072653891</v>
      </c>
      <c r="BB231" s="18">
        <v>0</v>
      </c>
      <c r="BC231" s="18">
        <v>0</v>
      </c>
      <c r="BD231" s="18">
        <v>0.28643606473461158</v>
      </c>
      <c r="BE231" s="18">
        <v>0</v>
      </c>
      <c r="BF231" s="18">
        <v>5.8079168516649851E-4</v>
      </c>
      <c r="BG231" s="18">
        <v>3.1919232290615542E-4</v>
      </c>
      <c r="BH231" s="18">
        <v>-0.29258526740665997</v>
      </c>
      <c r="BI231" s="18">
        <v>0</v>
      </c>
      <c r="BJ231" s="18">
        <v>0</v>
      </c>
      <c r="BK231" s="18">
        <v>0</v>
      </c>
      <c r="BL231" s="18">
        <v>2.1573425545398185E-2</v>
      </c>
      <c r="BM231" s="18">
        <v>1.078659939455096E-2</v>
      </c>
      <c r="BN231" s="18">
        <v>0</v>
      </c>
      <c r="BO231" s="18">
        <v>0</v>
      </c>
      <c r="BP231" s="18">
        <v>1.0786712772699093E-2</v>
      </c>
      <c r="BQ231" s="18">
        <v>0</v>
      </c>
      <c r="BR231" s="18">
        <v>1.1799129767911202E-7</v>
      </c>
      <c r="BS231" s="18">
        <v>-4.6131495459132193E-9</v>
      </c>
      <c r="BT231" s="18">
        <v>-1.4882329767911201E-3</v>
      </c>
      <c r="BU231" s="18">
        <v>0</v>
      </c>
      <c r="BV231" s="18">
        <v>0</v>
      </c>
      <c r="BW231" s="18">
        <v>0</v>
      </c>
      <c r="BX231" s="18">
        <v>24304.240589545916</v>
      </c>
      <c r="BY231" s="18">
        <v>12139.243592330979</v>
      </c>
      <c r="BZ231" s="18">
        <v>0</v>
      </c>
      <c r="CA231" s="18">
        <v>0</v>
      </c>
      <c r="CB231" s="18">
        <v>12152.120294772956</v>
      </c>
      <c r="CC231" s="18">
        <v>0</v>
      </c>
      <c r="CD231" s="18">
        <v>12.761847830474268</v>
      </c>
      <c r="CE231" s="18">
        <v>0.11485461150353181</v>
      </c>
      <c r="CF231" s="18">
        <v>-12760.093642785067</v>
      </c>
      <c r="CG231" s="18">
        <v>0</v>
      </c>
      <c r="CH231" s="18">
        <v>0</v>
      </c>
      <c r="CI231" s="18">
        <v>0</v>
      </c>
      <c r="CJ231" s="18">
        <v>26696.045834171549</v>
      </c>
      <c r="CK231" s="18">
        <v>13334.606659939456</v>
      </c>
      <c r="CL231" s="18">
        <v>0</v>
      </c>
      <c r="CM231" s="18">
        <v>0</v>
      </c>
      <c r="CN231" s="18">
        <v>13348.022917085775</v>
      </c>
      <c r="CO231" s="18">
        <v>0</v>
      </c>
      <c r="CP231" s="18">
        <v>13.340001614530779</v>
      </c>
      <c r="CQ231" s="18">
        <v>7.6255531786074679E-2</v>
      </c>
      <c r="CR231" s="18">
        <v>-13989.679919273463</v>
      </c>
      <c r="CS231" s="18">
        <v>0</v>
      </c>
      <c r="CT231" s="18">
        <v>0</v>
      </c>
      <c r="CU231" s="18">
        <v>0</v>
      </c>
      <c r="CV231" s="18">
        <v>4308.4510875802225</v>
      </c>
      <c r="CW231" s="18">
        <v>2152.1499899091828</v>
      </c>
      <c r="CX231" s="18">
        <v>0</v>
      </c>
      <c r="CY231" s="18">
        <v>0</v>
      </c>
      <c r="CZ231" s="18">
        <v>2154.2255437901113</v>
      </c>
      <c r="DA231" s="18">
        <v>0</v>
      </c>
      <c r="DB231" s="18">
        <v>2.1665872855701314</v>
      </c>
      <c r="DC231" s="18">
        <v>-9.1033404641775992E-2</v>
      </c>
      <c r="DD231" s="18">
        <v>-1828.4527144298688</v>
      </c>
      <c r="DE231" s="18">
        <v>0</v>
      </c>
      <c r="DF231" s="18">
        <v>0</v>
      </c>
      <c r="DG231" s="18">
        <v>0</v>
      </c>
      <c r="DH231" s="18">
        <v>0</v>
      </c>
      <c r="DI231" s="18">
        <v>0</v>
      </c>
      <c r="DJ231" s="18">
        <v>0</v>
      </c>
      <c r="DK231" s="18">
        <v>0</v>
      </c>
      <c r="DL231" s="18">
        <v>0</v>
      </c>
      <c r="DM231" s="18">
        <v>0</v>
      </c>
      <c r="DN231" s="18">
        <v>0</v>
      </c>
      <c r="DO231" s="18">
        <v>0</v>
      </c>
      <c r="DP231" s="18">
        <v>0</v>
      </c>
      <c r="DQ231" s="18">
        <v>0</v>
      </c>
      <c r="DR231" s="18">
        <v>0</v>
      </c>
      <c r="DS231" s="18">
        <v>0</v>
      </c>
      <c r="DT231" s="18">
        <v>0</v>
      </c>
      <c r="DU231" s="18">
        <v>0</v>
      </c>
      <c r="DV231" s="18">
        <v>0</v>
      </c>
      <c r="DW231" s="18">
        <v>0</v>
      </c>
      <c r="DX231" s="18">
        <v>0</v>
      </c>
      <c r="DY231" s="18">
        <v>0</v>
      </c>
      <c r="DZ231" s="18">
        <v>0</v>
      </c>
      <c r="EA231" s="18">
        <v>0</v>
      </c>
      <c r="EB231" s="18">
        <v>0</v>
      </c>
      <c r="EC231" s="18">
        <v>0</v>
      </c>
      <c r="ED231" s="18">
        <v>0</v>
      </c>
      <c r="EE231" s="18">
        <v>0</v>
      </c>
    </row>
    <row r="232" spans="1:135" ht="20.149999999999999" customHeight="1" outlineLevel="6" x14ac:dyDescent="0.35">
      <c r="A232" s="17" t="s">
        <v>55</v>
      </c>
      <c r="B232" s="17" t="s">
        <v>112</v>
      </c>
      <c r="C232">
        <v>1</v>
      </c>
      <c r="D232" s="18">
        <v>2468.00509584662</v>
      </c>
      <c r="E232" s="18">
        <v>1231.6813723511605</v>
      </c>
      <c r="F232" s="18">
        <v>0</v>
      </c>
      <c r="G232" s="18">
        <v>0</v>
      </c>
      <c r="H232" s="18">
        <v>1234.0025479233097</v>
      </c>
      <c r="I232" s="18">
        <v>0</v>
      </c>
      <c r="J232" s="18">
        <v>2.0228233299697278</v>
      </c>
      <c r="K232" s="18">
        <v>0.29835224217961653</v>
      </c>
      <c r="L232" s="18">
        <v>-1403.9657719475279</v>
      </c>
      <c r="M232" s="18">
        <v>0</v>
      </c>
      <c r="N232" s="18">
        <v>0</v>
      </c>
      <c r="O232" s="18">
        <v>0</v>
      </c>
      <c r="P232" s="18">
        <v>4.2905203245545921E-9</v>
      </c>
      <c r="Q232" s="18">
        <v>2.1452523915237137E-9</v>
      </c>
      <c r="R232" s="18">
        <v>0</v>
      </c>
      <c r="S232" s="18">
        <v>0</v>
      </c>
      <c r="T232" s="18">
        <v>2.145260162277296E-9</v>
      </c>
      <c r="U232" s="18">
        <v>0</v>
      </c>
      <c r="V232" s="18">
        <v>8.3410962663975788E-15</v>
      </c>
      <c r="W232" s="18">
        <v>-5.703426841574168E-16</v>
      </c>
      <c r="X232" s="18">
        <v>2.7308598183652875E-12</v>
      </c>
      <c r="Y232" s="18">
        <v>0</v>
      </c>
      <c r="Z232" s="18">
        <v>0</v>
      </c>
      <c r="AA232" s="18">
        <v>0</v>
      </c>
      <c r="AB232" s="18">
        <v>0.67274015486579219</v>
      </c>
      <c r="AC232" s="18">
        <v>0.33590377396569121</v>
      </c>
      <c r="AD232" s="18">
        <v>0</v>
      </c>
      <c r="AE232" s="18">
        <v>0</v>
      </c>
      <c r="AF232" s="18">
        <v>0.33637007743289604</v>
      </c>
      <c r="AG232" s="18">
        <v>0</v>
      </c>
      <c r="AH232" s="18">
        <v>3.8904904137235116E-4</v>
      </c>
      <c r="AI232" s="18">
        <v>7.7254425832492439E-5</v>
      </c>
      <c r="AJ232" s="18">
        <v>-0.36372519071644804</v>
      </c>
      <c r="AK232" s="18">
        <v>0</v>
      </c>
      <c r="AL232" s="18">
        <v>0</v>
      </c>
      <c r="AM232" s="18">
        <v>0</v>
      </c>
      <c r="AN232" s="18">
        <v>6.8815137467124128</v>
      </c>
      <c r="AO232" s="18">
        <v>3.4357917255297683</v>
      </c>
      <c r="AP232" s="18">
        <v>0</v>
      </c>
      <c r="AQ232" s="18">
        <v>0</v>
      </c>
      <c r="AR232" s="18">
        <v>3.4407568733562059</v>
      </c>
      <c r="AS232" s="18">
        <v>0</v>
      </c>
      <c r="AT232" s="18">
        <v>4.9015644803229071E-3</v>
      </c>
      <c r="AU232" s="18">
        <v>6.3583346115035318E-5</v>
      </c>
      <c r="AV232" s="18">
        <v>-3.7899522906155401</v>
      </c>
      <c r="AW232" s="18">
        <v>0</v>
      </c>
      <c r="AX232" s="18">
        <v>0</v>
      </c>
      <c r="AY232" s="18">
        <v>0</v>
      </c>
      <c r="AZ232" s="18">
        <v>0.57287212946922306</v>
      </c>
      <c r="BA232" s="18">
        <v>0.28553608072653891</v>
      </c>
      <c r="BB232" s="18">
        <v>0</v>
      </c>
      <c r="BC232" s="18">
        <v>0</v>
      </c>
      <c r="BD232" s="18">
        <v>0.28643606473461158</v>
      </c>
      <c r="BE232" s="18">
        <v>0</v>
      </c>
      <c r="BF232" s="18">
        <v>5.8079168516649851E-4</v>
      </c>
      <c r="BG232" s="18">
        <v>3.1919232290615542E-4</v>
      </c>
      <c r="BH232" s="18">
        <v>-0.29258526740665997</v>
      </c>
      <c r="BI232" s="18">
        <v>0</v>
      </c>
      <c r="BJ232" s="18">
        <v>0</v>
      </c>
      <c r="BK232" s="18">
        <v>0</v>
      </c>
      <c r="BL232" s="18">
        <v>2.1573425545398185E-2</v>
      </c>
      <c r="BM232" s="18">
        <v>1.078659939455096E-2</v>
      </c>
      <c r="BN232" s="18">
        <v>0</v>
      </c>
      <c r="BO232" s="18">
        <v>0</v>
      </c>
      <c r="BP232" s="18">
        <v>1.0786712772699093E-2</v>
      </c>
      <c r="BQ232" s="18">
        <v>0</v>
      </c>
      <c r="BR232" s="18">
        <v>1.1799129767911202E-7</v>
      </c>
      <c r="BS232" s="18">
        <v>-4.6131495459132193E-9</v>
      </c>
      <c r="BT232" s="18">
        <v>-1.4882329767911201E-3</v>
      </c>
      <c r="BU232" s="18">
        <v>0</v>
      </c>
      <c r="BV232" s="18">
        <v>0</v>
      </c>
      <c r="BW232" s="18">
        <v>0</v>
      </c>
      <c r="BX232" s="18">
        <v>24304.240589545916</v>
      </c>
      <c r="BY232" s="18">
        <v>12139.243592330979</v>
      </c>
      <c r="BZ232" s="18">
        <v>0</v>
      </c>
      <c r="CA232" s="18">
        <v>0</v>
      </c>
      <c r="CB232" s="18">
        <v>12152.120294772956</v>
      </c>
      <c r="CC232" s="18">
        <v>0</v>
      </c>
      <c r="CD232" s="18">
        <v>12.761847830474268</v>
      </c>
      <c r="CE232" s="18">
        <v>0.11485461150353181</v>
      </c>
      <c r="CF232" s="18">
        <v>-12760.093642785067</v>
      </c>
      <c r="CG232" s="18">
        <v>0</v>
      </c>
      <c r="CH232" s="18">
        <v>0</v>
      </c>
      <c r="CI232" s="18">
        <v>0</v>
      </c>
      <c r="CJ232" s="18">
        <v>26696.045834171549</v>
      </c>
      <c r="CK232" s="18">
        <v>13334.606659939456</v>
      </c>
      <c r="CL232" s="18">
        <v>0</v>
      </c>
      <c r="CM232" s="18">
        <v>0</v>
      </c>
      <c r="CN232" s="18">
        <v>13348.022917085775</v>
      </c>
      <c r="CO232" s="18">
        <v>0</v>
      </c>
      <c r="CP232" s="18">
        <v>13.340001614530779</v>
      </c>
      <c r="CQ232" s="18">
        <v>7.6255531786074679E-2</v>
      </c>
      <c r="CR232" s="18">
        <v>-13989.679919273463</v>
      </c>
      <c r="CS232" s="18">
        <v>0</v>
      </c>
      <c r="CT232" s="18">
        <v>0</v>
      </c>
      <c r="CU232" s="18">
        <v>0</v>
      </c>
      <c r="CV232" s="18">
        <v>4308.4510875802225</v>
      </c>
      <c r="CW232" s="18">
        <v>2152.1499899091828</v>
      </c>
      <c r="CX232" s="18">
        <v>0</v>
      </c>
      <c r="CY232" s="18">
        <v>0</v>
      </c>
      <c r="CZ232" s="18">
        <v>2154.2255437901113</v>
      </c>
      <c r="DA232" s="18">
        <v>0</v>
      </c>
      <c r="DB232" s="18">
        <v>2.1665872855701314</v>
      </c>
      <c r="DC232" s="18">
        <v>-9.1033404641775992E-2</v>
      </c>
      <c r="DD232" s="18">
        <v>-1828.4527144298688</v>
      </c>
      <c r="DE232" s="18">
        <v>0</v>
      </c>
      <c r="DF232" s="18">
        <v>0</v>
      </c>
      <c r="DG232" s="18">
        <v>0</v>
      </c>
      <c r="DH232" s="18">
        <v>0</v>
      </c>
      <c r="DI232" s="18">
        <v>0</v>
      </c>
      <c r="DJ232" s="18">
        <v>0</v>
      </c>
      <c r="DK232" s="18">
        <v>0</v>
      </c>
      <c r="DL232" s="18">
        <v>0</v>
      </c>
      <c r="DM232" s="18">
        <v>0</v>
      </c>
      <c r="DN232" s="18">
        <v>0</v>
      </c>
      <c r="DO232" s="18">
        <v>0</v>
      </c>
      <c r="DP232" s="18">
        <v>0</v>
      </c>
      <c r="DQ232" s="18">
        <v>0</v>
      </c>
      <c r="DR232" s="18">
        <v>0</v>
      </c>
      <c r="DS232" s="18">
        <v>0</v>
      </c>
      <c r="DT232" s="18">
        <v>0</v>
      </c>
      <c r="DU232" s="18">
        <v>0</v>
      </c>
      <c r="DV232" s="18">
        <v>0</v>
      </c>
      <c r="DW232" s="18">
        <v>0</v>
      </c>
      <c r="DX232" s="18">
        <v>0</v>
      </c>
      <c r="DY232" s="18">
        <v>0</v>
      </c>
      <c r="DZ232" s="18">
        <v>0</v>
      </c>
      <c r="EA232" s="18">
        <v>0</v>
      </c>
      <c r="EB232" s="18">
        <v>0</v>
      </c>
      <c r="EC232" s="18">
        <v>0</v>
      </c>
      <c r="ED232" s="18">
        <v>0</v>
      </c>
      <c r="EE232" s="18">
        <v>0</v>
      </c>
    </row>
    <row r="233" spans="1:135" ht="20.149999999999999" customHeight="1" outlineLevel="3" x14ac:dyDescent="0.35">
      <c r="A233" s="17" t="s">
        <v>52</v>
      </c>
      <c r="B233" s="17" t="s">
        <v>113</v>
      </c>
      <c r="D233" s="18">
        <v>1674.79017265729</v>
      </c>
      <c r="E233" s="18">
        <v>1674.2416943999999</v>
      </c>
      <c r="F233" s="18">
        <v>0</v>
      </c>
      <c r="G233" s="18">
        <v>0</v>
      </c>
      <c r="H233" s="18">
        <v>0</v>
      </c>
      <c r="I233" s="18">
        <v>0</v>
      </c>
      <c r="J233" s="18">
        <v>0.54847825728999999</v>
      </c>
      <c r="K233" s="18">
        <v>0</v>
      </c>
      <c r="L233" s="18">
        <v>-468.96348799999998</v>
      </c>
      <c r="M233" s="18">
        <v>0</v>
      </c>
      <c r="N233" s="18">
        <v>0</v>
      </c>
      <c r="O233" s="18">
        <v>0</v>
      </c>
      <c r="P233" s="18">
        <v>7.9478524639579992E-12</v>
      </c>
      <c r="Q233" s="18">
        <v>7.944806638E-12</v>
      </c>
      <c r="R233" s="18">
        <v>0</v>
      </c>
      <c r="S233" s="18">
        <v>0</v>
      </c>
      <c r="T233" s="18">
        <v>0</v>
      </c>
      <c r="U233" s="18">
        <v>0</v>
      </c>
      <c r="V233" s="18">
        <v>3.0458259580000001E-15</v>
      </c>
      <c r="W233" s="18">
        <v>0</v>
      </c>
      <c r="X233" s="18">
        <v>2.8807343279999996E-12</v>
      </c>
      <c r="Y233" s="18">
        <v>0</v>
      </c>
      <c r="Z233" s="18">
        <v>0</v>
      </c>
      <c r="AA233" s="18">
        <v>0</v>
      </c>
      <c r="AB233" s="18">
        <v>0.48150783979498296</v>
      </c>
      <c r="AC233" s="18">
        <v>0.48124364127999997</v>
      </c>
      <c r="AD233" s="18">
        <v>0</v>
      </c>
      <c r="AE233" s="18">
        <v>0</v>
      </c>
      <c r="AF233" s="18">
        <v>0</v>
      </c>
      <c r="AG233" s="18">
        <v>0</v>
      </c>
      <c r="AH233" s="18">
        <v>2.6419851498300003E-4</v>
      </c>
      <c r="AI233" s="18">
        <v>0</v>
      </c>
      <c r="AJ233" s="18">
        <v>-0.14127758600000001</v>
      </c>
      <c r="AK233" s="18">
        <v>0</v>
      </c>
      <c r="AL233" s="18">
        <v>0</v>
      </c>
      <c r="AM233" s="18">
        <v>0</v>
      </c>
      <c r="AN233" s="18">
        <v>6.1260237932487005</v>
      </c>
      <c r="AO233" s="18">
        <v>6.1225395020000004</v>
      </c>
      <c r="AP233" s="18">
        <v>0</v>
      </c>
      <c r="AQ233" s="18">
        <v>0</v>
      </c>
      <c r="AR233" s="18">
        <v>0</v>
      </c>
      <c r="AS233" s="18">
        <v>0</v>
      </c>
      <c r="AT233" s="18">
        <v>3.4842912486999999E-3</v>
      </c>
      <c r="AU233" s="18">
        <v>0</v>
      </c>
      <c r="AV233" s="18">
        <v>-1.0817482</v>
      </c>
      <c r="AW233" s="18">
        <v>0</v>
      </c>
      <c r="AX233" s="18">
        <v>0</v>
      </c>
      <c r="AY233" s="18">
        <v>0</v>
      </c>
      <c r="AZ233" s="18">
        <v>0.69202330689114</v>
      </c>
      <c r="BA233" s="18">
        <v>0.69163128350000003</v>
      </c>
      <c r="BB233" s="18">
        <v>0</v>
      </c>
      <c r="BC233" s="18">
        <v>0</v>
      </c>
      <c r="BD233" s="18">
        <v>0</v>
      </c>
      <c r="BE233" s="18">
        <v>0</v>
      </c>
      <c r="BF233" s="18">
        <v>3.9202339113999997E-4</v>
      </c>
      <c r="BG233" s="18">
        <v>0</v>
      </c>
      <c r="BH233" s="18">
        <v>-8.9858261600000003E-2</v>
      </c>
      <c r="BI233" s="18">
        <v>0</v>
      </c>
      <c r="BJ233" s="18">
        <v>0</v>
      </c>
      <c r="BK233" s="18">
        <v>0</v>
      </c>
      <c r="BL233" s="18">
        <v>3.3029118021257776E-2</v>
      </c>
      <c r="BM233" s="18">
        <v>3.3029062426589997E-2</v>
      </c>
      <c r="BN233" s="18">
        <v>0</v>
      </c>
      <c r="BO233" s="18">
        <v>0</v>
      </c>
      <c r="BP233" s="18">
        <v>0</v>
      </c>
      <c r="BQ233" s="18">
        <v>0</v>
      </c>
      <c r="BR233" s="18">
        <v>5.5594667782E-8</v>
      </c>
      <c r="BS233" s="18">
        <v>0</v>
      </c>
      <c r="BT233" s="18">
        <v>1.116206292E-5</v>
      </c>
      <c r="BU233" s="18">
        <v>0</v>
      </c>
      <c r="BV233" s="18">
        <v>0</v>
      </c>
      <c r="BW233" s="18">
        <v>0</v>
      </c>
      <c r="BX233" s="18">
        <v>16266.854070886098</v>
      </c>
      <c r="BY233" s="18">
        <v>16259.074951999999</v>
      </c>
      <c r="BZ233" s="18">
        <v>0</v>
      </c>
      <c r="CA233" s="18">
        <v>0</v>
      </c>
      <c r="CB233" s="18">
        <v>0</v>
      </c>
      <c r="CC233" s="18">
        <v>0</v>
      </c>
      <c r="CD233" s="18">
        <v>7.7791188860999991</v>
      </c>
      <c r="CE233" s="18">
        <v>0</v>
      </c>
      <c r="CF233" s="18">
        <v>-3709.4843999999998</v>
      </c>
      <c r="CG233" s="18">
        <v>0</v>
      </c>
      <c r="CH233" s="18">
        <v>0</v>
      </c>
      <c r="CI233" s="18">
        <v>0</v>
      </c>
      <c r="CJ233" s="18">
        <v>16898.525070946598</v>
      </c>
      <c r="CK233" s="18">
        <v>16890.519285999999</v>
      </c>
      <c r="CL233" s="18">
        <v>0</v>
      </c>
      <c r="CM233" s="18">
        <v>0</v>
      </c>
      <c r="CN233" s="18">
        <v>0</v>
      </c>
      <c r="CO233" s="18">
        <v>0</v>
      </c>
      <c r="CP233" s="18">
        <v>8.0057849466000004</v>
      </c>
      <c r="CQ233" s="18">
        <v>0</v>
      </c>
      <c r="CR233" s="18">
        <v>-3546.4905600000002</v>
      </c>
      <c r="CS233" s="18">
        <v>0</v>
      </c>
      <c r="CT233" s="18">
        <v>0</v>
      </c>
      <c r="CU233" s="18">
        <v>0</v>
      </c>
      <c r="CV233" s="18">
        <v>1660.2539523565599</v>
      </c>
      <c r="CW233" s="18">
        <v>1659.2031867999999</v>
      </c>
      <c r="CX233" s="18">
        <v>0</v>
      </c>
      <c r="CY233" s="18">
        <v>0</v>
      </c>
      <c r="CZ233" s="18">
        <v>0</v>
      </c>
      <c r="DA233" s="18">
        <v>0</v>
      </c>
      <c r="DB233" s="18">
        <v>1.05076555656</v>
      </c>
      <c r="DC233" s="18">
        <v>0</v>
      </c>
      <c r="DD233" s="18">
        <v>404.66161999999997</v>
      </c>
      <c r="DE233" s="18">
        <v>0</v>
      </c>
      <c r="DF233" s="18">
        <v>0</v>
      </c>
      <c r="DG233" s="18">
        <v>0</v>
      </c>
      <c r="DH233" s="18">
        <v>0</v>
      </c>
      <c r="DI233" s="18">
        <v>0</v>
      </c>
      <c r="DJ233" s="18">
        <v>0</v>
      </c>
      <c r="DK233" s="18">
        <v>0</v>
      </c>
      <c r="DL233" s="18">
        <v>0</v>
      </c>
      <c r="DM233" s="18">
        <v>0</v>
      </c>
      <c r="DN233" s="18">
        <v>0</v>
      </c>
      <c r="DO233" s="18">
        <v>0</v>
      </c>
      <c r="DP233" s="18">
        <v>0</v>
      </c>
      <c r="DQ233" s="18">
        <v>0</v>
      </c>
      <c r="DR233" s="18">
        <v>0</v>
      </c>
      <c r="DS233" s="18">
        <v>0</v>
      </c>
      <c r="DT233" s="18">
        <v>0</v>
      </c>
      <c r="DU233" s="18">
        <v>0</v>
      </c>
      <c r="DV233" s="18">
        <v>0</v>
      </c>
      <c r="DW233" s="18">
        <v>0</v>
      </c>
      <c r="DX233" s="18">
        <v>0</v>
      </c>
      <c r="DY233" s="18">
        <v>0</v>
      </c>
      <c r="DZ233" s="18">
        <v>0</v>
      </c>
      <c r="EA233" s="18">
        <v>0</v>
      </c>
      <c r="EB233" s="18">
        <v>0</v>
      </c>
      <c r="EC233" s="18">
        <v>0</v>
      </c>
      <c r="ED233" s="18">
        <v>0</v>
      </c>
      <c r="EE233" s="18">
        <v>0</v>
      </c>
    </row>
    <row r="234" spans="1:135" ht="20.149999999999999" customHeight="1" outlineLevel="4" x14ac:dyDescent="0.35">
      <c r="A234" s="17" t="s">
        <v>49</v>
      </c>
      <c r="B234" s="17" t="s">
        <v>113</v>
      </c>
      <c r="D234" s="18">
        <v>1674.79017265729</v>
      </c>
      <c r="E234" s="18">
        <v>1674.2416943999999</v>
      </c>
      <c r="F234" s="18">
        <v>0</v>
      </c>
      <c r="G234" s="18">
        <v>0</v>
      </c>
      <c r="H234" s="18">
        <v>0</v>
      </c>
      <c r="I234" s="18">
        <v>0</v>
      </c>
      <c r="J234" s="18">
        <v>0.54847825728999999</v>
      </c>
      <c r="K234" s="18">
        <v>0</v>
      </c>
      <c r="L234" s="18">
        <v>-468.96348799999998</v>
      </c>
      <c r="M234" s="18">
        <v>0</v>
      </c>
      <c r="N234" s="18">
        <v>0</v>
      </c>
      <c r="O234" s="18">
        <v>0</v>
      </c>
      <c r="P234" s="18">
        <v>7.9478524639579992E-12</v>
      </c>
      <c r="Q234" s="18">
        <v>7.944806638E-12</v>
      </c>
      <c r="R234" s="18">
        <v>0</v>
      </c>
      <c r="S234" s="18">
        <v>0</v>
      </c>
      <c r="T234" s="18">
        <v>0</v>
      </c>
      <c r="U234" s="18">
        <v>0</v>
      </c>
      <c r="V234" s="18">
        <v>3.0458259580000001E-15</v>
      </c>
      <c r="W234" s="18">
        <v>0</v>
      </c>
      <c r="X234" s="18">
        <v>2.8807343279999996E-12</v>
      </c>
      <c r="Y234" s="18">
        <v>0</v>
      </c>
      <c r="Z234" s="18">
        <v>0</v>
      </c>
      <c r="AA234" s="18">
        <v>0</v>
      </c>
      <c r="AB234" s="18">
        <v>0.48150783979498296</v>
      </c>
      <c r="AC234" s="18">
        <v>0.48124364127999997</v>
      </c>
      <c r="AD234" s="18">
        <v>0</v>
      </c>
      <c r="AE234" s="18">
        <v>0</v>
      </c>
      <c r="AF234" s="18">
        <v>0</v>
      </c>
      <c r="AG234" s="18">
        <v>0</v>
      </c>
      <c r="AH234" s="18">
        <v>2.6419851498300003E-4</v>
      </c>
      <c r="AI234" s="18">
        <v>0</v>
      </c>
      <c r="AJ234" s="18">
        <v>-0.14127758600000001</v>
      </c>
      <c r="AK234" s="18">
        <v>0</v>
      </c>
      <c r="AL234" s="18">
        <v>0</v>
      </c>
      <c r="AM234" s="18">
        <v>0</v>
      </c>
      <c r="AN234" s="18">
        <v>6.1260237932487005</v>
      </c>
      <c r="AO234" s="18">
        <v>6.1225395020000004</v>
      </c>
      <c r="AP234" s="18">
        <v>0</v>
      </c>
      <c r="AQ234" s="18">
        <v>0</v>
      </c>
      <c r="AR234" s="18">
        <v>0</v>
      </c>
      <c r="AS234" s="18">
        <v>0</v>
      </c>
      <c r="AT234" s="18">
        <v>3.4842912486999999E-3</v>
      </c>
      <c r="AU234" s="18">
        <v>0</v>
      </c>
      <c r="AV234" s="18">
        <v>-1.0817482</v>
      </c>
      <c r="AW234" s="18">
        <v>0</v>
      </c>
      <c r="AX234" s="18">
        <v>0</v>
      </c>
      <c r="AY234" s="18">
        <v>0</v>
      </c>
      <c r="AZ234" s="18">
        <v>0.69202330689114</v>
      </c>
      <c r="BA234" s="18">
        <v>0.69163128350000003</v>
      </c>
      <c r="BB234" s="18">
        <v>0</v>
      </c>
      <c r="BC234" s="18">
        <v>0</v>
      </c>
      <c r="BD234" s="18">
        <v>0</v>
      </c>
      <c r="BE234" s="18">
        <v>0</v>
      </c>
      <c r="BF234" s="18">
        <v>3.9202339113999997E-4</v>
      </c>
      <c r="BG234" s="18">
        <v>0</v>
      </c>
      <c r="BH234" s="18">
        <v>-8.9858261600000003E-2</v>
      </c>
      <c r="BI234" s="18">
        <v>0</v>
      </c>
      <c r="BJ234" s="18">
        <v>0</v>
      </c>
      <c r="BK234" s="18">
        <v>0</v>
      </c>
      <c r="BL234" s="18">
        <v>3.3029118021257776E-2</v>
      </c>
      <c r="BM234" s="18">
        <v>3.3029062426589997E-2</v>
      </c>
      <c r="BN234" s="18">
        <v>0</v>
      </c>
      <c r="BO234" s="18">
        <v>0</v>
      </c>
      <c r="BP234" s="18">
        <v>0</v>
      </c>
      <c r="BQ234" s="18">
        <v>0</v>
      </c>
      <c r="BR234" s="18">
        <v>5.5594667782E-8</v>
      </c>
      <c r="BS234" s="18">
        <v>0</v>
      </c>
      <c r="BT234" s="18">
        <v>1.116206292E-5</v>
      </c>
      <c r="BU234" s="18">
        <v>0</v>
      </c>
      <c r="BV234" s="18">
        <v>0</v>
      </c>
      <c r="BW234" s="18">
        <v>0</v>
      </c>
      <c r="BX234" s="18">
        <v>16266.854070886098</v>
      </c>
      <c r="BY234" s="18">
        <v>16259.074951999999</v>
      </c>
      <c r="BZ234" s="18">
        <v>0</v>
      </c>
      <c r="CA234" s="18">
        <v>0</v>
      </c>
      <c r="CB234" s="18">
        <v>0</v>
      </c>
      <c r="CC234" s="18">
        <v>0</v>
      </c>
      <c r="CD234" s="18">
        <v>7.7791188860999991</v>
      </c>
      <c r="CE234" s="18">
        <v>0</v>
      </c>
      <c r="CF234" s="18">
        <v>-3709.4843999999998</v>
      </c>
      <c r="CG234" s="18">
        <v>0</v>
      </c>
      <c r="CH234" s="18">
        <v>0</v>
      </c>
      <c r="CI234" s="18">
        <v>0</v>
      </c>
      <c r="CJ234" s="18">
        <v>16898.525070946598</v>
      </c>
      <c r="CK234" s="18">
        <v>16890.519285999999</v>
      </c>
      <c r="CL234" s="18">
        <v>0</v>
      </c>
      <c r="CM234" s="18">
        <v>0</v>
      </c>
      <c r="CN234" s="18">
        <v>0</v>
      </c>
      <c r="CO234" s="18">
        <v>0</v>
      </c>
      <c r="CP234" s="18">
        <v>8.0057849466000004</v>
      </c>
      <c r="CQ234" s="18">
        <v>0</v>
      </c>
      <c r="CR234" s="18">
        <v>-3546.4905600000002</v>
      </c>
      <c r="CS234" s="18">
        <v>0</v>
      </c>
      <c r="CT234" s="18">
        <v>0</v>
      </c>
      <c r="CU234" s="18">
        <v>0</v>
      </c>
      <c r="CV234" s="18">
        <v>1660.2539523565599</v>
      </c>
      <c r="CW234" s="18">
        <v>1659.2031867999999</v>
      </c>
      <c r="CX234" s="18">
        <v>0</v>
      </c>
      <c r="CY234" s="18">
        <v>0</v>
      </c>
      <c r="CZ234" s="18">
        <v>0</v>
      </c>
      <c r="DA234" s="18">
        <v>0</v>
      </c>
      <c r="DB234" s="18">
        <v>1.05076555656</v>
      </c>
      <c r="DC234" s="18">
        <v>0</v>
      </c>
      <c r="DD234" s="18">
        <v>404.66161999999997</v>
      </c>
      <c r="DE234" s="18">
        <v>0</v>
      </c>
      <c r="DF234" s="18">
        <v>0</v>
      </c>
      <c r="DG234" s="18">
        <v>0</v>
      </c>
      <c r="DH234" s="18">
        <v>0</v>
      </c>
      <c r="DI234" s="18">
        <v>0</v>
      </c>
      <c r="DJ234" s="18">
        <v>0</v>
      </c>
      <c r="DK234" s="18">
        <v>0</v>
      </c>
      <c r="DL234" s="18">
        <v>0</v>
      </c>
      <c r="DM234" s="18">
        <v>0</v>
      </c>
      <c r="DN234" s="18">
        <v>0</v>
      </c>
      <c r="DO234" s="18">
        <v>0</v>
      </c>
      <c r="DP234" s="18">
        <v>0</v>
      </c>
      <c r="DQ234" s="18">
        <v>0</v>
      </c>
      <c r="DR234" s="18">
        <v>0</v>
      </c>
      <c r="DS234" s="18">
        <v>0</v>
      </c>
      <c r="DT234" s="18">
        <v>0</v>
      </c>
      <c r="DU234" s="18">
        <v>0</v>
      </c>
      <c r="DV234" s="18">
        <v>0</v>
      </c>
      <c r="DW234" s="18">
        <v>0</v>
      </c>
      <c r="DX234" s="18">
        <v>0</v>
      </c>
      <c r="DY234" s="18">
        <v>0</v>
      </c>
      <c r="DZ234" s="18">
        <v>0</v>
      </c>
      <c r="EA234" s="18">
        <v>0</v>
      </c>
      <c r="EB234" s="18">
        <v>0</v>
      </c>
      <c r="EC234" s="18">
        <v>0</v>
      </c>
      <c r="ED234" s="18">
        <v>0</v>
      </c>
      <c r="EE234" s="18">
        <v>0</v>
      </c>
    </row>
    <row r="235" spans="1:135" ht="20.149999999999999" customHeight="1" outlineLevel="5" x14ac:dyDescent="0.35">
      <c r="A235" s="17" t="s">
        <v>54</v>
      </c>
      <c r="B235" s="17" t="s">
        <v>378</v>
      </c>
      <c r="D235" s="18">
        <v>773.54805232528997</v>
      </c>
      <c r="E235" s="18">
        <v>773.48346240000001</v>
      </c>
      <c r="F235" s="18">
        <v>0</v>
      </c>
      <c r="G235" s="18">
        <v>0</v>
      </c>
      <c r="H235" s="18">
        <v>0</v>
      </c>
      <c r="I235" s="18">
        <v>0</v>
      </c>
      <c r="J235" s="18">
        <v>6.4589925290000003E-2</v>
      </c>
      <c r="K235" s="18">
        <v>0</v>
      </c>
      <c r="L235" s="18">
        <v>0</v>
      </c>
      <c r="M235" s="18">
        <v>0</v>
      </c>
      <c r="N235" s="18">
        <v>0</v>
      </c>
      <c r="O235" s="18">
        <v>0</v>
      </c>
      <c r="P235" s="18">
        <v>5.5195250679580002E-12</v>
      </c>
      <c r="Q235" s="18">
        <v>5.5191662460000002E-12</v>
      </c>
      <c r="R235" s="18">
        <v>0</v>
      </c>
      <c r="S235" s="18">
        <v>0</v>
      </c>
      <c r="T235" s="18">
        <v>0</v>
      </c>
      <c r="U235" s="18">
        <v>0</v>
      </c>
      <c r="V235" s="18">
        <v>3.5882195800000003E-16</v>
      </c>
      <c r="W235" s="18">
        <v>0</v>
      </c>
      <c r="X235" s="18">
        <v>0</v>
      </c>
      <c r="Y235" s="18">
        <v>0</v>
      </c>
      <c r="Z235" s="18">
        <v>0</v>
      </c>
      <c r="AA235" s="18">
        <v>0</v>
      </c>
      <c r="AB235" s="18">
        <v>0.25141323787418296</v>
      </c>
      <c r="AC235" s="18">
        <v>0.25138212527999998</v>
      </c>
      <c r="AD235" s="18">
        <v>0</v>
      </c>
      <c r="AE235" s="18">
        <v>0</v>
      </c>
      <c r="AF235" s="18">
        <v>0</v>
      </c>
      <c r="AG235" s="18">
        <v>0</v>
      </c>
      <c r="AH235" s="18">
        <v>3.1112594182999999E-5</v>
      </c>
      <c r="AI235" s="18">
        <v>0</v>
      </c>
      <c r="AJ235" s="18">
        <v>0</v>
      </c>
      <c r="AK235" s="18">
        <v>0</v>
      </c>
      <c r="AL235" s="18">
        <v>0</v>
      </c>
      <c r="AM235" s="18">
        <v>0</v>
      </c>
      <c r="AN235" s="18">
        <v>4.2334361912886997</v>
      </c>
      <c r="AO235" s="18">
        <v>4.233025874</v>
      </c>
      <c r="AP235" s="18">
        <v>0</v>
      </c>
      <c r="AQ235" s="18">
        <v>0</v>
      </c>
      <c r="AR235" s="18">
        <v>0</v>
      </c>
      <c r="AS235" s="18">
        <v>0</v>
      </c>
      <c r="AT235" s="18">
        <v>4.1031728869999999E-4</v>
      </c>
      <c r="AU235" s="18">
        <v>0</v>
      </c>
      <c r="AV235" s="18">
        <v>0</v>
      </c>
      <c r="AW235" s="18">
        <v>0</v>
      </c>
      <c r="AX235" s="18">
        <v>0</v>
      </c>
      <c r="AY235" s="18">
        <v>0</v>
      </c>
      <c r="AZ235" s="18">
        <v>0.51083675897914005</v>
      </c>
      <c r="BA235" s="18">
        <v>0.5107905935</v>
      </c>
      <c r="BB235" s="18">
        <v>0</v>
      </c>
      <c r="BC235" s="18">
        <v>0</v>
      </c>
      <c r="BD235" s="18">
        <v>0</v>
      </c>
      <c r="BE235" s="18">
        <v>0</v>
      </c>
      <c r="BF235" s="18">
        <v>4.6165479140000004E-5</v>
      </c>
      <c r="BG235" s="18">
        <v>0</v>
      </c>
      <c r="BH235" s="18">
        <v>0</v>
      </c>
      <c r="BI235" s="18">
        <v>0</v>
      </c>
      <c r="BJ235" s="18">
        <v>0</v>
      </c>
      <c r="BK235" s="18">
        <v>0</v>
      </c>
      <c r="BL235" s="18">
        <v>7.5285373532182E-5</v>
      </c>
      <c r="BM235" s="18">
        <v>7.5278826589999999E-5</v>
      </c>
      <c r="BN235" s="18">
        <v>0</v>
      </c>
      <c r="BO235" s="18">
        <v>0</v>
      </c>
      <c r="BP235" s="18">
        <v>0</v>
      </c>
      <c r="BQ235" s="18">
        <v>0</v>
      </c>
      <c r="BR235" s="18">
        <v>6.5469421819999994E-9</v>
      </c>
      <c r="BS235" s="18">
        <v>0</v>
      </c>
      <c r="BT235" s="18">
        <v>0</v>
      </c>
      <c r="BU235" s="18">
        <v>0</v>
      </c>
      <c r="BV235" s="18">
        <v>0</v>
      </c>
      <c r="BW235" s="18">
        <v>0</v>
      </c>
      <c r="BX235" s="18">
        <v>7747.7456370060991</v>
      </c>
      <c r="BY235" s="18">
        <v>7746.8295519999992</v>
      </c>
      <c r="BZ235" s="18">
        <v>0</v>
      </c>
      <c r="CA235" s="18">
        <v>0</v>
      </c>
      <c r="CB235" s="18">
        <v>0</v>
      </c>
      <c r="CC235" s="18">
        <v>0</v>
      </c>
      <c r="CD235" s="18">
        <v>0.91608500609999999</v>
      </c>
      <c r="CE235" s="18">
        <v>0</v>
      </c>
      <c r="CF235" s="18">
        <v>0</v>
      </c>
      <c r="CG235" s="18">
        <v>0</v>
      </c>
      <c r="CH235" s="18">
        <v>0</v>
      </c>
      <c r="CI235" s="18">
        <v>0</v>
      </c>
      <c r="CJ235" s="18">
        <v>8106.9099436666002</v>
      </c>
      <c r="CK235" s="18">
        <v>8105.9671660000004</v>
      </c>
      <c r="CL235" s="18">
        <v>0</v>
      </c>
      <c r="CM235" s="18">
        <v>0</v>
      </c>
      <c r="CN235" s="18">
        <v>0</v>
      </c>
      <c r="CO235" s="18">
        <v>0</v>
      </c>
      <c r="CP235" s="18">
        <v>0.94277766660000006</v>
      </c>
      <c r="CQ235" s="18">
        <v>0</v>
      </c>
      <c r="CR235" s="18">
        <v>0</v>
      </c>
      <c r="CS235" s="18">
        <v>0</v>
      </c>
      <c r="CT235" s="18">
        <v>0</v>
      </c>
      <c r="CU235" s="18">
        <v>0</v>
      </c>
      <c r="CV235" s="18">
        <v>995.87637510855996</v>
      </c>
      <c r="CW235" s="18">
        <v>995.75263480000001</v>
      </c>
      <c r="CX235" s="18">
        <v>0</v>
      </c>
      <c r="CY235" s="18">
        <v>0</v>
      </c>
      <c r="CZ235" s="18">
        <v>0</v>
      </c>
      <c r="DA235" s="18">
        <v>0</v>
      </c>
      <c r="DB235" s="18">
        <v>0.12374030856</v>
      </c>
      <c r="DC235" s="18">
        <v>0</v>
      </c>
      <c r="DD235" s="18">
        <v>0</v>
      </c>
      <c r="DE235" s="18">
        <v>0</v>
      </c>
      <c r="DF235" s="18">
        <v>0</v>
      </c>
      <c r="DG235" s="18">
        <v>0</v>
      </c>
      <c r="DH235" s="18">
        <v>0</v>
      </c>
      <c r="DI235" s="18">
        <v>0</v>
      </c>
      <c r="DJ235" s="18">
        <v>0</v>
      </c>
      <c r="DK235" s="18">
        <v>0</v>
      </c>
      <c r="DL235" s="18">
        <v>0</v>
      </c>
      <c r="DM235" s="18">
        <v>0</v>
      </c>
      <c r="DN235" s="18">
        <v>0</v>
      </c>
      <c r="DO235" s="18">
        <v>0</v>
      </c>
      <c r="DP235" s="18">
        <v>0</v>
      </c>
      <c r="DQ235" s="18">
        <v>0</v>
      </c>
      <c r="DR235" s="18">
        <v>0</v>
      </c>
      <c r="DS235" s="18">
        <v>0</v>
      </c>
      <c r="DT235" s="18">
        <v>0</v>
      </c>
      <c r="DU235" s="18">
        <v>0</v>
      </c>
      <c r="DV235" s="18">
        <v>0</v>
      </c>
      <c r="DW235" s="18">
        <v>0</v>
      </c>
      <c r="DX235" s="18">
        <v>0</v>
      </c>
      <c r="DY235" s="18">
        <v>0</v>
      </c>
      <c r="DZ235" s="18">
        <v>0</v>
      </c>
      <c r="EA235" s="18">
        <v>0</v>
      </c>
      <c r="EB235" s="18">
        <v>0</v>
      </c>
      <c r="EC235" s="18">
        <v>0</v>
      </c>
      <c r="ED235" s="18">
        <v>0</v>
      </c>
      <c r="EE235" s="18">
        <v>0</v>
      </c>
    </row>
    <row r="236" spans="1:135" ht="20.149999999999999" customHeight="1" outlineLevel="6" x14ac:dyDescent="0.35">
      <c r="A236" s="17" t="s">
        <v>55</v>
      </c>
      <c r="B236" s="17" t="s">
        <v>114</v>
      </c>
      <c r="C236">
        <v>0</v>
      </c>
      <c r="D236" s="18">
        <v>773.54805232528997</v>
      </c>
      <c r="E236" s="18">
        <v>773.48346240000001</v>
      </c>
      <c r="F236" s="18">
        <v>0</v>
      </c>
      <c r="G236" s="18">
        <v>0</v>
      </c>
      <c r="H236" s="18">
        <v>0</v>
      </c>
      <c r="I236" s="18">
        <v>0</v>
      </c>
      <c r="J236" s="18">
        <v>6.4589925290000003E-2</v>
      </c>
      <c r="K236" s="18">
        <v>0</v>
      </c>
      <c r="L236" s="18">
        <v>0</v>
      </c>
      <c r="M236" s="18">
        <v>0</v>
      </c>
      <c r="N236" s="18">
        <v>0</v>
      </c>
      <c r="O236" s="18">
        <v>0</v>
      </c>
      <c r="P236" s="18">
        <v>5.5195250679580002E-12</v>
      </c>
      <c r="Q236" s="18">
        <v>5.5191662460000002E-12</v>
      </c>
      <c r="R236" s="18">
        <v>0</v>
      </c>
      <c r="S236" s="18">
        <v>0</v>
      </c>
      <c r="T236" s="18">
        <v>0</v>
      </c>
      <c r="U236" s="18">
        <v>0</v>
      </c>
      <c r="V236" s="18">
        <v>3.5882195800000003E-16</v>
      </c>
      <c r="W236" s="18">
        <v>0</v>
      </c>
      <c r="X236" s="18">
        <v>0</v>
      </c>
      <c r="Y236" s="18">
        <v>0</v>
      </c>
      <c r="Z236" s="18">
        <v>0</v>
      </c>
      <c r="AA236" s="18">
        <v>0</v>
      </c>
      <c r="AB236" s="18">
        <v>0.25141323787418296</v>
      </c>
      <c r="AC236" s="18">
        <v>0.25138212527999998</v>
      </c>
      <c r="AD236" s="18">
        <v>0</v>
      </c>
      <c r="AE236" s="18">
        <v>0</v>
      </c>
      <c r="AF236" s="18">
        <v>0</v>
      </c>
      <c r="AG236" s="18">
        <v>0</v>
      </c>
      <c r="AH236" s="18">
        <v>3.1112594182999999E-5</v>
      </c>
      <c r="AI236" s="18">
        <v>0</v>
      </c>
      <c r="AJ236" s="18">
        <v>0</v>
      </c>
      <c r="AK236" s="18">
        <v>0</v>
      </c>
      <c r="AL236" s="18">
        <v>0</v>
      </c>
      <c r="AM236" s="18">
        <v>0</v>
      </c>
      <c r="AN236" s="18">
        <v>4.2334361912886997</v>
      </c>
      <c r="AO236" s="18">
        <v>4.233025874</v>
      </c>
      <c r="AP236" s="18">
        <v>0</v>
      </c>
      <c r="AQ236" s="18">
        <v>0</v>
      </c>
      <c r="AR236" s="18">
        <v>0</v>
      </c>
      <c r="AS236" s="18">
        <v>0</v>
      </c>
      <c r="AT236" s="18">
        <v>4.1031728869999999E-4</v>
      </c>
      <c r="AU236" s="18">
        <v>0</v>
      </c>
      <c r="AV236" s="18">
        <v>0</v>
      </c>
      <c r="AW236" s="18">
        <v>0</v>
      </c>
      <c r="AX236" s="18">
        <v>0</v>
      </c>
      <c r="AY236" s="18">
        <v>0</v>
      </c>
      <c r="AZ236" s="18">
        <v>0.51083675897914005</v>
      </c>
      <c r="BA236" s="18">
        <v>0.5107905935</v>
      </c>
      <c r="BB236" s="18">
        <v>0</v>
      </c>
      <c r="BC236" s="18">
        <v>0</v>
      </c>
      <c r="BD236" s="18">
        <v>0</v>
      </c>
      <c r="BE236" s="18">
        <v>0</v>
      </c>
      <c r="BF236" s="18">
        <v>4.6165479140000004E-5</v>
      </c>
      <c r="BG236" s="18">
        <v>0</v>
      </c>
      <c r="BH236" s="18">
        <v>0</v>
      </c>
      <c r="BI236" s="18">
        <v>0</v>
      </c>
      <c r="BJ236" s="18">
        <v>0</v>
      </c>
      <c r="BK236" s="18">
        <v>0</v>
      </c>
      <c r="BL236" s="18">
        <v>7.5285373532182E-5</v>
      </c>
      <c r="BM236" s="18">
        <v>7.5278826589999999E-5</v>
      </c>
      <c r="BN236" s="18">
        <v>0</v>
      </c>
      <c r="BO236" s="18">
        <v>0</v>
      </c>
      <c r="BP236" s="18">
        <v>0</v>
      </c>
      <c r="BQ236" s="18">
        <v>0</v>
      </c>
      <c r="BR236" s="18">
        <v>6.5469421819999994E-9</v>
      </c>
      <c r="BS236" s="18">
        <v>0</v>
      </c>
      <c r="BT236" s="18">
        <v>0</v>
      </c>
      <c r="BU236" s="18">
        <v>0</v>
      </c>
      <c r="BV236" s="18">
        <v>0</v>
      </c>
      <c r="BW236" s="18">
        <v>0</v>
      </c>
      <c r="BX236" s="18">
        <v>7747.7456370060991</v>
      </c>
      <c r="BY236" s="18">
        <v>7746.8295519999992</v>
      </c>
      <c r="BZ236" s="18">
        <v>0</v>
      </c>
      <c r="CA236" s="18">
        <v>0</v>
      </c>
      <c r="CB236" s="18">
        <v>0</v>
      </c>
      <c r="CC236" s="18">
        <v>0</v>
      </c>
      <c r="CD236" s="18">
        <v>0.91608500609999999</v>
      </c>
      <c r="CE236" s="18">
        <v>0</v>
      </c>
      <c r="CF236" s="18">
        <v>0</v>
      </c>
      <c r="CG236" s="18">
        <v>0</v>
      </c>
      <c r="CH236" s="18">
        <v>0</v>
      </c>
      <c r="CI236" s="18">
        <v>0</v>
      </c>
      <c r="CJ236" s="18">
        <v>8106.9099436666002</v>
      </c>
      <c r="CK236" s="18">
        <v>8105.9671660000004</v>
      </c>
      <c r="CL236" s="18">
        <v>0</v>
      </c>
      <c r="CM236" s="18">
        <v>0</v>
      </c>
      <c r="CN236" s="18">
        <v>0</v>
      </c>
      <c r="CO236" s="18">
        <v>0</v>
      </c>
      <c r="CP236" s="18">
        <v>0.94277766660000006</v>
      </c>
      <c r="CQ236" s="18">
        <v>0</v>
      </c>
      <c r="CR236" s="18">
        <v>0</v>
      </c>
      <c r="CS236" s="18">
        <v>0</v>
      </c>
      <c r="CT236" s="18">
        <v>0</v>
      </c>
      <c r="CU236" s="18">
        <v>0</v>
      </c>
      <c r="CV236" s="18">
        <v>995.87637510855996</v>
      </c>
      <c r="CW236" s="18">
        <v>995.75263480000001</v>
      </c>
      <c r="CX236" s="18">
        <v>0</v>
      </c>
      <c r="CY236" s="18">
        <v>0</v>
      </c>
      <c r="CZ236" s="18">
        <v>0</v>
      </c>
      <c r="DA236" s="18">
        <v>0</v>
      </c>
      <c r="DB236" s="18">
        <v>0.12374030856</v>
      </c>
      <c r="DC236" s="18">
        <v>0</v>
      </c>
      <c r="DD236" s="18">
        <v>0</v>
      </c>
      <c r="DE236" s="18">
        <v>0</v>
      </c>
      <c r="DF236" s="18">
        <v>0</v>
      </c>
      <c r="DG236" s="18">
        <v>0</v>
      </c>
      <c r="DH236" s="18">
        <v>0</v>
      </c>
      <c r="DI236" s="18">
        <v>0</v>
      </c>
      <c r="DJ236" s="18">
        <v>0</v>
      </c>
      <c r="DK236" s="18">
        <v>0</v>
      </c>
      <c r="DL236" s="18">
        <v>0</v>
      </c>
      <c r="DM236" s="18">
        <v>0</v>
      </c>
      <c r="DN236" s="18">
        <v>0</v>
      </c>
      <c r="DO236" s="18">
        <v>0</v>
      </c>
      <c r="DP236" s="18">
        <v>0</v>
      </c>
      <c r="DQ236" s="18">
        <v>0</v>
      </c>
      <c r="DR236" s="18">
        <v>0</v>
      </c>
      <c r="DS236" s="18">
        <v>0</v>
      </c>
      <c r="DT236" s="18">
        <v>0</v>
      </c>
      <c r="DU236" s="18">
        <v>0</v>
      </c>
      <c r="DV236" s="18">
        <v>0</v>
      </c>
      <c r="DW236" s="18">
        <v>0</v>
      </c>
      <c r="DX236" s="18">
        <v>0</v>
      </c>
      <c r="DY236" s="18">
        <v>0</v>
      </c>
      <c r="DZ236" s="18">
        <v>0</v>
      </c>
      <c r="EA236" s="18">
        <v>0</v>
      </c>
      <c r="EB236" s="18">
        <v>0</v>
      </c>
      <c r="EC236" s="18">
        <v>0</v>
      </c>
      <c r="ED236" s="18">
        <v>0</v>
      </c>
      <c r="EE236" s="18">
        <v>0</v>
      </c>
    </row>
    <row r="237" spans="1:135" ht="20.149999999999999" customHeight="1" outlineLevel="5" x14ac:dyDescent="0.35">
      <c r="A237" s="17" t="s">
        <v>54</v>
      </c>
      <c r="B237" s="17" t="s">
        <v>379</v>
      </c>
      <c r="D237" s="18">
        <v>137.56442648639998</v>
      </c>
      <c r="E237" s="18">
        <v>137.49056639999998</v>
      </c>
      <c r="F237" s="18">
        <v>0</v>
      </c>
      <c r="G237" s="18">
        <v>0</v>
      </c>
      <c r="H237" s="18">
        <v>0</v>
      </c>
      <c r="I237" s="18">
        <v>0</v>
      </c>
      <c r="J237" s="18">
        <v>7.3860086399999997E-2</v>
      </c>
      <c r="K237" s="18">
        <v>0</v>
      </c>
      <c r="L237" s="18">
        <v>-71.581977599999988</v>
      </c>
      <c r="M237" s="18">
        <v>0</v>
      </c>
      <c r="N237" s="18">
        <v>0</v>
      </c>
      <c r="O237" s="18">
        <v>0</v>
      </c>
      <c r="P237" s="18">
        <v>3.7065673920000004E-13</v>
      </c>
      <c r="Q237" s="18">
        <v>3.7024659840000002E-13</v>
      </c>
      <c r="R237" s="18">
        <v>0</v>
      </c>
      <c r="S237" s="18">
        <v>0</v>
      </c>
      <c r="T237" s="18">
        <v>0</v>
      </c>
      <c r="U237" s="18">
        <v>0</v>
      </c>
      <c r="V237" s="18">
        <v>4.101408E-16</v>
      </c>
      <c r="W237" s="18">
        <v>0</v>
      </c>
      <c r="X237" s="18">
        <v>4.3971154559999998E-13</v>
      </c>
      <c r="Y237" s="18">
        <v>0</v>
      </c>
      <c r="Z237" s="18">
        <v>0</v>
      </c>
      <c r="AA237" s="18">
        <v>0</v>
      </c>
      <c r="AB237" s="18">
        <v>3.5121341132159992E-2</v>
      </c>
      <c r="AC237" s="18">
        <v>3.5085763199999995E-2</v>
      </c>
      <c r="AD237" s="18">
        <v>0</v>
      </c>
      <c r="AE237" s="18">
        <v>0</v>
      </c>
      <c r="AF237" s="18">
        <v>0</v>
      </c>
      <c r="AG237" s="18">
        <v>0</v>
      </c>
      <c r="AH237" s="18">
        <v>3.5577932160000002E-5</v>
      </c>
      <c r="AI237" s="18">
        <v>0</v>
      </c>
      <c r="AJ237" s="18">
        <v>-2.15644272E-2</v>
      </c>
      <c r="AK237" s="18">
        <v>0</v>
      </c>
      <c r="AL237" s="18">
        <v>0</v>
      </c>
      <c r="AM237" s="18">
        <v>0</v>
      </c>
      <c r="AN237" s="18">
        <v>0.28888211299200001</v>
      </c>
      <c r="AO237" s="18">
        <v>0.28841290559999999</v>
      </c>
      <c r="AP237" s="18">
        <v>0</v>
      </c>
      <c r="AQ237" s="18">
        <v>0</v>
      </c>
      <c r="AR237" s="18">
        <v>0</v>
      </c>
      <c r="AS237" s="18">
        <v>0</v>
      </c>
      <c r="AT237" s="18">
        <v>4.6920739199999997E-4</v>
      </c>
      <c r="AU237" s="18">
        <v>0</v>
      </c>
      <c r="AV237" s="18">
        <v>-0.16511663999999998</v>
      </c>
      <c r="AW237" s="18">
        <v>0</v>
      </c>
      <c r="AX237" s="18">
        <v>0</v>
      </c>
      <c r="AY237" s="18">
        <v>0</v>
      </c>
      <c r="AZ237" s="18">
        <v>2.7656079302399997E-2</v>
      </c>
      <c r="BA237" s="18">
        <v>2.7603287999999997E-2</v>
      </c>
      <c r="BB237" s="18">
        <v>0</v>
      </c>
      <c r="BC237" s="18">
        <v>0</v>
      </c>
      <c r="BD237" s="18">
        <v>0</v>
      </c>
      <c r="BE237" s="18">
        <v>0</v>
      </c>
      <c r="BF237" s="18">
        <v>5.2791302399999996E-5</v>
      </c>
      <c r="BG237" s="18">
        <v>0</v>
      </c>
      <c r="BH237" s="18">
        <v>-1.371584832E-2</v>
      </c>
      <c r="BI237" s="18">
        <v>0</v>
      </c>
      <c r="BJ237" s="18">
        <v>0</v>
      </c>
      <c r="BK237" s="18">
        <v>0</v>
      </c>
      <c r="BL237" s="18">
        <v>5.0300302065811198E-3</v>
      </c>
      <c r="BM237" s="18">
        <v>5.03002272E-3</v>
      </c>
      <c r="BN237" s="18">
        <v>0</v>
      </c>
      <c r="BO237" s="18">
        <v>0</v>
      </c>
      <c r="BP237" s="18">
        <v>0</v>
      </c>
      <c r="BQ237" s="18">
        <v>0</v>
      </c>
      <c r="BR237" s="18">
        <v>7.4865811199999996E-9</v>
      </c>
      <c r="BS237" s="18">
        <v>0</v>
      </c>
      <c r="BT237" s="18">
        <v>1.703762784E-6</v>
      </c>
      <c r="BU237" s="18">
        <v>0</v>
      </c>
      <c r="BV237" s="18">
        <v>0</v>
      </c>
      <c r="BW237" s="18">
        <v>0</v>
      </c>
      <c r="BX237" s="18">
        <v>1300.345644576</v>
      </c>
      <c r="BY237" s="18">
        <v>1299.29808</v>
      </c>
      <c r="BZ237" s="18">
        <v>0</v>
      </c>
      <c r="CA237" s="18">
        <v>0</v>
      </c>
      <c r="CB237" s="18">
        <v>0</v>
      </c>
      <c r="CC237" s="18">
        <v>0</v>
      </c>
      <c r="CD237" s="18">
        <v>1.0475645759999999</v>
      </c>
      <c r="CE237" s="18">
        <v>0</v>
      </c>
      <c r="CF237" s="18">
        <v>-566.21087999999997</v>
      </c>
      <c r="CG237" s="18">
        <v>0</v>
      </c>
      <c r="CH237" s="18">
        <v>0</v>
      </c>
      <c r="CI237" s="18">
        <v>0</v>
      </c>
      <c r="CJ237" s="18">
        <v>1341.9407122559999</v>
      </c>
      <c r="CK237" s="18">
        <v>1340.8626239999999</v>
      </c>
      <c r="CL237" s="18">
        <v>0</v>
      </c>
      <c r="CM237" s="18">
        <v>0</v>
      </c>
      <c r="CN237" s="18">
        <v>0</v>
      </c>
      <c r="CO237" s="18">
        <v>0</v>
      </c>
      <c r="CP237" s="18">
        <v>1.078088256</v>
      </c>
      <c r="CQ237" s="18">
        <v>0</v>
      </c>
      <c r="CR237" s="18">
        <v>-541.33171199999992</v>
      </c>
      <c r="CS237" s="18">
        <v>0</v>
      </c>
      <c r="CT237" s="18">
        <v>0</v>
      </c>
      <c r="CU237" s="18">
        <v>0</v>
      </c>
      <c r="CV237" s="18">
        <v>101.4097303296</v>
      </c>
      <c r="CW237" s="18">
        <v>101.26823039999999</v>
      </c>
      <c r="CX237" s="18">
        <v>0</v>
      </c>
      <c r="CY237" s="18">
        <v>0</v>
      </c>
      <c r="CZ237" s="18">
        <v>0</v>
      </c>
      <c r="DA237" s="18">
        <v>0</v>
      </c>
      <c r="DB237" s="18">
        <v>0.14149992959999999</v>
      </c>
      <c r="DC237" s="18">
        <v>0</v>
      </c>
      <c r="DD237" s="18">
        <v>61.767023999999992</v>
      </c>
      <c r="DE237" s="18">
        <v>0</v>
      </c>
      <c r="DF237" s="18">
        <v>0</v>
      </c>
      <c r="DG237" s="18">
        <v>0</v>
      </c>
      <c r="DH237" s="18">
        <v>0</v>
      </c>
      <c r="DI237" s="18">
        <v>0</v>
      </c>
      <c r="DJ237" s="18">
        <v>0</v>
      </c>
      <c r="DK237" s="18">
        <v>0</v>
      </c>
      <c r="DL237" s="18">
        <v>0</v>
      </c>
      <c r="DM237" s="18">
        <v>0</v>
      </c>
      <c r="DN237" s="18">
        <v>0</v>
      </c>
      <c r="DO237" s="18">
        <v>0</v>
      </c>
      <c r="DP237" s="18">
        <v>0</v>
      </c>
      <c r="DQ237" s="18">
        <v>0</v>
      </c>
      <c r="DR237" s="18">
        <v>0</v>
      </c>
      <c r="DS237" s="18">
        <v>0</v>
      </c>
      <c r="DT237" s="18">
        <v>0</v>
      </c>
      <c r="DU237" s="18">
        <v>0</v>
      </c>
      <c r="DV237" s="18">
        <v>0</v>
      </c>
      <c r="DW237" s="18">
        <v>0</v>
      </c>
      <c r="DX237" s="18">
        <v>0</v>
      </c>
      <c r="DY237" s="18">
        <v>0</v>
      </c>
      <c r="DZ237" s="18">
        <v>0</v>
      </c>
      <c r="EA237" s="18">
        <v>0</v>
      </c>
      <c r="EB237" s="18">
        <v>0</v>
      </c>
      <c r="EC237" s="18">
        <v>0</v>
      </c>
      <c r="ED237" s="18">
        <v>0</v>
      </c>
      <c r="EE237" s="18">
        <v>0</v>
      </c>
    </row>
    <row r="238" spans="1:135" ht="20.149999999999999" customHeight="1" outlineLevel="6" x14ac:dyDescent="0.35">
      <c r="A238" s="17" t="s">
        <v>55</v>
      </c>
      <c r="B238" s="17" t="s">
        <v>115</v>
      </c>
      <c r="C238">
        <v>0</v>
      </c>
      <c r="D238" s="18">
        <v>137.56442648639998</v>
      </c>
      <c r="E238" s="18">
        <v>137.49056639999998</v>
      </c>
      <c r="F238" s="18">
        <v>0</v>
      </c>
      <c r="G238" s="18">
        <v>0</v>
      </c>
      <c r="H238" s="18">
        <v>0</v>
      </c>
      <c r="I238" s="18">
        <v>0</v>
      </c>
      <c r="J238" s="18">
        <v>7.3860086399999997E-2</v>
      </c>
      <c r="K238" s="18">
        <v>0</v>
      </c>
      <c r="L238" s="18">
        <v>-71.581977599999988</v>
      </c>
      <c r="M238" s="18">
        <v>0</v>
      </c>
      <c r="N238" s="18">
        <v>0</v>
      </c>
      <c r="O238" s="18">
        <v>0</v>
      </c>
      <c r="P238" s="18">
        <v>3.7065673920000004E-13</v>
      </c>
      <c r="Q238" s="18">
        <v>3.7024659840000002E-13</v>
      </c>
      <c r="R238" s="18">
        <v>0</v>
      </c>
      <c r="S238" s="18">
        <v>0</v>
      </c>
      <c r="T238" s="18">
        <v>0</v>
      </c>
      <c r="U238" s="18">
        <v>0</v>
      </c>
      <c r="V238" s="18">
        <v>4.101408E-16</v>
      </c>
      <c r="W238" s="18">
        <v>0</v>
      </c>
      <c r="X238" s="18">
        <v>4.3971154559999998E-13</v>
      </c>
      <c r="Y238" s="18">
        <v>0</v>
      </c>
      <c r="Z238" s="18">
        <v>0</v>
      </c>
      <c r="AA238" s="18">
        <v>0</v>
      </c>
      <c r="AB238" s="18">
        <v>3.5121341132159992E-2</v>
      </c>
      <c r="AC238" s="18">
        <v>3.5085763199999995E-2</v>
      </c>
      <c r="AD238" s="18">
        <v>0</v>
      </c>
      <c r="AE238" s="18">
        <v>0</v>
      </c>
      <c r="AF238" s="18">
        <v>0</v>
      </c>
      <c r="AG238" s="18">
        <v>0</v>
      </c>
      <c r="AH238" s="18">
        <v>3.5577932160000002E-5</v>
      </c>
      <c r="AI238" s="18">
        <v>0</v>
      </c>
      <c r="AJ238" s="18">
        <v>-2.15644272E-2</v>
      </c>
      <c r="AK238" s="18">
        <v>0</v>
      </c>
      <c r="AL238" s="18">
        <v>0</v>
      </c>
      <c r="AM238" s="18">
        <v>0</v>
      </c>
      <c r="AN238" s="18">
        <v>0.28888211299200001</v>
      </c>
      <c r="AO238" s="18">
        <v>0.28841290559999999</v>
      </c>
      <c r="AP238" s="18">
        <v>0</v>
      </c>
      <c r="AQ238" s="18">
        <v>0</v>
      </c>
      <c r="AR238" s="18">
        <v>0</v>
      </c>
      <c r="AS238" s="18">
        <v>0</v>
      </c>
      <c r="AT238" s="18">
        <v>4.6920739199999997E-4</v>
      </c>
      <c r="AU238" s="18">
        <v>0</v>
      </c>
      <c r="AV238" s="18">
        <v>-0.16511663999999998</v>
      </c>
      <c r="AW238" s="18">
        <v>0</v>
      </c>
      <c r="AX238" s="18">
        <v>0</v>
      </c>
      <c r="AY238" s="18">
        <v>0</v>
      </c>
      <c r="AZ238" s="18">
        <v>2.7656079302399997E-2</v>
      </c>
      <c r="BA238" s="18">
        <v>2.7603287999999997E-2</v>
      </c>
      <c r="BB238" s="18">
        <v>0</v>
      </c>
      <c r="BC238" s="18">
        <v>0</v>
      </c>
      <c r="BD238" s="18">
        <v>0</v>
      </c>
      <c r="BE238" s="18">
        <v>0</v>
      </c>
      <c r="BF238" s="18">
        <v>5.2791302399999996E-5</v>
      </c>
      <c r="BG238" s="18">
        <v>0</v>
      </c>
      <c r="BH238" s="18">
        <v>-1.371584832E-2</v>
      </c>
      <c r="BI238" s="18">
        <v>0</v>
      </c>
      <c r="BJ238" s="18">
        <v>0</v>
      </c>
      <c r="BK238" s="18">
        <v>0</v>
      </c>
      <c r="BL238" s="18">
        <v>5.0300302065811198E-3</v>
      </c>
      <c r="BM238" s="18">
        <v>5.03002272E-3</v>
      </c>
      <c r="BN238" s="18">
        <v>0</v>
      </c>
      <c r="BO238" s="18">
        <v>0</v>
      </c>
      <c r="BP238" s="18">
        <v>0</v>
      </c>
      <c r="BQ238" s="18">
        <v>0</v>
      </c>
      <c r="BR238" s="18">
        <v>7.4865811199999996E-9</v>
      </c>
      <c r="BS238" s="18">
        <v>0</v>
      </c>
      <c r="BT238" s="18">
        <v>1.703762784E-6</v>
      </c>
      <c r="BU238" s="18">
        <v>0</v>
      </c>
      <c r="BV238" s="18">
        <v>0</v>
      </c>
      <c r="BW238" s="18">
        <v>0</v>
      </c>
      <c r="BX238" s="18">
        <v>1300.345644576</v>
      </c>
      <c r="BY238" s="18">
        <v>1299.29808</v>
      </c>
      <c r="BZ238" s="18">
        <v>0</v>
      </c>
      <c r="CA238" s="18">
        <v>0</v>
      </c>
      <c r="CB238" s="18">
        <v>0</v>
      </c>
      <c r="CC238" s="18">
        <v>0</v>
      </c>
      <c r="CD238" s="18">
        <v>1.0475645759999999</v>
      </c>
      <c r="CE238" s="18">
        <v>0</v>
      </c>
      <c r="CF238" s="18">
        <v>-566.21087999999997</v>
      </c>
      <c r="CG238" s="18">
        <v>0</v>
      </c>
      <c r="CH238" s="18">
        <v>0</v>
      </c>
      <c r="CI238" s="18">
        <v>0</v>
      </c>
      <c r="CJ238" s="18">
        <v>1341.9407122559999</v>
      </c>
      <c r="CK238" s="18">
        <v>1340.8626239999999</v>
      </c>
      <c r="CL238" s="18">
        <v>0</v>
      </c>
      <c r="CM238" s="18">
        <v>0</v>
      </c>
      <c r="CN238" s="18">
        <v>0</v>
      </c>
      <c r="CO238" s="18">
        <v>0</v>
      </c>
      <c r="CP238" s="18">
        <v>1.078088256</v>
      </c>
      <c r="CQ238" s="18">
        <v>0</v>
      </c>
      <c r="CR238" s="18">
        <v>-541.33171199999992</v>
      </c>
      <c r="CS238" s="18">
        <v>0</v>
      </c>
      <c r="CT238" s="18">
        <v>0</v>
      </c>
      <c r="CU238" s="18">
        <v>0</v>
      </c>
      <c r="CV238" s="18">
        <v>101.4097303296</v>
      </c>
      <c r="CW238" s="18">
        <v>101.26823039999999</v>
      </c>
      <c r="CX238" s="18">
        <v>0</v>
      </c>
      <c r="CY238" s="18">
        <v>0</v>
      </c>
      <c r="CZ238" s="18">
        <v>0</v>
      </c>
      <c r="DA238" s="18">
        <v>0</v>
      </c>
      <c r="DB238" s="18">
        <v>0.14149992959999999</v>
      </c>
      <c r="DC238" s="18">
        <v>0</v>
      </c>
      <c r="DD238" s="18">
        <v>61.767023999999992</v>
      </c>
      <c r="DE238" s="18">
        <v>0</v>
      </c>
      <c r="DF238" s="18">
        <v>0</v>
      </c>
      <c r="DG238" s="18">
        <v>0</v>
      </c>
      <c r="DH238" s="18">
        <v>0</v>
      </c>
      <c r="DI238" s="18">
        <v>0</v>
      </c>
      <c r="DJ238" s="18">
        <v>0</v>
      </c>
      <c r="DK238" s="18">
        <v>0</v>
      </c>
      <c r="DL238" s="18">
        <v>0</v>
      </c>
      <c r="DM238" s="18">
        <v>0</v>
      </c>
      <c r="DN238" s="18">
        <v>0</v>
      </c>
      <c r="DO238" s="18">
        <v>0</v>
      </c>
      <c r="DP238" s="18">
        <v>0</v>
      </c>
      <c r="DQ238" s="18">
        <v>0</v>
      </c>
      <c r="DR238" s="18">
        <v>0</v>
      </c>
      <c r="DS238" s="18">
        <v>0</v>
      </c>
      <c r="DT238" s="18">
        <v>0</v>
      </c>
      <c r="DU238" s="18">
        <v>0</v>
      </c>
      <c r="DV238" s="18">
        <v>0</v>
      </c>
      <c r="DW238" s="18">
        <v>0</v>
      </c>
      <c r="DX238" s="18">
        <v>0</v>
      </c>
      <c r="DY238" s="18">
        <v>0</v>
      </c>
      <c r="DZ238" s="18">
        <v>0</v>
      </c>
      <c r="EA238" s="18">
        <v>0</v>
      </c>
      <c r="EB238" s="18">
        <v>0</v>
      </c>
      <c r="EC238" s="18">
        <v>0</v>
      </c>
      <c r="ED238" s="18">
        <v>0</v>
      </c>
      <c r="EE238" s="18">
        <v>0</v>
      </c>
    </row>
    <row r="239" spans="1:135" ht="20.149999999999999" customHeight="1" outlineLevel="5" x14ac:dyDescent="0.35">
      <c r="A239" s="17" t="s">
        <v>54</v>
      </c>
      <c r="B239" s="17" t="s">
        <v>380</v>
      </c>
      <c r="D239" s="18">
        <v>763.67769384559983</v>
      </c>
      <c r="E239" s="18">
        <v>763.26766559999987</v>
      </c>
      <c r="F239" s="18">
        <v>0</v>
      </c>
      <c r="G239" s="18">
        <v>0</v>
      </c>
      <c r="H239" s="18">
        <v>0</v>
      </c>
      <c r="I239" s="18">
        <v>0</v>
      </c>
      <c r="J239" s="18">
        <v>0.41002824559999995</v>
      </c>
      <c r="K239" s="18">
        <v>0</v>
      </c>
      <c r="L239" s="18">
        <v>-397.38151039999997</v>
      </c>
      <c r="M239" s="18">
        <v>0</v>
      </c>
      <c r="N239" s="18">
        <v>0</v>
      </c>
      <c r="O239" s="18">
        <v>0</v>
      </c>
      <c r="P239" s="18">
        <v>2.0576706568000002E-12</v>
      </c>
      <c r="Q239" s="18">
        <v>2.0553937936000002E-12</v>
      </c>
      <c r="R239" s="18">
        <v>0</v>
      </c>
      <c r="S239" s="18">
        <v>0</v>
      </c>
      <c r="T239" s="18">
        <v>0</v>
      </c>
      <c r="U239" s="18">
        <v>0</v>
      </c>
      <c r="V239" s="18">
        <v>2.2768631999999999E-15</v>
      </c>
      <c r="W239" s="18">
        <v>0</v>
      </c>
      <c r="X239" s="18">
        <v>2.4410227823999998E-12</v>
      </c>
      <c r="Y239" s="18">
        <v>0</v>
      </c>
      <c r="Z239" s="18">
        <v>0</v>
      </c>
      <c r="AA239" s="18">
        <v>0</v>
      </c>
      <c r="AB239" s="18">
        <v>0.19497326078863997</v>
      </c>
      <c r="AC239" s="18">
        <v>0.19477575279999998</v>
      </c>
      <c r="AD239" s="18">
        <v>0</v>
      </c>
      <c r="AE239" s="18">
        <v>0</v>
      </c>
      <c r="AF239" s="18">
        <v>0</v>
      </c>
      <c r="AG239" s="18">
        <v>0</v>
      </c>
      <c r="AH239" s="18">
        <v>1.9750798864E-4</v>
      </c>
      <c r="AI239" s="18">
        <v>0</v>
      </c>
      <c r="AJ239" s="18">
        <v>-0.1197131588</v>
      </c>
      <c r="AK239" s="18">
        <v>0</v>
      </c>
      <c r="AL239" s="18">
        <v>0</v>
      </c>
      <c r="AM239" s="18">
        <v>0</v>
      </c>
      <c r="AN239" s="18">
        <v>1.603705488968</v>
      </c>
      <c r="AO239" s="18">
        <v>1.6011007224</v>
      </c>
      <c r="AP239" s="18">
        <v>0</v>
      </c>
      <c r="AQ239" s="18">
        <v>0</v>
      </c>
      <c r="AR239" s="18">
        <v>0</v>
      </c>
      <c r="AS239" s="18">
        <v>0</v>
      </c>
      <c r="AT239" s="18">
        <v>2.604766568E-3</v>
      </c>
      <c r="AU239" s="18">
        <v>0</v>
      </c>
      <c r="AV239" s="18">
        <v>-0.91663156000000001</v>
      </c>
      <c r="AW239" s="18">
        <v>0</v>
      </c>
      <c r="AX239" s="18">
        <v>0</v>
      </c>
      <c r="AY239" s="18">
        <v>0</v>
      </c>
      <c r="AZ239" s="18">
        <v>0.15353046860959998</v>
      </c>
      <c r="BA239" s="18">
        <v>0.15323740199999999</v>
      </c>
      <c r="BB239" s="18">
        <v>0</v>
      </c>
      <c r="BC239" s="18">
        <v>0</v>
      </c>
      <c r="BD239" s="18">
        <v>0</v>
      </c>
      <c r="BE239" s="18">
        <v>0</v>
      </c>
      <c r="BF239" s="18">
        <v>2.9306660959999996E-4</v>
      </c>
      <c r="BG239" s="18">
        <v>0</v>
      </c>
      <c r="BH239" s="18">
        <v>-7.6142413280000001E-2</v>
      </c>
      <c r="BI239" s="18">
        <v>0</v>
      </c>
      <c r="BJ239" s="18">
        <v>0</v>
      </c>
      <c r="BK239" s="18">
        <v>0</v>
      </c>
      <c r="BL239" s="18">
        <v>2.792380244114448E-2</v>
      </c>
      <c r="BM239" s="18">
        <v>2.7923760879999999E-2</v>
      </c>
      <c r="BN239" s="18">
        <v>0</v>
      </c>
      <c r="BO239" s="18">
        <v>0</v>
      </c>
      <c r="BP239" s="18">
        <v>0</v>
      </c>
      <c r="BQ239" s="18">
        <v>0</v>
      </c>
      <c r="BR239" s="18">
        <v>4.1561144480000002E-8</v>
      </c>
      <c r="BS239" s="18">
        <v>0</v>
      </c>
      <c r="BT239" s="18">
        <v>9.4583001360000002E-6</v>
      </c>
      <c r="BU239" s="18">
        <v>0</v>
      </c>
      <c r="BV239" s="18">
        <v>0</v>
      </c>
      <c r="BW239" s="18">
        <v>0</v>
      </c>
      <c r="BX239" s="18">
        <v>7218.7627893039999</v>
      </c>
      <c r="BY239" s="18">
        <v>7212.9473200000002</v>
      </c>
      <c r="BZ239" s="18">
        <v>0</v>
      </c>
      <c r="CA239" s="18">
        <v>0</v>
      </c>
      <c r="CB239" s="18">
        <v>0</v>
      </c>
      <c r="CC239" s="18">
        <v>0</v>
      </c>
      <c r="CD239" s="18">
        <v>5.8154693039999996</v>
      </c>
      <c r="CE239" s="18">
        <v>0</v>
      </c>
      <c r="CF239" s="18">
        <v>-3143.2735199999997</v>
      </c>
      <c r="CG239" s="18">
        <v>0</v>
      </c>
      <c r="CH239" s="18">
        <v>0</v>
      </c>
      <c r="CI239" s="18">
        <v>0</v>
      </c>
      <c r="CJ239" s="18">
        <v>7449.6744150240002</v>
      </c>
      <c r="CK239" s="18">
        <v>7443.689496</v>
      </c>
      <c r="CL239" s="18">
        <v>0</v>
      </c>
      <c r="CM239" s="18">
        <v>0</v>
      </c>
      <c r="CN239" s="18">
        <v>0</v>
      </c>
      <c r="CO239" s="18">
        <v>0</v>
      </c>
      <c r="CP239" s="18">
        <v>5.9849190239999999</v>
      </c>
      <c r="CQ239" s="18">
        <v>0</v>
      </c>
      <c r="CR239" s="18">
        <v>-3005.158848</v>
      </c>
      <c r="CS239" s="18">
        <v>0</v>
      </c>
      <c r="CT239" s="18">
        <v>0</v>
      </c>
      <c r="CU239" s="18">
        <v>0</v>
      </c>
      <c r="CV239" s="18">
        <v>562.96784691839991</v>
      </c>
      <c r="CW239" s="18">
        <v>562.18232159999991</v>
      </c>
      <c r="CX239" s="18">
        <v>0</v>
      </c>
      <c r="CY239" s="18">
        <v>0</v>
      </c>
      <c r="CZ239" s="18">
        <v>0</v>
      </c>
      <c r="DA239" s="18">
        <v>0</v>
      </c>
      <c r="DB239" s="18">
        <v>0.78552531839999995</v>
      </c>
      <c r="DC239" s="18">
        <v>0</v>
      </c>
      <c r="DD239" s="18">
        <v>342.89459599999998</v>
      </c>
      <c r="DE239" s="18">
        <v>0</v>
      </c>
      <c r="DF239" s="18">
        <v>0</v>
      </c>
      <c r="DG239" s="18">
        <v>0</v>
      </c>
      <c r="DH239" s="18">
        <v>0</v>
      </c>
      <c r="DI239" s="18">
        <v>0</v>
      </c>
      <c r="DJ239" s="18">
        <v>0</v>
      </c>
      <c r="DK239" s="18">
        <v>0</v>
      </c>
      <c r="DL239" s="18">
        <v>0</v>
      </c>
      <c r="DM239" s="18">
        <v>0</v>
      </c>
      <c r="DN239" s="18">
        <v>0</v>
      </c>
      <c r="DO239" s="18">
        <v>0</v>
      </c>
      <c r="DP239" s="18">
        <v>0</v>
      </c>
      <c r="DQ239" s="18">
        <v>0</v>
      </c>
      <c r="DR239" s="18">
        <v>0</v>
      </c>
      <c r="DS239" s="18">
        <v>0</v>
      </c>
      <c r="DT239" s="18">
        <v>0</v>
      </c>
      <c r="DU239" s="18">
        <v>0</v>
      </c>
      <c r="DV239" s="18">
        <v>0</v>
      </c>
      <c r="DW239" s="18">
        <v>0</v>
      </c>
      <c r="DX239" s="18">
        <v>0</v>
      </c>
      <c r="DY239" s="18">
        <v>0</v>
      </c>
      <c r="DZ239" s="18">
        <v>0</v>
      </c>
      <c r="EA239" s="18">
        <v>0</v>
      </c>
      <c r="EB239" s="18">
        <v>0</v>
      </c>
      <c r="EC239" s="18">
        <v>0</v>
      </c>
      <c r="ED239" s="18">
        <v>0</v>
      </c>
      <c r="EE239" s="18">
        <v>0</v>
      </c>
    </row>
    <row r="240" spans="1:135" ht="20.149999999999999" customHeight="1" outlineLevel="6" x14ac:dyDescent="0.35">
      <c r="A240" s="17" t="s">
        <v>55</v>
      </c>
      <c r="B240" s="17" t="s">
        <v>115</v>
      </c>
      <c r="C240">
        <v>0</v>
      </c>
      <c r="D240" s="18">
        <v>763.67769384559983</v>
      </c>
      <c r="E240" s="18">
        <v>763.26766559999987</v>
      </c>
      <c r="F240" s="18">
        <v>0</v>
      </c>
      <c r="G240" s="18">
        <v>0</v>
      </c>
      <c r="H240" s="18">
        <v>0</v>
      </c>
      <c r="I240" s="18">
        <v>0</v>
      </c>
      <c r="J240" s="18">
        <v>0.41002824559999995</v>
      </c>
      <c r="K240" s="18">
        <v>0</v>
      </c>
      <c r="L240" s="18">
        <v>-397.38151039999997</v>
      </c>
      <c r="M240" s="18">
        <v>0</v>
      </c>
      <c r="N240" s="18">
        <v>0</v>
      </c>
      <c r="O240" s="18">
        <v>0</v>
      </c>
      <c r="P240" s="18">
        <v>2.0576706568000002E-12</v>
      </c>
      <c r="Q240" s="18">
        <v>2.0553937936000002E-12</v>
      </c>
      <c r="R240" s="18">
        <v>0</v>
      </c>
      <c r="S240" s="18">
        <v>0</v>
      </c>
      <c r="T240" s="18">
        <v>0</v>
      </c>
      <c r="U240" s="18">
        <v>0</v>
      </c>
      <c r="V240" s="18">
        <v>2.2768631999999999E-15</v>
      </c>
      <c r="W240" s="18">
        <v>0</v>
      </c>
      <c r="X240" s="18">
        <v>2.4410227823999998E-12</v>
      </c>
      <c r="Y240" s="18">
        <v>0</v>
      </c>
      <c r="Z240" s="18">
        <v>0</v>
      </c>
      <c r="AA240" s="18">
        <v>0</v>
      </c>
      <c r="AB240" s="18">
        <v>0.19497326078863997</v>
      </c>
      <c r="AC240" s="18">
        <v>0.19477575279999998</v>
      </c>
      <c r="AD240" s="18">
        <v>0</v>
      </c>
      <c r="AE240" s="18">
        <v>0</v>
      </c>
      <c r="AF240" s="18">
        <v>0</v>
      </c>
      <c r="AG240" s="18">
        <v>0</v>
      </c>
      <c r="AH240" s="18">
        <v>1.9750798864E-4</v>
      </c>
      <c r="AI240" s="18">
        <v>0</v>
      </c>
      <c r="AJ240" s="18">
        <v>-0.1197131588</v>
      </c>
      <c r="AK240" s="18">
        <v>0</v>
      </c>
      <c r="AL240" s="18">
        <v>0</v>
      </c>
      <c r="AM240" s="18">
        <v>0</v>
      </c>
      <c r="AN240" s="18">
        <v>1.603705488968</v>
      </c>
      <c r="AO240" s="18">
        <v>1.6011007224</v>
      </c>
      <c r="AP240" s="18">
        <v>0</v>
      </c>
      <c r="AQ240" s="18">
        <v>0</v>
      </c>
      <c r="AR240" s="18">
        <v>0</v>
      </c>
      <c r="AS240" s="18">
        <v>0</v>
      </c>
      <c r="AT240" s="18">
        <v>2.604766568E-3</v>
      </c>
      <c r="AU240" s="18">
        <v>0</v>
      </c>
      <c r="AV240" s="18">
        <v>-0.91663156000000001</v>
      </c>
      <c r="AW240" s="18">
        <v>0</v>
      </c>
      <c r="AX240" s="18">
        <v>0</v>
      </c>
      <c r="AY240" s="18">
        <v>0</v>
      </c>
      <c r="AZ240" s="18">
        <v>0.15353046860959998</v>
      </c>
      <c r="BA240" s="18">
        <v>0.15323740199999999</v>
      </c>
      <c r="BB240" s="18">
        <v>0</v>
      </c>
      <c r="BC240" s="18">
        <v>0</v>
      </c>
      <c r="BD240" s="18">
        <v>0</v>
      </c>
      <c r="BE240" s="18">
        <v>0</v>
      </c>
      <c r="BF240" s="18">
        <v>2.9306660959999996E-4</v>
      </c>
      <c r="BG240" s="18">
        <v>0</v>
      </c>
      <c r="BH240" s="18">
        <v>-7.6142413280000001E-2</v>
      </c>
      <c r="BI240" s="18">
        <v>0</v>
      </c>
      <c r="BJ240" s="18">
        <v>0</v>
      </c>
      <c r="BK240" s="18">
        <v>0</v>
      </c>
      <c r="BL240" s="18">
        <v>2.792380244114448E-2</v>
      </c>
      <c r="BM240" s="18">
        <v>2.7923760879999999E-2</v>
      </c>
      <c r="BN240" s="18">
        <v>0</v>
      </c>
      <c r="BO240" s="18">
        <v>0</v>
      </c>
      <c r="BP240" s="18">
        <v>0</v>
      </c>
      <c r="BQ240" s="18">
        <v>0</v>
      </c>
      <c r="BR240" s="18">
        <v>4.1561144480000002E-8</v>
      </c>
      <c r="BS240" s="18">
        <v>0</v>
      </c>
      <c r="BT240" s="18">
        <v>9.4583001360000002E-6</v>
      </c>
      <c r="BU240" s="18">
        <v>0</v>
      </c>
      <c r="BV240" s="18">
        <v>0</v>
      </c>
      <c r="BW240" s="18">
        <v>0</v>
      </c>
      <c r="BX240" s="18">
        <v>7218.7627893039999</v>
      </c>
      <c r="BY240" s="18">
        <v>7212.9473200000002</v>
      </c>
      <c r="BZ240" s="18">
        <v>0</v>
      </c>
      <c r="CA240" s="18">
        <v>0</v>
      </c>
      <c r="CB240" s="18">
        <v>0</v>
      </c>
      <c r="CC240" s="18">
        <v>0</v>
      </c>
      <c r="CD240" s="18">
        <v>5.8154693039999996</v>
      </c>
      <c r="CE240" s="18">
        <v>0</v>
      </c>
      <c r="CF240" s="18">
        <v>-3143.2735199999997</v>
      </c>
      <c r="CG240" s="18">
        <v>0</v>
      </c>
      <c r="CH240" s="18">
        <v>0</v>
      </c>
      <c r="CI240" s="18">
        <v>0</v>
      </c>
      <c r="CJ240" s="18">
        <v>7449.6744150240002</v>
      </c>
      <c r="CK240" s="18">
        <v>7443.689496</v>
      </c>
      <c r="CL240" s="18">
        <v>0</v>
      </c>
      <c r="CM240" s="18">
        <v>0</v>
      </c>
      <c r="CN240" s="18">
        <v>0</v>
      </c>
      <c r="CO240" s="18">
        <v>0</v>
      </c>
      <c r="CP240" s="18">
        <v>5.9849190239999999</v>
      </c>
      <c r="CQ240" s="18">
        <v>0</v>
      </c>
      <c r="CR240" s="18">
        <v>-3005.158848</v>
      </c>
      <c r="CS240" s="18">
        <v>0</v>
      </c>
      <c r="CT240" s="18">
        <v>0</v>
      </c>
      <c r="CU240" s="18">
        <v>0</v>
      </c>
      <c r="CV240" s="18">
        <v>562.96784691839991</v>
      </c>
      <c r="CW240" s="18">
        <v>562.18232159999991</v>
      </c>
      <c r="CX240" s="18">
        <v>0</v>
      </c>
      <c r="CY240" s="18">
        <v>0</v>
      </c>
      <c r="CZ240" s="18">
        <v>0</v>
      </c>
      <c r="DA240" s="18">
        <v>0</v>
      </c>
      <c r="DB240" s="18">
        <v>0.78552531839999995</v>
      </c>
      <c r="DC240" s="18">
        <v>0</v>
      </c>
      <c r="DD240" s="18">
        <v>342.89459599999998</v>
      </c>
      <c r="DE240" s="18">
        <v>0</v>
      </c>
      <c r="DF240" s="18">
        <v>0</v>
      </c>
      <c r="DG240" s="18">
        <v>0</v>
      </c>
      <c r="DH240" s="18">
        <v>0</v>
      </c>
      <c r="DI240" s="18">
        <v>0</v>
      </c>
      <c r="DJ240" s="18">
        <v>0</v>
      </c>
      <c r="DK240" s="18">
        <v>0</v>
      </c>
      <c r="DL240" s="18">
        <v>0</v>
      </c>
      <c r="DM240" s="18">
        <v>0</v>
      </c>
      <c r="DN240" s="18">
        <v>0</v>
      </c>
      <c r="DO240" s="18">
        <v>0</v>
      </c>
      <c r="DP240" s="18">
        <v>0</v>
      </c>
      <c r="DQ240" s="18">
        <v>0</v>
      </c>
      <c r="DR240" s="18">
        <v>0</v>
      </c>
      <c r="DS240" s="18">
        <v>0</v>
      </c>
      <c r="DT240" s="18">
        <v>0</v>
      </c>
      <c r="DU240" s="18">
        <v>0</v>
      </c>
      <c r="DV240" s="18">
        <v>0</v>
      </c>
      <c r="DW240" s="18">
        <v>0</v>
      </c>
      <c r="DX240" s="18">
        <v>0</v>
      </c>
      <c r="DY240" s="18">
        <v>0</v>
      </c>
      <c r="DZ240" s="18">
        <v>0</v>
      </c>
      <c r="EA240" s="18">
        <v>0</v>
      </c>
      <c r="EB240" s="18">
        <v>0</v>
      </c>
      <c r="EC240" s="18">
        <v>0</v>
      </c>
      <c r="ED240" s="18">
        <v>0</v>
      </c>
      <c r="EE240" s="18">
        <v>0</v>
      </c>
    </row>
    <row r="241" spans="1:135" ht="20.149999999999999" customHeight="1" outlineLevel="2" x14ac:dyDescent="0.35">
      <c r="A241" s="17" t="s">
        <v>50</v>
      </c>
      <c r="B241" s="17" t="s">
        <v>116</v>
      </c>
      <c r="D241" s="18">
        <v>54618.187178425236</v>
      </c>
      <c r="E241" s="18">
        <v>29844.438179992787</v>
      </c>
      <c r="F241" s="18">
        <v>0</v>
      </c>
      <c r="G241" s="18">
        <v>0</v>
      </c>
      <c r="H241" s="18">
        <v>16777.293790899999</v>
      </c>
      <c r="I241" s="18">
        <v>0</v>
      </c>
      <c r="J241" s="18">
        <v>7027.6703160312009</v>
      </c>
      <c r="K241" s="18">
        <v>968.78489150125029</v>
      </c>
      <c r="L241" s="18">
        <v>-13206.967299283073</v>
      </c>
      <c r="M241" s="18">
        <v>0</v>
      </c>
      <c r="N241" s="18">
        <v>0</v>
      </c>
      <c r="O241" s="18">
        <v>0</v>
      </c>
      <c r="P241" s="18">
        <v>6.5392068659001252E-7</v>
      </c>
      <c r="Q241" s="18">
        <v>2.6630288473297411E-7</v>
      </c>
      <c r="R241" s="18">
        <v>0</v>
      </c>
      <c r="S241" s="18">
        <v>0</v>
      </c>
      <c r="T241" s="18">
        <v>3.2665328271644987E-7</v>
      </c>
      <c r="U241" s="18">
        <v>0</v>
      </c>
      <c r="V241" s="18">
        <v>6.0961248833680769E-8</v>
      </c>
      <c r="W241" s="18">
        <v>3.2703069077600001E-12</v>
      </c>
      <c r="X241" s="18">
        <v>-1.6762178371707559E-6</v>
      </c>
      <c r="Y241" s="18">
        <v>0</v>
      </c>
      <c r="Z241" s="18">
        <v>0</v>
      </c>
      <c r="AA241" s="18">
        <v>0</v>
      </c>
      <c r="AB241" s="18">
        <v>11.801591529401678</v>
      </c>
      <c r="AC241" s="18">
        <v>8.3109117160479613</v>
      </c>
      <c r="AD241" s="18">
        <v>0</v>
      </c>
      <c r="AE241" s="18">
        <v>0</v>
      </c>
      <c r="AF241" s="18">
        <v>3.3899274536794</v>
      </c>
      <c r="AG241" s="18">
        <v>0</v>
      </c>
      <c r="AH241" s="18">
        <v>4.0489336764242559E-2</v>
      </c>
      <c r="AI241" s="18">
        <v>6.0263022910074994E-2</v>
      </c>
      <c r="AJ241" s="18">
        <v>-2.200296267771463</v>
      </c>
      <c r="AK241" s="18">
        <v>0</v>
      </c>
      <c r="AL241" s="18">
        <v>0</v>
      </c>
      <c r="AM241" s="18">
        <v>0</v>
      </c>
      <c r="AN241" s="18">
        <v>166.31803772671694</v>
      </c>
      <c r="AO241" s="18">
        <v>109.34639699134686</v>
      </c>
      <c r="AP241" s="18">
        <v>0</v>
      </c>
      <c r="AQ241" s="18">
        <v>0</v>
      </c>
      <c r="AR241" s="18">
        <v>55.564516901680001</v>
      </c>
      <c r="AS241" s="18">
        <v>0</v>
      </c>
      <c r="AT241" s="18">
        <v>0.61214619745385457</v>
      </c>
      <c r="AU241" s="18">
        <v>0.79497763623625017</v>
      </c>
      <c r="AV241" s="18">
        <v>-33.563199271892699</v>
      </c>
      <c r="AW241" s="18">
        <v>0</v>
      </c>
      <c r="AX241" s="18">
        <v>0</v>
      </c>
      <c r="AY241" s="18">
        <v>0</v>
      </c>
      <c r="AZ241" s="18">
        <v>27.112175952712679</v>
      </c>
      <c r="BA241" s="18">
        <v>16.12262004326637</v>
      </c>
      <c r="BB241" s="18">
        <v>0</v>
      </c>
      <c r="BC241" s="18">
        <v>0</v>
      </c>
      <c r="BD241" s="18">
        <v>10.740955113335199</v>
      </c>
      <c r="BE241" s="18">
        <v>0</v>
      </c>
      <c r="BF241" s="18">
        <v>0.15068091186136012</v>
      </c>
      <c r="BG241" s="18">
        <v>9.7919884249749997E-2</v>
      </c>
      <c r="BH241" s="18">
        <v>-2.4153411313411572</v>
      </c>
      <c r="BI241" s="18">
        <v>0</v>
      </c>
      <c r="BJ241" s="18">
        <v>0</v>
      </c>
      <c r="BK241" s="18">
        <v>0</v>
      </c>
      <c r="BL241" s="18">
        <v>0.39814550576789076</v>
      </c>
      <c r="BM241" s="18">
        <v>0.3906157685288455</v>
      </c>
      <c r="BN241" s="18">
        <v>0</v>
      </c>
      <c r="BO241" s="18">
        <v>0</v>
      </c>
      <c r="BP241" s="18">
        <v>7.4896585495589996E-3</v>
      </c>
      <c r="BQ241" s="18">
        <v>0</v>
      </c>
      <c r="BR241" s="18">
        <v>2.6365072647100283E-5</v>
      </c>
      <c r="BS241" s="18">
        <v>1.3713616839174998E-5</v>
      </c>
      <c r="BT241" s="18">
        <v>-1.0986484698651832E-2</v>
      </c>
      <c r="BU241" s="18">
        <v>0</v>
      </c>
      <c r="BV241" s="18">
        <v>0</v>
      </c>
      <c r="BW241" s="18">
        <v>0</v>
      </c>
      <c r="BX241" s="18">
        <v>620134.23359495238</v>
      </c>
      <c r="BY241" s="18">
        <v>428203.10348960909</v>
      </c>
      <c r="BZ241" s="18">
        <v>0</v>
      </c>
      <c r="CA241" s="18">
        <v>0</v>
      </c>
      <c r="CB241" s="18">
        <v>189324.98673022998</v>
      </c>
      <c r="CC241" s="18">
        <v>0</v>
      </c>
      <c r="CD241" s="18">
        <v>840.51279135322056</v>
      </c>
      <c r="CE241" s="18">
        <v>1765.6305837599998</v>
      </c>
      <c r="CF241" s="18">
        <v>-160421.8563114416</v>
      </c>
      <c r="CG241" s="18">
        <v>0</v>
      </c>
      <c r="CH241" s="18">
        <v>0</v>
      </c>
      <c r="CI241" s="18">
        <v>0</v>
      </c>
      <c r="CJ241" s="18">
        <v>670880.63110829331</v>
      </c>
      <c r="CK241" s="18">
        <v>473101.15357942891</v>
      </c>
      <c r="CL241" s="18">
        <v>0</v>
      </c>
      <c r="CM241" s="18">
        <v>0</v>
      </c>
      <c r="CN241" s="18">
        <v>195023.37155142002</v>
      </c>
      <c r="CO241" s="18">
        <v>0</v>
      </c>
      <c r="CP241" s="18">
        <v>930.5579581719503</v>
      </c>
      <c r="CQ241" s="18">
        <v>1825.5480192724997</v>
      </c>
      <c r="CR241" s="18">
        <v>-190922.5524627713</v>
      </c>
      <c r="CS241" s="18">
        <v>0</v>
      </c>
      <c r="CT241" s="18">
        <v>0</v>
      </c>
      <c r="CU241" s="18">
        <v>0</v>
      </c>
      <c r="CV241" s="18">
        <v>181135.31548102311</v>
      </c>
      <c r="CW241" s="18">
        <v>162593.7994221338</v>
      </c>
      <c r="CX241" s="18">
        <v>0</v>
      </c>
      <c r="CY241" s="18">
        <v>0</v>
      </c>
      <c r="CZ241" s="18">
        <v>18057.595408336005</v>
      </c>
      <c r="DA241" s="18">
        <v>0</v>
      </c>
      <c r="DB241" s="18">
        <v>230.33327836782792</v>
      </c>
      <c r="DC241" s="18">
        <v>253.58737218549996</v>
      </c>
      <c r="DD241" s="18">
        <v>-59024.082870337385</v>
      </c>
      <c r="DE241" s="18">
        <v>0</v>
      </c>
      <c r="DF241" s="18">
        <v>0</v>
      </c>
      <c r="DG241" s="18">
        <v>0</v>
      </c>
      <c r="DH241" s="18">
        <v>0</v>
      </c>
      <c r="DI241" s="18">
        <v>0</v>
      </c>
      <c r="DJ241" s="18">
        <v>0</v>
      </c>
      <c r="DK241" s="18">
        <v>0</v>
      </c>
      <c r="DL241" s="18">
        <v>0</v>
      </c>
      <c r="DM241" s="18">
        <v>0</v>
      </c>
      <c r="DN241" s="18">
        <v>0</v>
      </c>
      <c r="DO241" s="18">
        <v>0</v>
      </c>
      <c r="DP241" s="18">
        <v>0</v>
      </c>
      <c r="DQ241" s="18">
        <v>0</v>
      </c>
      <c r="DR241" s="18">
        <v>0</v>
      </c>
      <c r="DS241" s="18">
        <v>0</v>
      </c>
      <c r="DT241" s="18">
        <v>0</v>
      </c>
      <c r="DU241" s="18">
        <v>0</v>
      </c>
      <c r="DV241" s="18">
        <v>0</v>
      </c>
      <c r="DW241" s="18">
        <v>0</v>
      </c>
      <c r="DX241" s="18">
        <v>0</v>
      </c>
      <c r="DY241" s="18">
        <v>0</v>
      </c>
      <c r="DZ241" s="18">
        <v>0</v>
      </c>
      <c r="EA241" s="18">
        <v>0</v>
      </c>
      <c r="EB241" s="18">
        <v>0</v>
      </c>
      <c r="EC241" s="18">
        <v>0</v>
      </c>
      <c r="ED241" s="18">
        <v>0</v>
      </c>
      <c r="EE241" s="18">
        <v>0</v>
      </c>
    </row>
    <row r="242" spans="1:135" ht="20.149999999999999" customHeight="1" outlineLevel="3" x14ac:dyDescent="0.35">
      <c r="A242" s="17" t="s">
        <v>52</v>
      </c>
      <c r="B242" s="17" t="s">
        <v>117</v>
      </c>
      <c r="D242" s="18">
        <v>1232.37775093746</v>
      </c>
      <c r="E242" s="18">
        <v>-2047.4525632050293</v>
      </c>
      <c r="F242" s="18">
        <v>0</v>
      </c>
      <c r="G242" s="18">
        <v>0</v>
      </c>
      <c r="H242" s="18">
        <v>83.365891999999988</v>
      </c>
      <c r="I242" s="18">
        <v>0</v>
      </c>
      <c r="J242" s="18">
        <v>3195.5765966262393</v>
      </c>
      <c r="K242" s="18">
        <v>0.88782551625000006</v>
      </c>
      <c r="L242" s="18">
        <v>-270.83375985457002</v>
      </c>
      <c r="M242" s="18">
        <v>0</v>
      </c>
      <c r="N242" s="18">
        <v>0</v>
      </c>
      <c r="O242" s="18">
        <v>0</v>
      </c>
      <c r="P242" s="18">
        <v>9.5166647070503359E-11</v>
      </c>
      <c r="Q242" s="18">
        <v>9.4574847245866618E-11</v>
      </c>
      <c r="R242" s="18">
        <v>0</v>
      </c>
      <c r="S242" s="18">
        <v>0</v>
      </c>
      <c r="T242" s="18">
        <v>4.5257043680000003E-13</v>
      </c>
      <c r="U242" s="18">
        <v>0</v>
      </c>
      <c r="V242" s="18">
        <v>1.342972274367347E-13</v>
      </c>
      <c r="W242" s="18">
        <v>4.9321604E-15</v>
      </c>
      <c r="X242" s="18">
        <v>3.9241825291803957E-12</v>
      </c>
      <c r="Y242" s="18">
        <v>0</v>
      </c>
      <c r="Z242" s="18">
        <v>0</v>
      </c>
      <c r="AA242" s="18">
        <v>0</v>
      </c>
      <c r="AB242" s="18">
        <v>0.29170579393948981</v>
      </c>
      <c r="AC242" s="18">
        <v>0.2718292995626822</v>
      </c>
      <c r="AD242" s="18">
        <v>0</v>
      </c>
      <c r="AE242" s="18">
        <v>0</v>
      </c>
      <c r="AF242" s="18">
        <v>1.8817847808000002E-2</v>
      </c>
      <c r="AG242" s="18">
        <v>0</v>
      </c>
      <c r="AH242" s="18">
        <v>6.3098467963265312E-4</v>
      </c>
      <c r="AI242" s="18">
        <v>4.2766188917499998E-4</v>
      </c>
      <c r="AJ242" s="18">
        <v>-3.761650174996866E-2</v>
      </c>
      <c r="AK242" s="18">
        <v>0</v>
      </c>
      <c r="AL242" s="18">
        <v>0</v>
      </c>
      <c r="AM242" s="18">
        <v>0</v>
      </c>
      <c r="AN242" s="18">
        <v>2.8382791244166148</v>
      </c>
      <c r="AO242" s="18">
        <v>2.5046493043790816</v>
      </c>
      <c r="AP242" s="18">
        <v>0</v>
      </c>
      <c r="AQ242" s="18">
        <v>0</v>
      </c>
      <c r="AR242" s="18">
        <v>0.31893442960000001</v>
      </c>
      <c r="AS242" s="18">
        <v>0</v>
      </c>
      <c r="AT242" s="18">
        <v>9.0553105212827986E-3</v>
      </c>
      <c r="AU242" s="18">
        <v>5.6400799162500004E-3</v>
      </c>
      <c r="AV242" s="18">
        <v>-1.7644844429483067E-2</v>
      </c>
      <c r="AW242" s="18">
        <v>0</v>
      </c>
      <c r="AX242" s="18">
        <v>0</v>
      </c>
      <c r="AY242" s="18">
        <v>0</v>
      </c>
      <c r="AZ242" s="18">
        <v>0.70045229401770059</v>
      </c>
      <c r="BA242" s="18">
        <v>0.63562252141190245</v>
      </c>
      <c r="BB242" s="18">
        <v>0</v>
      </c>
      <c r="BC242" s="18">
        <v>0</v>
      </c>
      <c r="BD242" s="18">
        <v>6.2088564704000003E-2</v>
      </c>
      <c r="BE242" s="18">
        <v>0</v>
      </c>
      <c r="BF242" s="18">
        <v>2.1066379485481053E-3</v>
      </c>
      <c r="BG242" s="18">
        <v>6.3456995324999996E-4</v>
      </c>
      <c r="BH242" s="18">
        <v>9.0365426948484401E-2</v>
      </c>
      <c r="BI242" s="18">
        <v>0</v>
      </c>
      <c r="BJ242" s="18">
        <v>0</v>
      </c>
      <c r="BK242" s="18">
        <v>0</v>
      </c>
      <c r="BL242" s="18">
        <v>7.2596766965174735E-4</v>
      </c>
      <c r="BM242" s="18">
        <v>6.8777005720772606E-4</v>
      </c>
      <c r="BN242" s="18">
        <v>0</v>
      </c>
      <c r="BO242" s="18">
        <v>0</v>
      </c>
      <c r="BP242" s="18">
        <v>3.6843616520000009E-5</v>
      </c>
      <c r="BQ242" s="18">
        <v>0</v>
      </c>
      <c r="BR242" s="18">
        <v>1.26400406909621E-6</v>
      </c>
      <c r="BS242" s="18">
        <v>8.999185492499999E-8</v>
      </c>
      <c r="BT242" s="18">
        <v>-2.6508447636409705E-4</v>
      </c>
      <c r="BU242" s="18">
        <v>0</v>
      </c>
      <c r="BV242" s="18">
        <v>0</v>
      </c>
      <c r="BW242" s="18">
        <v>0</v>
      </c>
      <c r="BX242" s="18">
        <v>14115.738374921821</v>
      </c>
      <c r="BY242" s="18">
        <v>13112.739216690961</v>
      </c>
      <c r="BZ242" s="18">
        <v>0</v>
      </c>
      <c r="CA242" s="18">
        <v>0</v>
      </c>
      <c r="CB242" s="18">
        <v>955.46676240000011</v>
      </c>
      <c r="CC242" s="18">
        <v>0</v>
      </c>
      <c r="CD242" s="18">
        <v>34.940226735860058</v>
      </c>
      <c r="CE242" s="18">
        <v>12.592169095000001</v>
      </c>
      <c r="CF242" s="18">
        <v>-14146.541373752018</v>
      </c>
      <c r="CG242" s="18">
        <v>0</v>
      </c>
      <c r="CH242" s="18">
        <v>0</v>
      </c>
      <c r="CI242" s="18">
        <v>0</v>
      </c>
      <c r="CJ242" s="18">
        <v>14922.796566935005</v>
      </c>
      <c r="CK242" s="18">
        <v>13884.121564803205</v>
      </c>
      <c r="CL242" s="18">
        <v>0</v>
      </c>
      <c r="CM242" s="18">
        <v>0</v>
      </c>
      <c r="CN242" s="18">
        <v>982.14214240000001</v>
      </c>
      <c r="CO242" s="18">
        <v>0</v>
      </c>
      <c r="CP242" s="18">
        <v>43.573787479300286</v>
      </c>
      <c r="CQ242" s="18">
        <v>12.9590722525</v>
      </c>
      <c r="CR242" s="18">
        <v>-15642.99206584925</v>
      </c>
      <c r="CS242" s="18">
        <v>0</v>
      </c>
      <c r="CT242" s="18">
        <v>0</v>
      </c>
      <c r="CU242" s="18">
        <v>0</v>
      </c>
      <c r="CV242" s="18">
        <v>45806.237171828187</v>
      </c>
      <c r="CW242" s="18">
        <v>45693.648191352921</v>
      </c>
      <c r="CX242" s="18">
        <v>0</v>
      </c>
      <c r="CY242" s="18">
        <v>0</v>
      </c>
      <c r="CZ242" s="18">
        <v>87.342765920000005</v>
      </c>
      <c r="DA242" s="18">
        <v>0</v>
      </c>
      <c r="DB242" s="18">
        <v>23.54532753976676</v>
      </c>
      <c r="DC242" s="18">
        <v>1.7008870155</v>
      </c>
      <c r="DD242" s="18">
        <v>-4661.3249898480799</v>
      </c>
      <c r="DE242" s="18">
        <v>0</v>
      </c>
      <c r="DF242" s="18">
        <v>0</v>
      </c>
      <c r="DG242" s="18">
        <v>0</v>
      </c>
      <c r="DH242" s="18">
        <v>0</v>
      </c>
      <c r="DI242" s="18">
        <v>0</v>
      </c>
      <c r="DJ242" s="18">
        <v>0</v>
      </c>
      <c r="DK242" s="18">
        <v>0</v>
      </c>
      <c r="DL242" s="18">
        <v>0</v>
      </c>
      <c r="DM242" s="18">
        <v>0</v>
      </c>
      <c r="DN242" s="18">
        <v>0</v>
      </c>
      <c r="DO242" s="18">
        <v>0</v>
      </c>
      <c r="DP242" s="18">
        <v>0</v>
      </c>
      <c r="DQ242" s="18">
        <v>0</v>
      </c>
      <c r="DR242" s="18">
        <v>0</v>
      </c>
      <c r="DS242" s="18">
        <v>0</v>
      </c>
      <c r="DT242" s="18">
        <v>0</v>
      </c>
      <c r="DU242" s="18">
        <v>0</v>
      </c>
      <c r="DV242" s="18">
        <v>0</v>
      </c>
      <c r="DW242" s="18">
        <v>0</v>
      </c>
      <c r="DX242" s="18">
        <v>0</v>
      </c>
      <c r="DY242" s="18">
        <v>0</v>
      </c>
      <c r="DZ242" s="18">
        <v>0</v>
      </c>
      <c r="EA242" s="18">
        <v>0</v>
      </c>
      <c r="EB242" s="18">
        <v>0</v>
      </c>
      <c r="EC242" s="18">
        <v>0</v>
      </c>
      <c r="ED242" s="18">
        <v>0</v>
      </c>
      <c r="EE242" s="18">
        <v>0</v>
      </c>
    </row>
    <row r="243" spans="1:135" ht="20.149999999999999" customHeight="1" outlineLevel="4" x14ac:dyDescent="0.35">
      <c r="A243" s="17" t="s">
        <v>49</v>
      </c>
      <c r="B243" s="17" t="s">
        <v>117</v>
      </c>
      <c r="D243" s="18">
        <v>1232.37775093746</v>
      </c>
      <c r="E243" s="18">
        <v>-2047.4525632050293</v>
      </c>
      <c r="F243" s="18">
        <v>0</v>
      </c>
      <c r="G243" s="18">
        <v>0</v>
      </c>
      <c r="H243" s="18">
        <v>83.365891999999988</v>
      </c>
      <c r="I243" s="18">
        <v>0</v>
      </c>
      <c r="J243" s="18">
        <v>3195.5765966262393</v>
      </c>
      <c r="K243" s="18">
        <v>0.88782551625000006</v>
      </c>
      <c r="L243" s="18">
        <v>-270.83375985456996</v>
      </c>
      <c r="M243" s="18">
        <v>0</v>
      </c>
      <c r="N243" s="18">
        <v>0</v>
      </c>
      <c r="O243" s="18">
        <v>0</v>
      </c>
      <c r="P243" s="18">
        <v>9.5166647070503359E-11</v>
      </c>
      <c r="Q243" s="18">
        <v>9.4574847245866618E-11</v>
      </c>
      <c r="R243" s="18">
        <v>0</v>
      </c>
      <c r="S243" s="18">
        <v>0</v>
      </c>
      <c r="T243" s="18">
        <v>4.5257043680000003E-13</v>
      </c>
      <c r="U243" s="18">
        <v>0</v>
      </c>
      <c r="V243" s="18">
        <v>1.342972274367347E-13</v>
      </c>
      <c r="W243" s="18">
        <v>4.9321604E-15</v>
      </c>
      <c r="X243" s="18">
        <v>3.9241825291803941E-12</v>
      </c>
      <c r="Y243" s="18">
        <v>0</v>
      </c>
      <c r="Z243" s="18">
        <v>0</v>
      </c>
      <c r="AA243" s="18">
        <v>0</v>
      </c>
      <c r="AB243" s="18">
        <v>0.29170579393948981</v>
      </c>
      <c r="AC243" s="18">
        <v>0.2718292995626822</v>
      </c>
      <c r="AD243" s="18">
        <v>0</v>
      </c>
      <c r="AE243" s="18">
        <v>0</v>
      </c>
      <c r="AF243" s="18">
        <v>1.8817847808000002E-2</v>
      </c>
      <c r="AG243" s="18">
        <v>0</v>
      </c>
      <c r="AH243" s="18">
        <v>6.3098467963265312E-4</v>
      </c>
      <c r="AI243" s="18">
        <v>4.2766188917499998E-4</v>
      </c>
      <c r="AJ243" s="18">
        <v>-3.7616501749968667E-2</v>
      </c>
      <c r="AK243" s="18">
        <v>0</v>
      </c>
      <c r="AL243" s="18">
        <v>0</v>
      </c>
      <c r="AM243" s="18">
        <v>0</v>
      </c>
      <c r="AN243" s="18">
        <v>2.8382791244166148</v>
      </c>
      <c r="AO243" s="18">
        <v>2.5046493043790816</v>
      </c>
      <c r="AP243" s="18">
        <v>0</v>
      </c>
      <c r="AQ243" s="18">
        <v>0</v>
      </c>
      <c r="AR243" s="18">
        <v>0.31893442960000001</v>
      </c>
      <c r="AS243" s="18">
        <v>0</v>
      </c>
      <c r="AT243" s="18">
        <v>9.0553105212827986E-3</v>
      </c>
      <c r="AU243" s="18">
        <v>5.6400799162500004E-3</v>
      </c>
      <c r="AV243" s="18">
        <v>-1.7644844429483053E-2</v>
      </c>
      <c r="AW243" s="18">
        <v>0</v>
      </c>
      <c r="AX243" s="18">
        <v>0</v>
      </c>
      <c r="AY243" s="18">
        <v>0</v>
      </c>
      <c r="AZ243" s="18">
        <v>0.70045229401770059</v>
      </c>
      <c r="BA243" s="18">
        <v>0.63562252141190245</v>
      </c>
      <c r="BB243" s="18">
        <v>0</v>
      </c>
      <c r="BC243" s="18">
        <v>0</v>
      </c>
      <c r="BD243" s="18">
        <v>6.2088564704000003E-2</v>
      </c>
      <c r="BE243" s="18">
        <v>0</v>
      </c>
      <c r="BF243" s="18">
        <v>2.1066379485481053E-3</v>
      </c>
      <c r="BG243" s="18">
        <v>6.3456995324999996E-4</v>
      </c>
      <c r="BH243" s="18">
        <v>9.0365426948484401E-2</v>
      </c>
      <c r="BI243" s="18">
        <v>0</v>
      </c>
      <c r="BJ243" s="18">
        <v>0</v>
      </c>
      <c r="BK243" s="18">
        <v>0</v>
      </c>
      <c r="BL243" s="18">
        <v>7.2596766965174735E-4</v>
      </c>
      <c r="BM243" s="18">
        <v>6.8777005720772606E-4</v>
      </c>
      <c r="BN243" s="18">
        <v>0</v>
      </c>
      <c r="BO243" s="18">
        <v>0</v>
      </c>
      <c r="BP243" s="18">
        <v>3.6843616520000009E-5</v>
      </c>
      <c r="BQ243" s="18">
        <v>0</v>
      </c>
      <c r="BR243" s="18">
        <v>1.26400406909621E-6</v>
      </c>
      <c r="BS243" s="18">
        <v>8.999185492499999E-8</v>
      </c>
      <c r="BT243" s="18">
        <v>-2.65084476364097E-4</v>
      </c>
      <c r="BU243" s="18">
        <v>0</v>
      </c>
      <c r="BV243" s="18">
        <v>0</v>
      </c>
      <c r="BW243" s="18">
        <v>0</v>
      </c>
      <c r="BX243" s="18">
        <v>14115.738374921821</v>
      </c>
      <c r="BY243" s="18">
        <v>13112.739216690961</v>
      </c>
      <c r="BZ243" s="18">
        <v>0</v>
      </c>
      <c r="CA243" s="18">
        <v>0</v>
      </c>
      <c r="CB243" s="18">
        <v>955.46676240000011</v>
      </c>
      <c r="CC243" s="18">
        <v>0</v>
      </c>
      <c r="CD243" s="18">
        <v>34.940226735860058</v>
      </c>
      <c r="CE243" s="18">
        <v>12.592169095000001</v>
      </c>
      <c r="CF243" s="18">
        <v>-14146.541373752019</v>
      </c>
      <c r="CG243" s="18">
        <v>0</v>
      </c>
      <c r="CH243" s="18">
        <v>0</v>
      </c>
      <c r="CI243" s="18">
        <v>0</v>
      </c>
      <c r="CJ243" s="18">
        <v>14922.796566935005</v>
      </c>
      <c r="CK243" s="18">
        <v>13884.121564803205</v>
      </c>
      <c r="CL243" s="18">
        <v>0</v>
      </c>
      <c r="CM243" s="18">
        <v>0</v>
      </c>
      <c r="CN243" s="18">
        <v>982.14214240000001</v>
      </c>
      <c r="CO243" s="18">
        <v>0</v>
      </c>
      <c r="CP243" s="18">
        <v>43.573787479300286</v>
      </c>
      <c r="CQ243" s="18">
        <v>12.9590722525</v>
      </c>
      <c r="CR243" s="18">
        <v>-15642.99206584925</v>
      </c>
      <c r="CS243" s="18">
        <v>0</v>
      </c>
      <c r="CT243" s="18">
        <v>0</v>
      </c>
      <c r="CU243" s="18">
        <v>0</v>
      </c>
      <c r="CV243" s="18">
        <v>45806.237171828187</v>
      </c>
      <c r="CW243" s="18">
        <v>45693.648191352921</v>
      </c>
      <c r="CX243" s="18">
        <v>0</v>
      </c>
      <c r="CY243" s="18">
        <v>0</v>
      </c>
      <c r="CZ243" s="18">
        <v>87.342765920000005</v>
      </c>
      <c r="DA243" s="18">
        <v>0</v>
      </c>
      <c r="DB243" s="18">
        <v>23.54532753976676</v>
      </c>
      <c r="DC243" s="18">
        <v>1.7008870155</v>
      </c>
      <c r="DD243" s="18">
        <v>-4661.3249898480799</v>
      </c>
      <c r="DE243" s="18">
        <v>0</v>
      </c>
      <c r="DF243" s="18">
        <v>0</v>
      </c>
      <c r="DG243" s="18">
        <v>0</v>
      </c>
      <c r="DH243" s="18">
        <v>0</v>
      </c>
      <c r="DI243" s="18">
        <v>0</v>
      </c>
      <c r="DJ243" s="18">
        <v>0</v>
      </c>
      <c r="DK243" s="18">
        <v>0</v>
      </c>
      <c r="DL243" s="18">
        <v>0</v>
      </c>
      <c r="DM243" s="18">
        <v>0</v>
      </c>
      <c r="DN243" s="18">
        <v>0</v>
      </c>
      <c r="DO243" s="18">
        <v>0</v>
      </c>
      <c r="DP243" s="18">
        <v>0</v>
      </c>
      <c r="DQ243" s="18">
        <v>0</v>
      </c>
      <c r="DR243" s="18">
        <v>0</v>
      </c>
      <c r="DS243" s="18">
        <v>0</v>
      </c>
      <c r="DT243" s="18">
        <v>0</v>
      </c>
      <c r="DU243" s="18">
        <v>0</v>
      </c>
      <c r="DV243" s="18">
        <v>0</v>
      </c>
      <c r="DW243" s="18">
        <v>0</v>
      </c>
      <c r="DX243" s="18">
        <v>0</v>
      </c>
      <c r="DY243" s="18">
        <v>0</v>
      </c>
      <c r="DZ243" s="18">
        <v>0</v>
      </c>
      <c r="EA243" s="18">
        <v>0</v>
      </c>
      <c r="EB243" s="18">
        <v>0</v>
      </c>
      <c r="EC243" s="18">
        <v>0</v>
      </c>
      <c r="ED243" s="18">
        <v>0</v>
      </c>
      <c r="EE243" s="18">
        <v>0</v>
      </c>
    </row>
    <row r="244" spans="1:135" ht="20.149999999999999" customHeight="1" outlineLevel="5" x14ac:dyDescent="0.35">
      <c r="A244" s="17" t="s">
        <v>54</v>
      </c>
      <c r="B244" s="17" t="s">
        <v>381</v>
      </c>
      <c r="D244" s="18">
        <v>952.73083093745993</v>
      </c>
      <c r="E244" s="18">
        <v>-2235.1752992050292</v>
      </c>
      <c r="F244" s="18">
        <v>0</v>
      </c>
      <c r="G244" s="18">
        <v>0</v>
      </c>
      <c r="H244" s="18">
        <v>0</v>
      </c>
      <c r="I244" s="18">
        <v>0</v>
      </c>
      <c r="J244" s="18">
        <v>3187.6861870262392</v>
      </c>
      <c r="K244" s="18">
        <v>0.21994311624999999</v>
      </c>
      <c r="L244" s="18">
        <v>-200.32171025456998</v>
      </c>
      <c r="M244" s="18">
        <v>0</v>
      </c>
      <c r="N244" s="18">
        <v>0</v>
      </c>
      <c r="O244" s="18">
        <v>0</v>
      </c>
      <c r="P244" s="18">
        <v>8.9870397524903354E-11</v>
      </c>
      <c r="Q244" s="18">
        <v>8.9739035565866616E-11</v>
      </c>
      <c r="R244" s="18">
        <v>0</v>
      </c>
      <c r="S244" s="18">
        <v>0</v>
      </c>
      <c r="T244" s="18">
        <v>0</v>
      </c>
      <c r="U244" s="18">
        <v>0</v>
      </c>
      <c r="V244" s="18">
        <v>1.301401098367347E-13</v>
      </c>
      <c r="W244" s="18">
        <v>1.2218491999999999E-15</v>
      </c>
      <c r="X244" s="18">
        <v>-2.4050448462819605E-11</v>
      </c>
      <c r="Y244" s="18">
        <v>0</v>
      </c>
      <c r="Z244" s="18">
        <v>0</v>
      </c>
      <c r="AA244" s="18">
        <v>0</v>
      </c>
      <c r="AB244" s="18">
        <v>0.23259871848348984</v>
      </c>
      <c r="AC244" s="18">
        <v>0.23218604356268219</v>
      </c>
      <c r="AD244" s="18">
        <v>0</v>
      </c>
      <c r="AE244" s="18">
        <v>0</v>
      </c>
      <c r="AF244" s="18">
        <v>0</v>
      </c>
      <c r="AG244" s="18">
        <v>0</v>
      </c>
      <c r="AH244" s="18">
        <v>3.0672919163265305E-4</v>
      </c>
      <c r="AI244" s="18">
        <v>1.0594572917499999E-4</v>
      </c>
      <c r="AJ244" s="18">
        <v>-2.4665427989968659E-2</v>
      </c>
      <c r="AK244" s="18">
        <v>0</v>
      </c>
      <c r="AL244" s="18">
        <v>0</v>
      </c>
      <c r="AM244" s="18">
        <v>0</v>
      </c>
      <c r="AN244" s="18">
        <v>1.8797213628166143</v>
      </c>
      <c r="AO244" s="18">
        <v>1.8745990643790815</v>
      </c>
      <c r="AP244" s="18">
        <v>0</v>
      </c>
      <c r="AQ244" s="18">
        <v>0</v>
      </c>
      <c r="AR244" s="18">
        <v>0</v>
      </c>
      <c r="AS244" s="18">
        <v>0</v>
      </c>
      <c r="AT244" s="18">
        <v>3.7250649212827985E-3</v>
      </c>
      <c r="AU244" s="18">
        <v>1.3972335162499999E-3</v>
      </c>
      <c r="AV244" s="18">
        <v>0.19783018117051698</v>
      </c>
      <c r="AW244" s="18">
        <v>0</v>
      </c>
      <c r="AX244" s="18">
        <v>0</v>
      </c>
      <c r="AY244" s="18">
        <v>0</v>
      </c>
      <c r="AZ244" s="18">
        <v>0.54708956460970048</v>
      </c>
      <c r="BA244" s="18">
        <v>0.54619662541190239</v>
      </c>
      <c r="BB244" s="18">
        <v>0</v>
      </c>
      <c r="BC244" s="18">
        <v>0</v>
      </c>
      <c r="BD244" s="18">
        <v>0</v>
      </c>
      <c r="BE244" s="18">
        <v>0</v>
      </c>
      <c r="BF244" s="18">
        <v>7.3573604454810497E-4</v>
      </c>
      <c r="BG244" s="18">
        <v>1.5720315324999998E-4</v>
      </c>
      <c r="BH244" s="18">
        <v>0.1047766752684844</v>
      </c>
      <c r="BI244" s="18">
        <v>0</v>
      </c>
      <c r="BJ244" s="18">
        <v>0</v>
      </c>
      <c r="BK244" s="18">
        <v>0</v>
      </c>
      <c r="BL244" s="18">
        <v>1.9373224454774713E-4</v>
      </c>
      <c r="BM244" s="18">
        <v>1.9249301720772593E-4</v>
      </c>
      <c r="BN244" s="18">
        <v>0</v>
      </c>
      <c r="BO244" s="18">
        <v>0</v>
      </c>
      <c r="BP244" s="18">
        <v>0</v>
      </c>
      <c r="BQ244" s="18">
        <v>0</v>
      </c>
      <c r="BR244" s="18">
        <v>1.21693342909621E-6</v>
      </c>
      <c r="BS244" s="18">
        <v>2.2293910924999996E-8</v>
      </c>
      <c r="BT244" s="18">
        <v>-2.5704189860409701E-4</v>
      </c>
      <c r="BU244" s="18">
        <v>0</v>
      </c>
      <c r="BV244" s="18">
        <v>0</v>
      </c>
      <c r="BW244" s="18">
        <v>0</v>
      </c>
      <c r="BX244" s="18">
        <v>10899.311531721822</v>
      </c>
      <c r="BY244" s="18">
        <v>10864.909776690962</v>
      </c>
      <c r="BZ244" s="18">
        <v>0</v>
      </c>
      <c r="CA244" s="18">
        <v>0</v>
      </c>
      <c r="CB244" s="18">
        <v>0</v>
      </c>
      <c r="CC244" s="18">
        <v>0</v>
      </c>
      <c r="CD244" s="18">
        <v>31.282257935860059</v>
      </c>
      <c r="CE244" s="18">
        <v>3.1194970949999994</v>
      </c>
      <c r="CF244" s="18">
        <v>-13382.766477752019</v>
      </c>
      <c r="CG244" s="18">
        <v>0</v>
      </c>
      <c r="CH244" s="18">
        <v>0</v>
      </c>
      <c r="CI244" s="18">
        <v>0</v>
      </c>
      <c r="CJ244" s="18">
        <v>11415.874739735005</v>
      </c>
      <c r="CK244" s="18">
        <v>11373.017084803205</v>
      </c>
      <c r="CL244" s="18">
        <v>0</v>
      </c>
      <c r="CM244" s="18">
        <v>0</v>
      </c>
      <c r="CN244" s="18">
        <v>0</v>
      </c>
      <c r="CO244" s="18">
        <v>0</v>
      </c>
      <c r="CP244" s="18">
        <v>39.647266679300287</v>
      </c>
      <c r="CQ244" s="18">
        <v>3.2103882524999996</v>
      </c>
      <c r="CR244" s="18">
        <v>-14698.93174584925</v>
      </c>
      <c r="CS244" s="18">
        <v>0</v>
      </c>
      <c r="CT244" s="18">
        <v>0</v>
      </c>
      <c r="CU244" s="18">
        <v>0</v>
      </c>
      <c r="CV244" s="18">
        <v>45210.935007028187</v>
      </c>
      <c r="CW244" s="18">
        <v>45187.71064735292</v>
      </c>
      <c r="CX244" s="18">
        <v>0</v>
      </c>
      <c r="CY244" s="18">
        <v>0</v>
      </c>
      <c r="CZ244" s="18">
        <v>0</v>
      </c>
      <c r="DA244" s="18">
        <v>0</v>
      </c>
      <c r="DB244" s="18">
        <v>22.80299465976676</v>
      </c>
      <c r="DC244" s="18">
        <v>0.42136501549999994</v>
      </c>
      <c r="DD244" s="18">
        <v>-4353.81262504808</v>
      </c>
      <c r="DE244" s="18">
        <v>0</v>
      </c>
      <c r="DF244" s="18">
        <v>0</v>
      </c>
      <c r="DG244" s="18">
        <v>0</v>
      </c>
      <c r="DH244" s="18">
        <v>0</v>
      </c>
      <c r="DI244" s="18">
        <v>0</v>
      </c>
      <c r="DJ244" s="18">
        <v>0</v>
      </c>
      <c r="DK244" s="18">
        <v>0</v>
      </c>
      <c r="DL244" s="18">
        <v>0</v>
      </c>
      <c r="DM244" s="18">
        <v>0</v>
      </c>
      <c r="DN244" s="18">
        <v>0</v>
      </c>
      <c r="DO244" s="18">
        <v>0</v>
      </c>
      <c r="DP244" s="18">
        <v>0</v>
      </c>
      <c r="DQ244" s="18">
        <v>0</v>
      </c>
      <c r="DR244" s="18">
        <v>0</v>
      </c>
      <c r="DS244" s="18">
        <v>0</v>
      </c>
      <c r="DT244" s="18">
        <v>0</v>
      </c>
      <c r="DU244" s="18">
        <v>0</v>
      </c>
      <c r="DV244" s="18">
        <v>0</v>
      </c>
      <c r="DW244" s="18">
        <v>0</v>
      </c>
      <c r="DX244" s="18">
        <v>0</v>
      </c>
      <c r="DY244" s="18">
        <v>0</v>
      </c>
      <c r="DZ244" s="18">
        <v>0</v>
      </c>
      <c r="EA244" s="18">
        <v>0</v>
      </c>
      <c r="EB244" s="18">
        <v>0</v>
      </c>
      <c r="EC244" s="18">
        <v>0</v>
      </c>
      <c r="ED244" s="18">
        <v>0</v>
      </c>
      <c r="EE244" s="18">
        <v>0</v>
      </c>
    </row>
    <row r="245" spans="1:135" ht="20.149999999999999" customHeight="1" outlineLevel="6" x14ac:dyDescent="0.35">
      <c r="A245" s="17" t="s">
        <v>55</v>
      </c>
      <c r="B245" s="17" t="s">
        <v>71</v>
      </c>
      <c r="C245">
        <v>0</v>
      </c>
      <c r="D245" s="18">
        <v>38.640621841250002</v>
      </c>
      <c r="E245" s="18">
        <v>38.420678725000002</v>
      </c>
      <c r="F245" s="18">
        <v>0</v>
      </c>
      <c r="G245" s="18">
        <v>0</v>
      </c>
      <c r="H245" s="18">
        <v>0</v>
      </c>
      <c r="I245" s="18">
        <v>0</v>
      </c>
      <c r="J245" s="18">
        <v>0</v>
      </c>
      <c r="K245" s="18">
        <v>0.21994311624999999</v>
      </c>
      <c r="L245" s="18">
        <v>-0.15863812249999998</v>
      </c>
      <c r="M245" s="18">
        <v>0</v>
      </c>
      <c r="N245" s="18">
        <v>0</v>
      </c>
      <c r="O245" s="18">
        <v>0</v>
      </c>
      <c r="P245" s="18">
        <v>5.8025319494999996E-13</v>
      </c>
      <c r="Q245" s="18">
        <v>5.7903134575000001E-13</v>
      </c>
      <c r="R245" s="18">
        <v>0</v>
      </c>
      <c r="S245" s="18">
        <v>0</v>
      </c>
      <c r="T245" s="18">
        <v>0</v>
      </c>
      <c r="U245" s="18">
        <v>0</v>
      </c>
      <c r="V245" s="18">
        <v>0</v>
      </c>
      <c r="W245" s="18">
        <v>1.2218491999999999E-15</v>
      </c>
      <c r="X245" s="18">
        <v>-3.6299298749999994E-15</v>
      </c>
      <c r="Y245" s="18">
        <v>0</v>
      </c>
      <c r="Z245" s="18">
        <v>0</v>
      </c>
      <c r="AA245" s="18">
        <v>0</v>
      </c>
      <c r="AB245" s="18">
        <v>1.5997607229174999E-2</v>
      </c>
      <c r="AC245" s="18">
        <v>1.5891661499999998E-2</v>
      </c>
      <c r="AD245" s="18">
        <v>0</v>
      </c>
      <c r="AE245" s="18">
        <v>0</v>
      </c>
      <c r="AF245" s="18">
        <v>0</v>
      </c>
      <c r="AG245" s="18">
        <v>0</v>
      </c>
      <c r="AH245" s="18">
        <v>0</v>
      </c>
      <c r="AI245" s="18">
        <v>1.0594572917499999E-4</v>
      </c>
      <c r="AJ245" s="18">
        <v>-1.362121475E-5</v>
      </c>
      <c r="AK245" s="18">
        <v>0</v>
      </c>
      <c r="AL245" s="18">
        <v>0</v>
      </c>
      <c r="AM245" s="18">
        <v>0</v>
      </c>
      <c r="AN245" s="18">
        <v>0.13580782769125002</v>
      </c>
      <c r="AO245" s="18">
        <v>0.13441059417500001</v>
      </c>
      <c r="AP245" s="18">
        <v>0</v>
      </c>
      <c r="AQ245" s="18">
        <v>0</v>
      </c>
      <c r="AR245" s="18">
        <v>0</v>
      </c>
      <c r="AS245" s="18">
        <v>0</v>
      </c>
      <c r="AT245" s="18">
        <v>0</v>
      </c>
      <c r="AU245" s="18">
        <v>1.3972335162499999E-3</v>
      </c>
      <c r="AV245" s="18">
        <v>-1.3334264872499999E-4</v>
      </c>
      <c r="AW245" s="18">
        <v>0</v>
      </c>
      <c r="AX245" s="18">
        <v>0</v>
      </c>
      <c r="AY245" s="18">
        <v>0</v>
      </c>
      <c r="AZ245" s="18">
        <v>1.1341711130749998E-2</v>
      </c>
      <c r="BA245" s="18">
        <v>1.1184507977499999E-2</v>
      </c>
      <c r="BB245" s="18">
        <v>0</v>
      </c>
      <c r="BC245" s="18">
        <v>0</v>
      </c>
      <c r="BD245" s="18">
        <v>0</v>
      </c>
      <c r="BE245" s="18">
        <v>0</v>
      </c>
      <c r="BF245" s="18">
        <v>0</v>
      </c>
      <c r="BG245" s="18">
        <v>1.5720315324999998E-4</v>
      </c>
      <c r="BH245" s="18">
        <v>-2.5249888949999998E-5</v>
      </c>
      <c r="BI245" s="18">
        <v>0</v>
      </c>
      <c r="BJ245" s="18">
        <v>0</v>
      </c>
      <c r="BK245" s="18">
        <v>0</v>
      </c>
      <c r="BL245" s="18">
        <v>1.6917130966092499E-4</v>
      </c>
      <c r="BM245" s="18">
        <v>1.6914901574999999E-4</v>
      </c>
      <c r="BN245" s="18">
        <v>0</v>
      </c>
      <c r="BO245" s="18">
        <v>0</v>
      </c>
      <c r="BP245" s="18">
        <v>0</v>
      </c>
      <c r="BQ245" s="18">
        <v>0</v>
      </c>
      <c r="BR245" s="18">
        <v>0</v>
      </c>
      <c r="BS245" s="18">
        <v>2.2293910924999996E-8</v>
      </c>
      <c r="BT245" s="18">
        <v>-3.9073816924999998E-8</v>
      </c>
      <c r="BU245" s="18">
        <v>0</v>
      </c>
      <c r="BV245" s="18">
        <v>0</v>
      </c>
      <c r="BW245" s="18">
        <v>0</v>
      </c>
      <c r="BX245" s="18">
        <v>817.16773209499991</v>
      </c>
      <c r="BY245" s="18">
        <v>814.04823499999986</v>
      </c>
      <c r="BZ245" s="18">
        <v>0</v>
      </c>
      <c r="CA245" s="18">
        <v>0</v>
      </c>
      <c r="CB245" s="18">
        <v>0</v>
      </c>
      <c r="CC245" s="18">
        <v>0</v>
      </c>
      <c r="CD245" s="18">
        <v>0</v>
      </c>
      <c r="CE245" s="18">
        <v>3.1194970949999994</v>
      </c>
      <c r="CF245" s="18">
        <v>-2.1246485974999998</v>
      </c>
      <c r="CG245" s="18">
        <v>0</v>
      </c>
      <c r="CH245" s="18">
        <v>0</v>
      </c>
      <c r="CI245" s="18">
        <v>0</v>
      </c>
      <c r="CJ245" s="18">
        <v>853.85840075249996</v>
      </c>
      <c r="CK245" s="18">
        <v>850.64801249999994</v>
      </c>
      <c r="CL245" s="18">
        <v>0</v>
      </c>
      <c r="CM245" s="18">
        <v>0</v>
      </c>
      <c r="CN245" s="18">
        <v>0</v>
      </c>
      <c r="CO245" s="18">
        <v>0</v>
      </c>
      <c r="CP245" s="18">
        <v>0</v>
      </c>
      <c r="CQ245" s="18">
        <v>3.2103882524999996</v>
      </c>
      <c r="CR245" s="18">
        <v>-2.3248700474999997</v>
      </c>
      <c r="CS245" s="18">
        <v>0</v>
      </c>
      <c r="CT245" s="18">
        <v>0</v>
      </c>
      <c r="CU245" s="18">
        <v>0</v>
      </c>
      <c r="CV245" s="18">
        <v>107.3182193655</v>
      </c>
      <c r="CW245" s="18">
        <v>106.89685435</v>
      </c>
      <c r="CX245" s="18">
        <v>0</v>
      </c>
      <c r="CY245" s="18">
        <v>0</v>
      </c>
      <c r="CZ245" s="18">
        <v>0</v>
      </c>
      <c r="DA245" s="18">
        <v>0</v>
      </c>
      <c r="DB245" s="18">
        <v>0</v>
      </c>
      <c r="DC245" s="18">
        <v>0.42136501549999994</v>
      </c>
      <c r="DD245" s="18">
        <v>-0.65648743874999993</v>
      </c>
      <c r="DE245" s="18">
        <v>0</v>
      </c>
      <c r="DF245" s="18">
        <v>0</v>
      </c>
      <c r="DG245" s="18">
        <v>0</v>
      </c>
      <c r="DH245" s="18">
        <v>0</v>
      </c>
      <c r="DI245" s="18">
        <v>0</v>
      </c>
      <c r="DJ245" s="18">
        <v>0</v>
      </c>
      <c r="DK245" s="18">
        <v>0</v>
      </c>
      <c r="DL245" s="18">
        <v>0</v>
      </c>
      <c r="DM245" s="18">
        <v>0</v>
      </c>
      <c r="DN245" s="18">
        <v>0</v>
      </c>
      <c r="DO245" s="18">
        <v>0</v>
      </c>
      <c r="DP245" s="18">
        <v>0</v>
      </c>
      <c r="DQ245" s="18">
        <v>0</v>
      </c>
      <c r="DR245" s="18">
        <v>0</v>
      </c>
      <c r="DS245" s="18">
        <v>0</v>
      </c>
      <c r="DT245" s="18">
        <v>0</v>
      </c>
      <c r="DU245" s="18">
        <v>0</v>
      </c>
      <c r="DV245" s="18">
        <v>0</v>
      </c>
      <c r="DW245" s="18">
        <v>0</v>
      </c>
      <c r="DX245" s="18">
        <v>0</v>
      </c>
      <c r="DY245" s="18">
        <v>0</v>
      </c>
      <c r="DZ245" s="18">
        <v>0</v>
      </c>
      <c r="EA245" s="18">
        <v>0</v>
      </c>
      <c r="EB245" s="18">
        <v>0</v>
      </c>
      <c r="EC245" s="18">
        <v>0</v>
      </c>
      <c r="ED245" s="18">
        <v>0</v>
      </c>
      <c r="EE245" s="18">
        <v>0</v>
      </c>
    </row>
    <row r="246" spans="1:135" ht="20.149999999999999" customHeight="1" outlineLevel="6" x14ac:dyDescent="0.35">
      <c r="A246" s="17" t="s">
        <v>55</v>
      </c>
      <c r="B246" s="17" t="s">
        <v>120</v>
      </c>
      <c r="C246">
        <v>0</v>
      </c>
      <c r="D246" s="18">
        <v>763.23889714285701</v>
      </c>
      <c r="E246" s="18">
        <v>-1688.5324028571429</v>
      </c>
      <c r="F246" s="18">
        <v>0</v>
      </c>
      <c r="G246" s="18">
        <v>0</v>
      </c>
      <c r="H246" s="18">
        <v>0</v>
      </c>
      <c r="I246" s="18">
        <v>0</v>
      </c>
      <c r="J246" s="18">
        <v>2451.7712999999999</v>
      </c>
      <c r="K246" s="18">
        <v>0</v>
      </c>
      <c r="L246" s="18">
        <v>-5.6715633857142853</v>
      </c>
      <c r="M246" s="18">
        <v>0</v>
      </c>
      <c r="N246" s="18">
        <v>0</v>
      </c>
      <c r="O246" s="18">
        <v>0</v>
      </c>
      <c r="P246" s="18">
        <v>8.7216678553714281E-11</v>
      </c>
      <c r="Q246" s="18">
        <v>8.7114837857142856E-11</v>
      </c>
      <c r="R246" s="18">
        <v>0</v>
      </c>
      <c r="S246" s="18">
        <v>0</v>
      </c>
      <c r="T246" s="18">
        <v>0</v>
      </c>
      <c r="U246" s="18">
        <v>0</v>
      </c>
      <c r="V246" s="18">
        <v>1.0184069657142857E-13</v>
      </c>
      <c r="W246" s="18">
        <v>0</v>
      </c>
      <c r="X246" s="18">
        <v>-1.7981254028571428E-11</v>
      </c>
      <c r="Y246" s="18">
        <v>0</v>
      </c>
      <c r="Z246" s="18">
        <v>0</v>
      </c>
      <c r="AA246" s="18">
        <v>0</v>
      </c>
      <c r="AB246" s="18">
        <v>0.21249287136</v>
      </c>
      <c r="AC246" s="18">
        <v>0.21225284142857143</v>
      </c>
      <c r="AD246" s="18">
        <v>0</v>
      </c>
      <c r="AE246" s="18">
        <v>0</v>
      </c>
      <c r="AF246" s="18">
        <v>0</v>
      </c>
      <c r="AG246" s="18">
        <v>0</v>
      </c>
      <c r="AH246" s="18">
        <v>2.4002993142857143E-4</v>
      </c>
      <c r="AI246" s="18">
        <v>0</v>
      </c>
      <c r="AJ246" s="18">
        <v>-7.0846365857142853E-3</v>
      </c>
      <c r="AK246" s="18">
        <v>0</v>
      </c>
      <c r="AL246" s="18">
        <v>0</v>
      </c>
      <c r="AM246" s="18">
        <v>0</v>
      </c>
      <c r="AN246" s="18">
        <v>1.4012869270714285</v>
      </c>
      <c r="AO246" s="18">
        <v>1.3983718885714285</v>
      </c>
      <c r="AP246" s="18">
        <v>0</v>
      </c>
      <c r="AQ246" s="18">
        <v>0</v>
      </c>
      <c r="AR246" s="18">
        <v>0</v>
      </c>
      <c r="AS246" s="18">
        <v>0</v>
      </c>
      <c r="AT246" s="18">
        <v>2.9150384999999997E-3</v>
      </c>
      <c r="AU246" s="18">
        <v>0</v>
      </c>
      <c r="AV246" s="18">
        <v>0.34175040428571429</v>
      </c>
      <c r="AW246" s="18">
        <v>0</v>
      </c>
      <c r="AX246" s="18">
        <v>0</v>
      </c>
      <c r="AY246" s="18">
        <v>0</v>
      </c>
      <c r="AZ246" s="18">
        <v>0.45436035074571435</v>
      </c>
      <c r="BA246" s="18">
        <v>0.45378460285714289</v>
      </c>
      <c r="BB246" s="18">
        <v>0</v>
      </c>
      <c r="BC246" s="18">
        <v>0</v>
      </c>
      <c r="BD246" s="18">
        <v>0</v>
      </c>
      <c r="BE246" s="18">
        <v>0</v>
      </c>
      <c r="BF246" s="18">
        <v>5.7574788857142861E-4</v>
      </c>
      <c r="BG246" s="18">
        <v>0</v>
      </c>
      <c r="BH246" s="18">
        <v>0.12901956728571429</v>
      </c>
      <c r="BI246" s="18">
        <v>0</v>
      </c>
      <c r="BJ246" s="18">
        <v>0</v>
      </c>
      <c r="BK246" s="18">
        <v>0</v>
      </c>
      <c r="BL246" s="18">
        <v>9.5230711714285714E-7</v>
      </c>
      <c r="BM246" s="18">
        <v>0</v>
      </c>
      <c r="BN246" s="18">
        <v>0</v>
      </c>
      <c r="BO246" s="18">
        <v>0</v>
      </c>
      <c r="BP246" s="18">
        <v>0</v>
      </c>
      <c r="BQ246" s="18">
        <v>0</v>
      </c>
      <c r="BR246" s="18">
        <v>9.5230711714285714E-7</v>
      </c>
      <c r="BS246" s="18">
        <v>0</v>
      </c>
      <c r="BT246" s="18">
        <v>-1.9175701757142858E-4</v>
      </c>
      <c r="BU246" s="18">
        <v>0</v>
      </c>
      <c r="BV246" s="18">
        <v>0</v>
      </c>
      <c r="BW246" s="18">
        <v>0</v>
      </c>
      <c r="BX246" s="18">
        <v>8996.8800004285713</v>
      </c>
      <c r="BY246" s="18">
        <v>8972.4001714285714</v>
      </c>
      <c r="BZ246" s="18">
        <v>0</v>
      </c>
      <c r="CA246" s="18">
        <v>0</v>
      </c>
      <c r="CB246" s="18">
        <v>0</v>
      </c>
      <c r="CC246" s="18">
        <v>0</v>
      </c>
      <c r="CD246" s="18">
        <v>24.479829000000002</v>
      </c>
      <c r="CE246" s="18">
        <v>0</v>
      </c>
      <c r="CF246" s="18">
        <v>-9877.7117999999991</v>
      </c>
      <c r="CG246" s="18">
        <v>0</v>
      </c>
      <c r="CH246" s="18">
        <v>0</v>
      </c>
      <c r="CI246" s="18">
        <v>0</v>
      </c>
      <c r="CJ246" s="18">
        <v>9361.2945077142849</v>
      </c>
      <c r="CK246" s="18">
        <v>9330.2686714285701</v>
      </c>
      <c r="CL246" s="18">
        <v>0</v>
      </c>
      <c r="CM246" s="18">
        <v>0</v>
      </c>
      <c r="CN246" s="18">
        <v>0</v>
      </c>
      <c r="CO246" s="18">
        <v>0</v>
      </c>
      <c r="CP246" s="18">
        <v>31.025836285714284</v>
      </c>
      <c r="CQ246" s="18">
        <v>0</v>
      </c>
      <c r="CR246" s="18">
        <v>-10861.149514285715</v>
      </c>
      <c r="CS246" s="18">
        <v>0</v>
      </c>
      <c r="CT246" s="18">
        <v>0</v>
      </c>
      <c r="CU246" s="18">
        <v>0</v>
      </c>
      <c r="CV246" s="18">
        <v>36268.193550600001</v>
      </c>
      <c r="CW246" s="18">
        <v>36250.349142857143</v>
      </c>
      <c r="CX246" s="18">
        <v>0</v>
      </c>
      <c r="CY246" s="18">
        <v>0</v>
      </c>
      <c r="CZ246" s="18">
        <v>0</v>
      </c>
      <c r="DA246" s="18">
        <v>0</v>
      </c>
      <c r="DB246" s="18">
        <v>17.84440774285714</v>
      </c>
      <c r="DC246" s="18">
        <v>0</v>
      </c>
      <c r="DD246" s="18">
        <v>-3255.240685714286</v>
      </c>
      <c r="DE246" s="18">
        <v>0</v>
      </c>
      <c r="DF246" s="18">
        <v>0</v>
      </c>
      <c r="DG246" s="18">
        <v>0</v>
      </c>
      <c r="DH246" s="18">
        <v>0</v>
      </c>
      <c r="DI246" s="18">
        <v>0</v>
      </c>
      <c r="DJ246" s="18">
        <v>0</v>
      </c>
      <c r="DK246" s="18">
        <v>0</v>
      </c>
      <c r="DL246" s="18">
        <v>0</v>
      </c>
      <c r="DM246" s="18">
        <v>0</v>
      </c>
      <c r="DN246" s="18">
        <v>0</v>
      </c>
      <c r="DO246" s="18">
        <v>0</v>
      </c>
      <c r="DP246" s="18">
        <v>0</v>
      </c>
      <c r="DQ246" s="18">
        <v>0</v>
      </c>
      <c r="DR246" s="18">
        <v>0</v>
      </c>
      <c r="DS246" s="18">
        <v>0</v>
      </c>
      <c r="DT246" s="18">
        <v>0</v>
      </c>
      <c r="DU246" s="18">
        <v>0</v>
      </c>
      <c r="DV246" s="18">
        <v>0</v>
      </c>
      <c r="DW246" s="18">
        <v>0</v>
      </c>
      <c r="DX246" s="18">
        <v>0</v>
      </c>
      <c r="DY246" s="18">
        <v>0</v>
      </c>
      <c r="DZ246" s="18">
        <v>0</v>
      </c>
      <c r="EA246" s="18">
        <v>0</v>
      </c>
      <c r="EB246" s="18">
        <v>0</v>
      </c>
      <c r="EC246" s="18">
        <v>0</v>
      </c>
      <c r="ED246" s="18">
        <v>0</v>
      </c>
      <c r="EE246" s="18">
        <v>0</v>
      </c>
    </row>
    <row r="247" spans="1:135" ht="20.149999999999999" customHeight="1" outlineLevel="6" x14ac:dyDescent="0.35">
      <c r="A247" s="17" t="s">
        <v>55</v>
      </c>
      <c r="B247" s="17" t="s">
        <v>58</v>
      </c>
      <c r="C247">
        <v>0</v>
      </c>
      <c r="D247" s="18">
        <v>150.85131195335271</v>
      </c>
      <c r="E247" s="18">
        <v>-585.06357507288635</v>
      </c>
      <c r="F247" s="18">
        <v>0</v>
      </c>
      <c r="G247" s="18">
        <v>0</v>
      </c>
      <c r="H247" s="18">
        <v>0</v>
      </c>
      <c r="I247" s="18">
        <v>0</v>
      </c>
      <c r="J247" s="18">
        <v>735.91488702623906</v>
      </c>
      <c r="K247" s="18">
        <v>0</v>
      </c>
      <c r="L247" s="18">
        <v>-194.49150874635569</v>
      </c>
      <c r="M247" s="18">
        <v>0</v>
      </c>
      <c r="N247" s="18">
        <v>0</v>
      </c>
      <c r="O247" s="18">
        <v>0</v>
      </c>
      <c r="P247" s="18">
        <v>2.0734657762390673E-12</v>
      </c>
      <c r="Q247" s="18">
        <v>2.045166362973761E-12</v>
      </c>
      <c r="R247" s="18">
        <v>0</v>
      </c>
      <c r="S247" s="18">
        <v>0</v>
      </c>
      <c r="T247" s="18">
        <v>0</v>
      </c>
      <c r="U247" s="18">
        <v>0</v>
      </c>
      <c r="V247" s="18">
        <v>2.8299413265306126E-14</v>
      </c>
      <c r="W247" s="18">
        <v>0</v>
      </c>
      <c r="X247" s="18">
        <v>-6.0655645043731771E-12</v>
      </c>
      <c r="Y247" s="18">
        <v>0</v>
      </c>
      <c r="Z247" s="18">
        <v>0</v>
      </c>
      <c r="AA247" s="18">
        <v>0</v>
      </c>
      <c r="AB247" s="18">
        <v>4.1082398943148683E-3</v>
      </c>
      <c r="AC247" s="18">
        <v>4.041540634110787E-3</v>
      </c>
      <c r="AD247" s="18">
        <v>0</v>
      </c>
      <c r="AE247" s="18">
        <v>0</v>
      </c>
      <c r="AF247" s="18">
        <v>0</v>
      </c>
      <c r="AG247" s="18">
        <v>0</v>
      </c>
      <c r="AH247" s="18">
        <v>6.6699260204081636E-5</v>
      </c>
      <c r="AI247" s="18">
        <v>0</v>
      </c>
      <c r="AJ247" s="18">
        <v>-1.7567170189504374E-2</v>
      </c>
      <c r="AK247" s="18">
        <v>0</v>
      </c>
      <c r="AL247" s="18">
        <v>0</v>
      </c>
      <c r="AM247" s="18">
        <v>0</v>
      </c>
      <c r="AN247" s="18">
        <v>0.34262660805393585</v>
      </c>
      <c r="AO247" s="18">
        <v>0.34181658163265305</v>
      </c>
      <c r="AP247" s="18">
        <v>0</v>
      </c>
      <c r="AQ247" s="18">
        <v>0</v>
      </c>
      <c r="AR247" s="18">
        <v>0</v>
      </c>
      <c r="AS247" s="18">
        <v>0</v>
      </c>
      <c r="AT247" s="18">
        <v>8.1002642128279883E-4</v>
      </c>
      <c r="AU247" s="18">
        <v>0</v>
      </c>
      <c r="AV247" s="18">
        <v>-0.14378688046647231</v>
      </c>
      <c r="AW247" s="18">
        <v>0</v>
      </c>
      <c r="AX247" s="18">
        <v>0</v>
      </c>
      <c r="AY247" s="18">
        <v>0</v>
      </c>
      <c r="AZ247" s="18">
        <v>8.1387502733236153E-2</v>
      </c>
      <c r="BA247" s="18">
        <v>8.1227514577259477E-2</v>
      </c>
      <c r="BB247" s="18">
        <v>0</v>
      </c>
      <c r="BC247" s="18">
        <v>0</v>
      </c>
      <c r="BD247" s="18">
        <v>0</v>
      </c>
      <c r="BE247" s="18">
        <v>0</v>
      </c>
      <c r="BF247" s="18">
        <v>1.5998815597667639E-4</v>
      </c>
      <c r="BG247" s="18">
        <v>0</v>
      </c>
      <c r="BH247" s="18">
        <v>-2.4217642128279884E-2</v>
      </c>
      <c r="BI247" s="18">
        <v>0</v>
      </c>
      <c r="BJ247" s="18">
        <v>0</v>
      </c>
      <c r="BK247" s="18">
        <v>0</v>
      </c>
      <c r="BL247" s="18">
        <v>2.36086277696793E-5</v>
      </c>
      <c r="BM247" s="18">
        <v>2.3344001457725947E-5</v>
      </c>
      <c r="BN247" s="18">
        <v>0</v>
      </c>
      <c r="BO247" s="18">
        <v>0</v>
      </c>
      <c r="BP247" s="18">
        <v>0</v>
      </c>
      <c r="BQ247" s="18">
        <v>0</v>
      </c>
      <c r="BR247" s="18">
        <v>2.6462631195335275E-7</v>
      </c>
      <c r="BS247" s="18">
        <v>0</v>
      </c>
      <c r="BT247" s="18">
        <v>-6.5245807215743443E-5</v>
      </c>
      <c r="BU247" s="18">
        <v>0</v>
      </c>
      <c r="BV247" s="18">
        <v>0</v>
      </c>
      <c r="BW247" s="18">
        <v>0</v>
      </c>
      <c r="BX247" s="18">
        <v>1085.2637991982506</v>
      </c>
      <c r="BY247" s="18">
        <v>1078.4613702623906</v>
      </c>
      <c r="BZ247" s="18">
        <v>0</v>
      </c>
      <c r="CA247" s="18">
        <v>0</v>
      </c>
      <c r="CB247" s="18">
        <v>0</v>
      </c>
      <c r="CC247" s="18">
        <v>0</v>
      </c>
      <c r="CD247" s="18">
        <v>6.8024289358600578</v>
      </c>
      <c r="CE247" s="18">
        <v>0</v>
      </c>
      <c r="CF247" s="18">
        <v>-3502.9300291545192</v>
      </c>
      <c r="CG247" s="18">
        <v>0</v>
      </c>
      <c r="CH247" s="18">
        <v>0</v>
      </c>
      <c r="CI247" s="18">
        <v>0</v>
      </c>
      <c r="CJ247" s="18">
        <v>1200.7218312682216</v>
      </c>
      <c r="CK247" s="18">
        <v>1192.1004008746356</v>
      </c>
      <c r="CL247" s="18">
        <v>0</v>
      </c>
      <c r="CM247" s="18">
        <v>0</v>
      </c>
      <c r="CN247" s="18">
        <v>0</v>
      </c>
      <c r="CO247" s="18">
        <v>0</v>
      </c>
      <c r="CP247" s="18">
        <v>8.6214303935860066</v>
      </c>
      <c r="CQ247" s="18">
        <v>0</v>
      </c>
      <c r="CR247" s="18">
        <v>-3835.4573615160348</v>
      </c>
      <c r="CS247" s="18">
        <v>0</v>
      </c>
      <c r="CT247" s="18">
        <v>0</v>
      </c>
      <c r="CU247" s="18">
        <v>0</v>
      </c>
      <c r="CV247" s="18">
        <v>8835.4232370626814</v>
      </c>
      <c r="CW247" s="18">
        <v>8830.4646501457719</v>
      </c>
      <c r="CX247" s="18">
        <v>0</v>
      </c>
      <c r="CY247" s="18">
        <v>0</v>
      </c>
      <c r="CZ247" s="18">
        <v>0</v>
      </c>
      <c r="DA247" s="18">
        <v>0</v>
      </c>
      <c r="DB247" s="18">
        <v>4.9585869169096206</v>
      </c>
      <c r="DC247" s="18">
        <v>0</v>
      </c>
      <c r="DD247" s="18">
        <v>-1097.9154518950436</v>
      </c>
      <c r="DE247" s="18">
        <v>0</v>
      </c>
      <c r="DF247" s="18">
        <v>0</v>
      </c>
      <c r="DG247" s="18">
        <v>0</v>
      </c>
      <c r="DH247" s="18">
        <v>0</v>
      </c>
      <c r="DI247" s="18">
        <v>0</v>
      </c>
      <c r="DJ247" s="18">
        <v>0</v>
      </c>
      <c r="DK247" s="18">
        <v>0</v>
      </c>
      <c r="DL247" s="18">
        <v>0</v>
      </c>
      <c r="DM247" s="18">
        <v>0</v>
      </c>
      <c r="DN247" s="18">
        <v>0</v>
      </c>
      <c r="DO247" s="18">
        <v>0</v>
      </c>
      <c r="DP247" s="18">
        <v>0</v>
      </c>
      <c r="DQ247" s="18">
        <v>0</v>
      </c>
      <c r="DR247" s="18">
        <v>0</v>
      </c>
      <c r="DS247" s="18">
        <v>0</v>
      </c>
      <c r="DT247" s="18">
        <v>0</v>
      </c>
      <c r="DU247" s="18">
        <v>0</v>
      </c>
      <c r="DV247" s="18">
        <v>0</v>
      </c>
      <c r="DW247" s="18">
        <v>0</v>
      </c>
      <c r="DX247" s="18">
        <v>0</v>
      </c>
      <c r="DY247" s="18">
        <v>0</v>
      </c>
      <c r="DZ247" s="18">
        <v>0</v>
      </c>
      <c r="EA247" s="18">
        <v>0</v>
      </c>
      <c r="EB247" s="18">
        <v>0</v>
      </c>
      <c r="EC247" s="18">
        <v>0</v>
      </c>
      <c r="ED247" s="18">
        <v>0</v>
      </c>
      <c r="EE247" s="18">
        <v>0</v>
      </c>
    </row>
    <row r="248" spans="1:135" ht="20.149999999999999" customHeight="1" outlineLevel="5" x14ac:dyDescent="0.35">
      <c r="A248" s="17" t="s">
        <v>54</v>
      </c>
      <c r="B248" s="17" t="s">
        <v>382</v>
      </c>
      <c r="D248" s="18">
        <v>279.64691999999997</v>
      </c>
      <c r="E248" s="18">
        <v>187.722736</v>
      </c>
      <c r="F248" s="18">
        <v>0</v>
      </c>
      <c r="G248" s="18">
        <v>0</v>
      </c>
      <c r="H248" s="18">
        <v>83.365891999999988</v>
      </c>
      <c r="I248" s="18">
        <v>0</v>
      </c>
      <c r="J248" s="18">
        <v>7.8904096000000017</v>
      </c>
      <c r="K248" s="18">
        <v>0.6678824000000001</v>
      </c>
      <c r="L248" s="18">
        <v>-70.512049600000012</v>
      </c>
      <c r="M248" s="18">
        <v>0</v>
      </c>
      <c r="N248" s="18">
        <v>0</v>
      </c>
      <c r="O248" s="18">
        <v>0</v>
      </c>
      <c r="P248" s="18">
        <v>5.2962495456000005E-12</v>
      </c>
      <c r="Q248" s="18">
        <v>4.8358116800000002E-12</v>
      </c>
      <c r="R248" s="18">
        <v>0</v>
      </c>
      <c r="S248" s="18">
        <v>0</v>
      </c>
      <c r="T248" s="18">
        <v>4.5257043680000003E-13</v>
      </c>
      <c r="U248" s="18">
        <v>0</v>
      </c>
      <c r="V248" s="18">
        <v>4.1571176000000004E-15</v>
      </c>
      <c r="W248" s="18">
        <v>3.7103111999999999E-15</v>
      </c>
      <c r="X248" s="18">
        <v>2.7974630992000003E-11</v>
      </c>
      <c r="Y248" s="18">
        <v>0</v>
      </c>
      <c r="Z248" s="18">
        <v>0</v>
      </c>
      <c r="AA248" s="18">
        <v>0</v>
      </c>
      <c r="AB248" s="18">
        <v>5.9107075455999997E-2</v>
      </c>
      <c r="AC248" s="18">
        <v>3.9643256000000002E-2</v>
      </c>
      <c r="AD248" s="18">
        <v>0</v>
      </c>
      <c r="AE248" s="18">
        <v>0</v>
      </c>
      <c r="AF248" s="18">
        <v>1.8817847808000002E-2</v>
      </c>
      <c r="AG248" s="18">
        <v>0</v>
      </c>
      <c r="AH248" s="18">
        <v>3.2425548800000002E-4</v>
      </c>
      <c r="AI248" s="18">
        <v>3.2171616000000001E-4</v>
      </c>
      <c r="AJ248" s="18">
        <v>-1.2951073760000004E-2</v>
      </c>
      <c r="AK248" s="18">
        <v>0</v>
      </c>
      <c r="AL248" s="18">
        <v>0</v>
      </c>
      <c r="AM248" s="18">
        <v>0</v>
      </c>
      <c r="AN248" s="18">
        <v>0.95855776160000017</v>
      </c>
      <c r="AO248" s="18">
        <v>0.63005024000000009</v>
      </c>
      <c r="AP248" s="18">
        <v>0</v>
      </c>
      <c r="AQ248" s="18">
        <v>0</v>
      </c>
      <c r="AR248" s="18">
        <v>0.31893442960000001</v>
      </c>
      <c r="AS248" s="18">
        <v>0</v>
      </c>
      <c r="AT248" s="18">
        <v>5.3302456000000002E-3</v>
      </c>
      <c r="AU248" s="18">
        <v>4.2428464000000008E-3</v>
      </c>
      <c r="AV248" s="18">
        <v>-0.21547502560000006</v>
      </c>
      <c r="AW248" s="18">
        <v>0</v>
      </c>
      <c r="AX248" s="18">
        <v>0</v>
      </c>
      <c r="AY248" s="18">
        <v>0</v>
      </c>
      <c r="AZ248" s="18">
        <v>0.153362729408</v>
      </c>
      <c r="BA248" s="18">
        <v>8.9425896000000005E-2</v>
      </c>
      <c r="BB248" s="18">
        <v>0</v>
      </c>
      <c r="BC248" s="18">
        <v>0</v>
      </c>
      <c r="BD248" s="18">
        <v>6.2088564704000003E-2</v>
      </c>
      <c r="BE248" s="18">
        <v>0</v>
      </c>
      <c r="BF248" s="18">
        <v>1.3709019040000002E-3</v>
      </c>
      <c r="BG248" s="18">
        <v>4.7736680000000001E-4</v>
      </c>
      <c r="BH248" s="18">
        <v>-1.4411248320000004E-2</v>
      </c>
      <c r="BI248" s="18">
        <v>0</v>
      </c>
      <c r="BJ248" s="18">
        <v>0</v>
      </c>
      <c r="BK248" s="18">
        <v>0</v>
      </c>
      <c r="BL248" s="18">
        <v>5.3223542510400011E-4</v>
      </c>
      <c r="BM248" s="18">
        <v>4.9527704000000008E-4</v>
      </c>
      <c r="BN248" s="18">
        <v>0</v>
      </c>
      <c r="BO248" s="18">
        <v>0</v>
      </c>
      <c r="BP248" s="18">
        <v>3.6843616520000009E-5</v>
      </c>
      <c r="BQ248" s="18">
        <v>0</v>
      </c>
      <c r="BR248" s="18">
        <v>4.7070640000000003E-8</v>
      </c>
      <c r="BS248" s="18">
        <v>6.7697943999999997E-8</v>
      </c>
      <c r="BT248" s="18">
        <v>-8.0425777600000005E-6</v>
      </c>
      <c r="BU248" s="18">
        <v>0</v>
      </c>
      <c r="BV248" s="18">
        <v>0</v>
      </c>
      <c r="BW248" s="18">
        <v>0</v>
      </c>
      <c r="BX248" s="18">
        <v>3216.4268431999999</v>
      </c>
      <c r="BY248" s="18">
        <v>2247.82944</v>
      </c>
      <c r="BZ248" s="18">
        <v>0</v>
      </c>
      <c r="CA248" s="18">
        <v>0</v>
      </c>
      <c r="CB248" s="18">
        <v>955.46676240000011</v>
      </c>
      <c r="CC248" s="18">
        <v>0</v>
      </c>
      <c r="CD248" s="18">
        <v>3.6579688000000008</v>
      </c>
      <c r="CE248" s="18">
        <v>9.4726720000000011</v>
      </c>
      <c r="CF248" s="18">
        <v>-763.77489600000013</v>
      </c>
      <c r="CG248" s="18">
        <v>0</v>
      </c>
      <c r="CH248" s="18">
        <v>0</v>
      </c>
      <c r="CI248" s="18">
        <v>0</v>
      </c>
      <c r="CJ248" s="18">
        <v>3506.9218272000007</v>
      </c>
      <c r="CK248" s="18">
        <v>2511.1044800000004</v>
      </c>
      <c r="CL248" s="18">
        <v>0</v>
      </c>
      <c r="CM248" s="18">
        <v>0</v>
      </c>
      <c r="CN248" s="18">
        <v>982.14214240000001</v>
      </c>
      <c r="CO248" s="18">
        <v>0</v>
      </c>
      <c r="CP248" s="18">
        <v>3.9265208000000005</v>
      </c>
      <c r="CQ248" s="18">
        <v>9.7486840000000008</v>
      </c>
      <c r="CR248" s="18">
        <v>-944.06032000000016</v>
      </c>
      <c r="CS248" s="18">
        <v>0</v>
      </c>
      <c r="CT248" s="18">
        <v>0</v>
      </c>
      <c r="CU248" s="18">
        <v>0</v>
      </c>
      <c r="CV248" s="18">
        <v>595.30216480000013</v>
      </c>
      <c r="CW248" s="18">
        <v>505.93754400000006</v>
      </c>
      <c r="CX248" s="18">
        <v>0</v>
      </c>
      <c r="CY248" s="18">
        <v>0</v>
      </c>
      <c r="CZ248" s="18">
        <v>87.342765920000005</v>
      </c>
      <c r="DA248" s="18">
        <v>0</v>
      </c>
      <c r="DB248" s="18">
        <v>0.74233287999999997</v>
      </c>
      <c r="DC248" s="18">
        <v>1.279522</v>
      </c>
      <c r="DD248" s="18">
        <v>-307.51236480000006</v>
      </c>
      <c r="DE248" s="18">
        <v>0</v>
      </c>
      <c r="DF248" s="18">
        <v>0</v>
      </c>
      <c r="DG248" s="18">
        <v>0</v>
      </c>
      <c r="DH248" s="18">
        <v>0</v>
      </c>
      <c r="DI248" s="18">
        <v>0</v>
      </c>
      <c r="DJ248" s="18">
        <v>0</v>
      </c>
      <c r="DK248" s="18">
        <v>0</v>
      </c>
      <c r="DL248" s="18">
        <v>0</v>
      </c>
      <c r="DM248" s="18">
        <v>0</v>
      </c>
      <c r="DN248" s="18">
        <v>0</v>
      </c>
      <c r="DO248" s="18">
        <v>0</v>
      </c>
      <c r="DP248" s="18">
        <v>0</v>
      </c>
      <c r="DQ248" s="18">
        <v>0</v>
      </c>
      <c r="DR248" s="18">
        <v>0</v>
      </c>
      <c r="DS248" s="18">
        <v>0</v>
      </c>
      <c r="DT248" s="18">
        <v>0</v>
      </c>
      <c r="DU248" s="18">
        <v>0</v>
      </c>
      <c r="DV248" s="18">
        <v>0</v>
      </c>
      <c r="DW248" s="18">
        <v>0</v>
      </c>
      <c r="DX248" s="18">
        <v>0</v>
      </c>
      <c r="DY248" s="18">
        <v>0</v>
      </c>
      <c r="DZ248" s="18">
        <v>0</v>
      </c>
      <c r="EA248" s="18">
        <v>0</v>
      </c>
      <c r="EB248" s="18">
        <v>0</v>
      </c>
      <c r="EC248" s="18">
        <v>0</v>
      </c>
      <c r="ED248" s="18">
        <v>0</v>
      </c>
      <c r="EE248" s="18">
        <v>0</v>
      </c>
    </row>
    <row r="249" spans="1:135" ht="20.149999999999999" customHeight="1" outlineLevel="6" x14ac:dyDescent="0.35">
      <c r="A249" s="17" t="s">
        <v>55</v>
      </c>
      <c r="B249" s="17" t="s">
        <v>118</v>
      </c>
      <c r="C249">
        <v>1</v>
      </c>
      <c r="D249" s="18">
        <v>166.73178399999998</v>
      </c>
      <c r="E249" s="18">
        <v>78.570735999999997</v>
      </c>
      <c r="F249" s="18">
        <v>0</v>
      </c>
      <c r="G249" s="18">
        <v>0</v>
      </c>
      <c r="H249" s="18">
        <v>83.365891999999988</v>
      </c>
      <c r="I249" s="18">
        <v>0</v>
      </c>
      <c r="J249" s="18">
        <v>4.1272736000000005</v>
      </c>
      <c r="K249" s="18">
        <v>0.6678824000000001</v>
      </c>
      <c r="L249" s="18">
        <v>-3.8227696</v>
      </c>
      <c r="M249" s="18">
        <v>0</v>
      </c>
      <c r="N249" s="18">
        <v>0</v>
      </c>
      <c r="O249" s="18">
        <v>0</v>
      </c>
      <c r="P249" s="18">
        <v>9.0514087360000006E-13</v>
      </c>
      <c r="Q249" s="18">
        <v>4.4596848000000004E-13</v>
      </c>
      <c r="R249" s="18">
        <v>0</v>
      </c>
      <c r="S249" s="18">
        <v>0</v>
      </c>
      <c r="T249" s="18">
        <v>4.5257043680000003E-13</v>
      </c>
      <c r="U249" s="18">
        <v>0</v>
      </c>
      <c r="V249" s="18">
        <v>2.8916456E-15</v>
      </c>
      <c r="W249" s="18">
        <v>3.7103111999999999E-15</v>
      </c>
      <c r="X249" s="18">
        <v>-8.8601008000000004E-14</v>
      </c>
      <c r="Y249" s="18">
        <v>0</v>
      </c>
      <c r="Z249" s="18">
        <v>0</v>
      </c>
      <c r="AA249" s="18">
        <v>0</v>
      </c>
      <c r="AB249" s="18">
        <v>3.7635695616000005E-2</v>
      </c>
      <c r="AC249" s="18">
        <v>1.8453432000000002E-2</v>
      </c>
      <c r="AD249" s="18">
        <v>0</v>
      </c>
      <c r="AE249" s="18">
        <v>0</v>
      </c>
      <c r="AF249" s="18">
        <v>1.8817847808000002E-2</v>
      </c>
      <c r="AG249" s="18">
        <v>0</v>
      </c>
      <c r="AH249" s="18">
        <v>4.2699647999999998E-5</v>
      </c>
      <c r="AI249" s="18">
        <v>3.2171616000000001E-4</v>
      </c>
      <c r="AJ249" s="18">
        <v>-3.2880176000000004E-4</v>
      </c>
      <c r="AK249" s="18">
        <v>0</v>
      </c>
      <c r="AL249" s="18">
        <v>0</v>
      </c>
      <c r="AM249" s="18">
        <v>0</v>
      </c>
      <c r="AN249" s="18">
        <v>0.63786885920000014</v>
      </c>
      <c r="AO249" s="18">
        <v>0.31423072000000002</v>
      </c>
      <c r="AP249" s="18">
        <v>0</v>
      </c>
      <c r="AQ249" s="18">
        <v>0</v>
      </c>
      <c r="AR249" s="18">
        <v>0.31893442960000001</v>
      </c>
      <c r="AS249" s="18">
        <v>0</v>
      </c>
      <c r="AT249" s="18">
        <v>4.6086320000000006E-4</v>
      </c>
      <c r="AU249" s="18">
        <v>4.2428464000000008E-3</v>
      </c>
      <c r="AV249" s="18">
        <v>-3.2292656000000005E-3</v>
      </c>
      <c r="AW249" s="18">
        <v>0</v>
      </c>
      <c r="AX249" s="18">
        <v>0</v>
      </c>
      <c r="AY249" s="18">
        <v>0</v>
      </c>
      <c r="AZ249" s="18">
        <v>0.12417712940800002</v>
      </c>
      <c r="BA249" s="18">
        <v>6.1508584000000005E-2</v>
      </c>
      <c r="BB249" s="18">
        <v>0</v>
      </c>
      <c r="BC249" s="18">
        <v>0</v>
      </c>
      <c r="BD249" s="18">
        <v>6.2088564704000003E-2</v>
      </c>
      <c r="BE249" s="18">
        <v>0</v>
      </c>
      <c r="BF249" s="18">
        <v>1.0261390399999999E-4</v>
      </c>
      <c r="BG249" s="18">
        <v>4.7736680000000001E-4</v>
      </c>
      <c r="BH249" s="18">
        <v>-6.1201632000000008E-4</v>
      </c>
      <c r="BI249" s="18">
        <v>0</v>
      </c>
      <c r="BJ249" s="18">
        <v>0</v>
      </c>
      <c r="BK249" s="18">
        <v>0</v>
      </c>
      <c r="BL249" s="18">
        <v>7.3687233040000004E-5</v>
      </c>
      <c r="BM249" s="18">
        <v>3.6745840000000006E-5</v>
      </c>
      <c r="BN249" s="18">
        <v>0</v>
      </c>
      <c r="BO249" s="18">
        <v>0</v>
      </c>
      <c r="BP249" s="18">
        <v>3.6843616520000009E-5</v>
      </c>
      <c r="BQ249" s="18">
        <v>0</v>
      </c>
      <c r="BR249" s="18">
        <v>3.0078576000000005E-8</v>
      </c>
      <c r="BS249" s="18">
        <v>6.7697943999999997E-8</v>
      </c>
      <c r="BT249" s="18">
        <v>-9.5086576000000007E-7</v>
      </c>
      <c r="BU249" s="18">
        <v>0</v>
      </c>
      <c r="BV249" s="18">
        <v>0</v>
      </c>
      <c r="BW249" s="18">
        <v>0</v>
      </c>
      <c r="BX249" s="18">
        <v>1910.9335248000004</v>
      </c>
      <c r="BY249" s="18">
        <v>944.22624000000008</v>
      </c>
      <c r="BZ249" s="18">
        <v>0</v>
      </c>
      <c r="CA249" s="18">
        <v>0</v>
      </c>
      <c r="CB249" s="18">
        <v>955.46676240000011</v>
      </c>
      <c r="CC249" s="18">
        <v>0</v>
      </c>
      <c r="CD249" s="18">
        <v>1.7678504000000002</v>
      </c>
      <c r="CE249" s="18">
        <v>9.4726720000000011</v>
      </c>
      <c r="CF249" s="18">
        <v>-51.038896000000001</v>
      </c>
      <c r="CG249" s="18">
        <v>0</v>
      </c>
      <c r="CH249" s="18">
        <v>0</v>
      </c>
      <c r="CI249" s="18">
        <v>0</v>
      </c>
      <c r="CJ249" s="18">
        <v>1964.2842848</v>
      </c>
      <c r="CK249" s="18">
        <v>970.43888000000004</v>
      </c>
      <c r="CL249" s="18">
        <v>0</v>
      </c>
      <c r="CM249" s="18">
        <v>0</v>
      </c>
      <c r="CN249" s="18">
        <v>982.14214240000001</v>
      </c>
      <c r="CO249" s="18">
        <v>0</v>
      </c>
      <c r="CP249" s="18">
        <v>1.9545784000000002</v>
      </c>
      <c r="CQ249" s="18">
        <v>9.7486840000000008</v>
      </c>
      <c r="CR249" s="18">
        <v>-55.925920000000005</v>
      </c>
      <c r="CS249" s="18">
        <v>0</v>
      </c>
      <c r="CT249" s="18">
        <v>0</v>
      </c>
      <c r="CU249" s="18">
        <v>0</v>
      </c>
      <c r="CV249" s="18">
        <v>174.68553184000001</v>
      </c>
      <c r="CW249" s="18">
        <v>85.545224000000005</v>
      </c>
      <c r="CX249" s="18">
        <v>0</v>
      </c>
      <c r="CY249" s="18">
        <v>0</v>
      </c>
      <c r="CZ249" s="18">
        <v>87.342765920000005</v>
      </c>
      <c r="DA249" s="18">
        <v>0</v>
      </c>
      <c r="DB249" s="18">
        <v>0.51801991999999997</v>
      </c>
      <c r="DC249" s="18">
        <v>1.279522</v>
      </c>
      <c r="DD249" s="18">
        <v>-16.023084799999999</v>
      </c>
      <c r="DE249" s="18">
        <v>0</v>
      </c>
      <c r="DF249" s="18">
        <v>0</v>
      </c>
      <c r="DG249" s="18">
        <v>0</v>
      </c>
      <c r="DH249" s="18">
        <v>0</v>
      </c>
      <c r="DI249" s="18">
        <v>0</v>
      </c>
      <c r="DJ249" s="18">
        <v>0</v>
      </c>
      <c r="DK249" s="18">
        <v>0</v>
      </c>
      <c r="DL249" s="18">
        <v>0</v>
      </c>
      <c r="DM249" s="18">
        <v>0</v>
      </c>
      <c r="DN249" s="18">
        <v>0</v>
      </c>
      <c r="DO249" s="18">
        <v>0</v>
      </c>
      <c r="DP249" s="18">
        <v>0</v>
      </c>
      <c r="DQ249" s="18">
        <v>0</v>
      </c>
      <c r="DR249" s="18">
        <v>0</v>
      </c>
      <c r="DS249" s="18">
        <v>0</v>
      </c>
      <c r="DT249" s="18">
        <v>0</v>
      </c>
      <c r="DU249" s="18">
        <v>0</v>
      </c>
      <c r="DV249" s="18">
        <v>0</v>
      </c>
      <c r="DW249" s="18">
        <v>0</v>
      </c>
      <c r="DX249" s="18">
        <v>0</v>
      </c>
      <c r="DY249" s="18">
        <v>0</v>
      </c>
      <c r="DZ249" s="18">
        <v>0</v>
      </c>
      <c r="EA249" s="18">
        <v>0</v>
      </c>
      <c r="EB249" s="18">
        <v>0</v>
      </c>
      <c r="EC249" s="18">
        <v>0</v>
      </c>
      <c r="ED249" s="18">
        <v>0</v>
      </c>
      <c r="EE249" s="18">
        <v>0</v>
      </c>
    </row>
    <row r="250" spans="1:135" ht="20.149999999999999" customHeight="1" outlineLevel="6" x14ac:dyDescent="0.35">
      <c r="A250" s="17" t="s">
        <v>55</v>
      </c>
      <c r="B250" s="17" t="s">
        <v>119</v>
      </c>
      <c r="C250">
        <v>0</v>
      </c>
      <c r="D250" s="18">
        <v>112.915136</v>
      </c>
      <c r="E250" s="18">
        <v>109.152</v>
      </c>
      <c r="F250" s="18">
        <v>0</v>
      </c>
      <c r="G250" s="18">
        <v>0</v>
      </c>
      <c r="H250" s="18">
        <v>0</v>
      </c>
      <c r="I250" s="18">
        <v>0</v>
      </c>
      <c r="J250" s="18">
        <v>3.7631360000000007</v>
      </c>
      <c r="K250" s="18">
        <v>0</v>
      </c>
      <c r="L250" s="18">
        <v>-66.689280000000011</v>
      </c>
      <c r="M250" s="18">
        <v>0</v>
      </c>
      <c r="N250" s="18">
        <v>0</v>
      </c>
      <c r="O250" s="18">
        <v>0</v>
      </c>
      <c r="P250" s="18">
        <v>4.3911086720000008E-12</v>
      </c>
      <c r="Q250" s="18">
        <v>4.3898432000000004E-12</v>
      </c>
      <c r="R250" s="18">
        <v>0</v>
      </c>
      <c r="S250" s="18">
        <v>0</v>
      </c>
      <c r="T250" s="18">
        <v>0</v>
      </c>
      <c r="U250" s="18">
        <v>0</v>
      </c>
      <c r="V250" s="18">
        <v>1.2654720000000003E-15</v>
      </c>
      <c r="W250" s="18">
        <v>0</v>
      </c>
      <c r="X250" s="18">
        <v>2.8063232000000003E-11</v>
      </c>
      <c r="Y250" s="18">
        <v>0</v>
      </c>
      <c r="Z250" s="18">
        <v>0</v>
      </c>
      <c r="AA250" s="18">
        <v>0</v>
      </c>
      <c r="AB250" s="18">
        <v>2.1471379839999999E-2</v>
      </c>
      <c r="AC250" s="18">
        <v>2.1189823999999999E-2</v>
      </c>
      <c r="AD250" s="18">
        <v>0</v>
      </c>
      <c r="AE250" s="18">
        <v>0</v>
      </c>
      <c r="AF250" s="18">
        <v>0</v>
      </c>
      <c r="AG250" s="18">
        <v>0</v>
      </c>
      <c r="AH250" s="18">
        <v>2.8155584000000002E-4</v>
      </c>
      <c r="AI250" s="18">
        <v>0</v>
      </c>
      <c r="AJ250" s="18">
        <v>-1.2622272000000004E-2</v>
      </c>
      <c r="AK250" s="18">
        <v>0</v>
      </c>
      <c r="AL250" s="18">
        <v>0</v>
      </c>
      <c r="AM250" s="18">
        <v>0</v>
      </c>
      <c r="AN250" s="18">
        <v>0.32068890240000003</v>
      </c>
      <c r="AO250" s="18">
        <v>0.31581952000000002</v>
      </c>
      <c r="AP250" s="18">
        <v>0</v>
      </c>
      <c r="AQ250" s="18">
        <v>0</v>
      </c>
      <c r="AR250" s="18">
        <v>0</v>
      </c>
      <c r="AS250" s="18">
        <v>0</v>
      </c>
      <c r="AT250" s="18">
        <v>4.8693824000000004E-3</v>
      </c>
      <c r="AU250" s="18">
        <v>0</v>
      </c>
      <c r="AV250" s="18">
        <v>-0.21224576000000006</v>
      </c>
      <c r="AW250" s="18">
        <v>0</v>
      </c>
      <c r="AX250" s="18">
        <v>0</v>
      </c>
      <c r="AY250" s="18">
        <v>0</v>
      </c>
      <c r="AZ250" s="18">
        <v>2.9185599999999999E-2</v>
      </c>
      <c r="BA250" s="18">
        <v>2.7917312E-2</v>
      </c>
      <c r="BB250" s="18">
        <v>0</v>
      </c>
      <c r="BC250" s="18">
        <v>0</v>
      </c>
      <c r="BD250" s="18">
        <v>0</v>
      </c>
      <c r="BE250" s="18">
        <v>0</v>
      </c>
      <c r="BF250" s="18">
        <v>1.2682880000000002E-3</v>
      </c>
      <c r="BG250" s="18">
        <v>0</v>
      </c>
      <c r="BH250" s="18">
        <v>-1.3799232000000003E-2</v>
      </c>
      <c r="BI250" s="18">
        <v>0</v>
      </c>
      <c r="BJ250" s="18">
        <v>0</v>
      </c>
      <c r="BK250" s="18">
        <v>0</v>
      </c>
      <c r="BL250" s="18">
        <v>4.5854819206400004E-4</v>
      </c>
      <c r="BM250" s="18">
        <v>4.5853120000000005E-4</v>
      </c>
      <c r="BN250" s="18">
        <v>0</v>
      </c>
      <c r="BO250" s="18">
        <v>0</v>
      </c>
      <c r="BP250" s="18">
        <v>0</v>
      </c>
      <c r="BQ250" s="18">
        <v>0</v>
      </c>
      <c r="BR250" s="18">
        <v>1.6992064000000001E-8</v>
      </c>
      <c r="BS250" s="18">
        <v>0</v>
      </c>
      <c r="BT250" s="18">
        <v>-7.0917120000000006E-6</v>
      </c>
      <c r="BU250" s="18">
        <v>0</v>
      </c>
      <c r="BV250" s="18">
        <v>0</v>
      </c>
      <c r="BW250" s="18">
        <v>0</v>
      </c>
      <c r="BX250" s="18">
        <v>1305.4933183999999</v>
      </c>
      <c r="BY250" s="18">
        <v>1303.6032</v>
      </c>
      <c r="BZ250" s="18">
        <v>0</v>
      </c>
      <c r="CA250" s="18">
        <v>0</v>
      </c>
      <c r="CB250" s="18">
        <v>0</v>
      </c>
      <c r="CC250" s="18">
        <v>0</v>
      </c>
      <c r="CD250" s="18">
        <v>1.8901184000000004</v>
      </c>
      <c r="CE250" s="18">
        <v>0</v>
      </c>
      <c r="CF250" s="18">
        <v>-712.7360000000001</v>
      </c>
      <c r="CG250" s="18">
        <v>0</v>
      </c>
      <c r="CH250" s="18">
        <v>0</v>
      </c>
      <c r="CI250" s="18">
        <v>0</v>
      </c>
      <c r="CJ250" s="18">
        <v>1542.6375424000003</v>
      </c>
      <c r="CK250" s="18">
        <v>1540.6656000000003</v>
      </c>
      <c r="CL250" s="18">
        <v>0</v>
      </c>
      <c r="CM250" s="18">
        <v>0</v>
      </c>
      <c r="CN250" s="18">
        <v>0</v>
      </c>
      <c r="CO250" s="18">
        <v>0</v>
      </c>
      <c r="CP250" s="18">
        <v>1.9719424000000003</v>
      </c>
      <c r="CQ250" s="18">
        <v>0</v>
      </c>
      <c r="CR250" s="18">
        <v>-888.13440000000014</v>
      </c>
      <c r="CS250" s="18">
        <v>0</v>
      </c>
      <c r="CT250" s="18">
        <v>0</v>
      </c>
      <c r="CU250" s="18">
        <v>0</v>
      </c>
      <c r="CV250" s="18">
        <v>420.61663296000006</v>
      </c>
      <c r="CW250" s="18">
        <v>420.39232000000004</v>
      </c>
      <c r="CX250" s="18">
        <v>0</v>
      </c>
      <c r="CY250" s="18">
        <v>0</v>
      </c>
      <c r="CZ250" s="18">
        <v>0</v>
      </c>
      <c r="DA250" s="18">
        <v>0</v>
      </c>
      <c r="DB250" s="18">
        <v>0.22431296000000006</v>
      </c>
      <c r="DC250" s="18">
        <v>0</v>
      </c>
      <c r="DD250" s="18">
        <v>-291.48928000000006</v>
      </c>
      <c r="DE250" s="18">
        <v>0</v>
      </c>
      <c r="DF250" s="18">
        <v>0</v>
      </c>
      <c r="DG250" s="18">
        <v>0</v>
      </c>
      <c r="DH250" s="18">
        <v>0</v>
      </c>
      <c r="DI250" s="18">
        <v>0</v>
      </c>
      <c r="DJ250" s="18">
        <v>0</v>
      </c>
      <c r="DK250" s="18">
        <v>0</v>
      </c>
      <c r="DL250" s="18">
        <v>0</v>
      </c>
      <c r="DM250" s="18">
        <v>0</v>
      </c>
      <c r="DN250" s="18">
        <v>0</v>
      </c>
      <c r="DO250" s="18">
        <v>0</v>
      </c>
      <c r="DP250" s="18">
        <v>0</v>
      </c>
      <c r="DQ250" s="18">
        <v>0</v>
      </c>
      <c r="DR250" s="18">
        <v>0</v>
      </c>
      <c r="DS250" s="18">
        <v>0</v>
      </c>
      <c r="DT250" s="18">
        <v>0</v>
      </c>
      <c r="DU250" s="18">
        <v>0</v>
      </c>
      <c r="DV250" s="18">
        <v>0</v>
      </c>
      <c r="DW250" s="18">
        <v>0</v>
      </c>
      <c r="DX250" s="18">
        <v>0</v>
      </c>
      <c r="DY250" s="18">
        <v>0</v>
      </c>
      <c r="DZ250" s="18">
        <v>0</v>
      </c>
      <c r="EA250" s="18">
        <v>0</v>
      </c>
      <c r="EB250" s="18">
        <v>0</v>
      </c>
      <c r="EC250" s="18">
        <v>0</v>
      </c>
      <c r="ED250" s="18">
        <v>0</v>
      </c>
      <c r="EE250" s="18">
        <v>0</v>
      </c>
    </row>
    <row r="251" spans="1:135" ht="20.149999999999999" customHeight="1" outlineLevel="3" x14ac:dyDescent="0.35">
      <c r="A251" s="17" t="s">
        <v>52</v>
      </c>
      <c r="B251" s="17" t="s">
        <v>385</v>
      </c>
      <c r="D251" s="18">
        <v>12565.478345200001</v>
      </c>
      <c r="E251" s="18">
        <v>8700.7409936000004</v>
      </c>
      <c r="F251" s="18">
        <v>0</v>
      </c>
      <c r="G251" s="18">
        <v>0</v>
      </c>
      <c r="H251" s="18">
        <v>3213.2472566000001</v>
      </c>
      <c r="I251" s="18">
        <v>0</v>
      </c>
      <c r="J251" s="18">
        <v>568.01462319999996</v>
      </c>
      <c r="K251" s="18">
        <v>83.475471799999994</v>
      </c>
      <c r="L251" s="18">
        <v>-4003.6692195999999</v>
      </c>
      <c r="M251" s="18">
        <v>0</v>
      </c>
      <c r="N251" s="18">
        <v>0</v>
      </c>
      <c r="O251" s="18">
        <v>0</v>
      </c>
      <c r="P251" s="18">
        <v>1.30777237956E-10</v>
      </c>
      <c r="Q251" s="18">
        <v>1.1280294648800001E-10</v>
      </c>
      <c r="R251" s="18">
        <v>0</v>
      </c>
      <c r="S251" s="18">
        <v>0</v>
      </c>
      <c r="T251" s="18">
        <v>1.7454026457999998E-11</v>
      </c>
      <c r="U251" s="18">
        <v>0</v>
      </c>
      <c r="V251" s="18">
        <v>3.7156201100000003E-13</v>
      </c>
      <c r="W251" s="18">
        <v>1.4870299899999998E-13</v>
      </c>
      <c r="X251" s="18">
        <v>1.5235323741400001E-9</v>
      </c>
      <c r="Y251" s="18">
        <v>0</v>
      </c>
      <c r="Z251" s="18">
        <v>0</v>
      </c>
      <c r="AA251" s="18">
        <v>0</v>
      </c>
      <c r="AB251" s="18">
        <v>2.4964585706560003</v>
      </c>
      <c r="AC251" s="18">
        <v>1.7814795059999997</v>
      </c>
      <c r="AD251" s="18">
        <v>0</v>
      </c>
      <c r="AE251" s="18">
        <v>0</v>
      </c>
      <c r="AF251" s="18">
        <v>0.69726425056800001</v>
      </c>
      <c r="AG251" s="18">
        <v>0</v>
      </c>
      <c r="AH251" s="18">
        <v>5.6363447360000003E-3</v>
      </c>
      <c r="AI251" s="18">
        <v>1.2078469352E-2</v>
      </c>
      <c r="AJ251" s="18">
        <v>-0.72014983284</v>
      </c>
      <c r="AK251" s="18">
        <v>0</v>
      </c>
      <c r="AL251" s="18">
        <v>0</v>
      </c>
      <c r="AM251" s="18">
        <v>0</v>
      </c>
      <c r="AN251" s="18">
        <v>38.927178335600004</v>
      </c>
      <c r="AO251" s="18">
        <v>27.005417710400003</v>
      </c>
      <c r="AP251" s="18">
        <v>0</v>
      </c>
      <c r="AQ251" s="18">
        <v>0</v>
      </c>
      <c r="AR251" s="18">
        <v>11.7006823854</v>
      </c>
      <c r="AS251" s="18">
        <v>0</v>
      </c>
      <c r="AT251" s="18">
        <v>6.1753690520000001E-2</v>
      </c>
      <c r="AU251" s="18">
        <v>0.15932454928000001</v>
      </c>
      <c r="AV251" s="18">
        <v>-11.889709709199998</v>
      </c>
      <c r="AW251" s="18">
        <v>0</v>
      </c>
      <c r="AX251" s="18">
        <v>0</v>
      </c>
      <c r="AY251" s="18">
        <v>0</v>
      </c>
      <c r="AZ251" s="18">
        <v>5.9466583458400004</v>
      </c>
      <c r="BA251" s="18">
        <v>3.6408427852000003</v>
      </c>
      <c r="BB251" s="18">
        <v>0</v>
      </c>
      <c r="BC251" s="18">
        <v>0</v>
      </c>
      <c r="BD251" s="18">
        <v>2.2735496315599999</v>
      </c>
      <c r="BE251" s="18">
        <v>0</v>
      </c>
      <c r="BF251" s="18">
        <v>1.3774768139999999E-2</v>
      </c>
      <c r="BG251" s="18">
        <v>1.8491160939999998E-2</v>
      </c>
      <c r="BH251" s="18">
        <v>-0.81086180647999995</v>
      </c>
      <c r="BI251" s="18">
        <v>0</v>
      </c>
      <c r="BJ251" s="18">
        <v>0</v>
      </c>
      <c r="BK251" s="18">
        <v>0</v>
      </c>
      <c r="BL251" s="18">
        <v>1.2091799855131998E-2</v>
      </c>
      <c r="BM251" s="18">
        <v>1.07307825048E-2</v>
      </c>
      <c r="BN251" s="18">
        <v>0</v>
      </c>
      <c r="BO251" s="18">
        <v>0</v>
      </c>
      <c r="BP251" s="18">
        <v>1.3545365002059998E-3</v>
      </c>
      <c r="BQ251" s="18">
        <v>0</v>
      </c>
      <c r="BR251" s="18">
        <v>3.8691138039999996E-6</v>
      </c>
      <c r="BS251" s="18">
        <v>2.6117363219999997E-6</v>
      </c>
      <c r="BT251" s="18">
        <v>-4.7607662099999999E-4</v>
      </c>
      <c r="BU251" s="18">
        <v>0</v>
      </c>
      <c r="BV251" s="18">
        <v>0</v>
      </c>
      <c r="BW251" s="18">
        <v>0</v>
      </c>
      <c r="BX251" s="18">
        <v>146414.89012103996</v>
      </c>
      <c r="BY251" s="18">
        <v>109262.43039999998</v>
      </c>
      <c r="BZ251" s="18">
        <v>0</v>
      </c>
      <c r="CA251" s="18">
        <v>0</v>
      </c>
      <c r="CB251" s="18">
        <v>36568.965772520001</v>
      </c>
      <c r="CC251" s="18">
        <v>0</v>
      </c>
      <c r="CD251" s="18">
        <v>228.4997118</v>
      </c>
      <c r="CE251" s="18">
        <v>354.99423672</v>
      </c>
      <c r="CF251" s="18">
        <v>-43782.398467999999</v>
      </c>
      <c r="CG251" s="18">
        <v>0</v>
      </c>
      <c r="CH251" s="18">
        <v>0</v>
      </c>
      <c r="CI251" s="18">
        <v>0</v>
      </c>
      <c r="CJ251" s="18">
        <v>160981.89967120002</v>
      </c>
      <c r="CK251" s="18">
        <v>122750.89828000001</v>
      </c>
      <c r="CL251" s="18">
        <v>0</v>
      </c>
      <c r="CM251" s="18">
        <v>0</v>
      </c>
      <c r="CN251" s="18">
        <v>37612.583703600001</v>
      </c>
      <c r="CO251" s="18">
        <v>0</v>
      </c>
      <c r="CP251" s="18">
        <v>252.4943706</v>
      </c>
      <c r="CQ251" s="18">
        <v>365.923317</v>
      </c>
      <c r="CR251" s="18">
        <v>-53811.452903999998</v>
      </c>
      <c r="CS251" s="18">
        <v>0</v>
      </c>
      <c r="CT251" s="18">
        <v>0</v>
      </c>
      <c r="CU251" s="18">
        <v>0</v>
      </c>
      <c r="CV251" s="18">
        <v>29103.16926296</v>
      </c>
      <c r="CW251" s="18">
        <v>25626.763037999997</v>
      </c>
      <c r="CX251" s="18">
        <v>0</v>
      </c>
      <c r="CY251" s="18">
        <v>0</v>
      </c>
      <c r="CZ251" s="18">
        <v>3360.8592750799999</v>
      </c>
      <c r="DA251" s="18">
        <v>0</v>
      </c>
      <c r="DB251" s="18">
        <v>66.543410939999987</v>
      </c>
      <c r="DC251" s="18">
        <v>49.003538940000006</v>
      </c>
      <c r="DD251" s="18">
        <v>-17402.654152000003</v>
      </c>
      <c r="DE251" s="18">
        <v>0</v>
      </c>
      <c r="DF251" s="18">
        <v>0</v>
      </c>
      <c r="DG251" s="18">
        <v>0</v>
      </c>
      <c r="DH251" s="18">
        <v>0</v>
      </c>
      <c r="DI251" s="18">
        <v>0</v>
      </c>
      <c r="DJ251" s="18">
        <v>0</v>
      </c>
      <c r="DK251" s="18">
        <v>0</v>
      </c>
      <c r="DL251" s="18">
        <v>0</v>
      </c>
      <c r="DM251" s="18">
        <v>0</v>
      </c>
      <c r="DN251" s="18">
        <v>0</v>
      </c>
      <c r="DO251" s="18">
        <v>0</v>
      </c>
      <c r="DP251" s="18">
        <v>0</v>
      </c>
      <c r="DQ251" s="18">
        <v>0</v>
      </c>
      <c r="DR251" s="18">
        <v>0</v>
      </c>
      <c r="DS251" s="18">
        <v>0</v>
      </c>
      <c r="DT251" s="18">
        <v>0</v>
      </c>
      <c r="DU251" s="18">
        <v>0</v>
      </c>
      <c r="DV251" s="18">
        <v>0</v>
      </c>
      <c r="DW251" s="18">
        <v>0</v>
      </c>
      <c r="DX251" s="18">
        <v>0</v>
      </c>
      <c r="DY251" s="18">
        <v>0</v>
      </c>
      <c r="DZ251" s="18">
        <v>0</v>
      </c>
      <c r="EA251" s="18">
        <v>0</v>
      </c>
      <c r="EB251" s="18">
        <v>0</v>
      </c>
      <c r="EC251" s="18">
        <v>0</v>
      </c>
      <c r="ED251" s="18">
        <v>0</v>
      </c>
      <c r="EE251" s="18">
        <v>0</v>
      </c>
    </row>
    <row r="252" spans="1:135" ht="20.149999999999999" customHeight="1" outlineLevel="4" x14ac:dyDescent="0.35">
      <c r="A252" s="17" t="s">
        <v>49</v>
      </c>
      <c r="B252" s="17" t="s">
        <v>386</v>
      </c>
      <c r="D252" s="18">
        <v>12565.478345200001</v>
      </c>
      <c r="E252" s="18">
        <v>8700.7409936000004</v>
      </c>
      <c r="F252" s="18">
        <v>0</v>
      </c>
      <c r="G252" s="18">
        <v>0</v>
      </c>
      <c r="H252" s="18">
        <v>3213.2472566000001</v>
      </c>
      <c r="I252" s="18">
        <v>0</v>
      </c>
      <c r="J252" s="18">
        <v>568.01462319999996</v>
      </c>
      <c r="K252" s="18">
        <v>83.475471799999994</v>
      </c>
      <c r="L252" s="18">
        <v>-4003.6692195999999</v>
      </c>
      <c r="M252" s="18">
        <v>0</v>
      </c>
      <c r="N252" s="18">
        <v>0</v>
      </c>
      <c r="O252" s="18">
        <v>0</v>
      </c>
      <c r="P252" s="18">
        <v>1.30777237956E-10</v>
      </c>
      <c r="Q252" s="18">
        <v>1.1280294648800001E-10</v>
      </c>
      <c r="R252" s="18">
        <v>0</v>
      </c>
      <c r="S252" s="18">
        <v>0</v>
      </c>
      <c r="T252" s="18">
        <v>1.7454026457999998E-11</v>
      </c>
      <c r="U252" s="18">
        <v>0</v>
      </c>
      <c r="V252" s="18">
        <v>3.7156201100000003E-13</v>
      </c>
      <c r="W252" s="18">
        <v>1.4870299899999998E-13</v>
      </c>
      <c r="X252" s="18">
        <v>1.5235323741400001E-9</v>
      </c>
      <c r="Y252" s="18">
        <v>0</v>
      </c>
      <c r="Z252" s="18">
        <v>0</v>
      </c>
      <c r="AA252" s="18">
        <v>0</v>
      </c>
      <c r="AB252" s="18">
        <v>2.4964585706560003</v>
      </c>
      <c r="AC252" s="18">
        <v>1.7814795059999997</v>
      </c>
      <c r="AD252" s="18">
        <v>0</v>
      </c>
      <c r="AE252" s="18">
        <v>0</v>
      </c>
      <c r="AF252" s="18">
        <v>0.69726425056800001</v>
      </c>
      <c r="AG252" s="18">
        <v>0</v>
      </c>
      <c r="AH252" s="18">
        <v>5.6363447360000003E-3</v>
      </c>
      <c r="AI252" s="18">
        <v>1.2078469352E-2</v>
      </c>
      <c r="AJ252" s="18">
        <v>-0.72014983283999989</v>
      </c>
      <c r="AK252" s="18">
        <v>0</v>
      </c>
      <c r="AL252" s="18">
        <v>0</v>
      </c>
      <c r="AM252" s="18">
        <v>0</v>
      </c>
      <c r="AN252" s="18">
        <v>38.927178335600004</v>
      </c>
      <c r="AO252" s="18">
        <v>27.005417710400003</v>
      </c>
      <c r="AP252" s="18">
        <v>0</v>
      </c>
      <c r="AQ252" s="18">
        <v>0</v>
      </c>
      <c r="AR252" s="18">
        <v>11.7006823854</v>
      </c>
      <c r="AS252" s="18">
        <v>0</v>
      </c>
      <c r="AT252" s="18">
        <v>6.1753690520000001E-2</v>
      </c>
      <c r="AU252" s="18">
        <v>0.15932454928000001</v>
      </c>
      <c r="AV252" s="18">
        <v>-11.889709709199998</v>
      </c>
      <c r="AW252" s="18">
        <v>0</v>
      </c>
      <c r="AX252" s="18">
        <v>0</v>
      </c>
      <c r="AY252" s="18">
        <v>0</v>
      </c>
      <c r="AZ252" s="18">
        <v>5.9466583458400004</v>
      </c>
      <c r="BA252" s="18">
        <v>3.6408427852000003</v>
      </c>
      <c r="BB252" s="18">
        <v>0</v>
      </c>
      <c r="BC252" s="18">
        <v>0</v>
      </c>
      <c r="BD252" s="18">
        <v>2.2735496315599999</v>
      </c>
      <c r="BE252" s="18">
        <v>0</v>
      </c>
      <c r="BF252" s="18">
        <v>1.3774768139999999E-2</v>
      </c>
      <c r="BG252" s="18">
        <v>1.8491160939999998E-2</v>
      </c>
      <c r="BH252" s="18">
        <v>-0.81086180647999984</v>
      </c>
      <c r="BI252" s="18">
        <v>0</v>
      </c>
      <c r="BJ252" s="18">
        <v>0</v>
      </c>
      <c r="BK252" s="18">
        <v>0</v>
      </c>
      <c r="BL252" s="18">
        <v>1.2091799855131998E-2</v>
      </c>
      <c r="BM252" s="18">
        <v>1.07307825048E-2</v>
      </c>
      <c r="BN252" s="18">
        <v>0</v>
      </c>
      <c r="BO252" s="18">
        <v>0</v>
      </c>
      <c r="BP252" s="18">
        <v>1.3545365002059998E-3</v>
      </c>
      <c r="BQ252" s="18">
        <v>0</v>
      </c>
      <c r="BR252" s="18">
        <v>3.8691138039999996E-6</v>
      </c>
      <c r="BS252" s="18">
        <v>2.6117363219999997E-6</v>
      </c>
      <c r="BT252" s="18">
        <v>-4.7607662099999999E-4</v>
      </c>
      <c r="BU252" s="18">
        <v>0</v>
      </c>
      <c r="BV252" s="18">
        <v>0</v>
      </c>
      <c r="BW252" s="18">
        <v>0</v>
      </c>
      <c r="BX252" s="18">
        <v>146414.89012103996</v>
      </c>
      <c r="BY252" s="18">
        <v>109262.43039999998</v>
      </c>
      <c r="BZ252" s="18">
        <v>0</v>
      </c>
      <c r="CA252" s="18">
        <v>0</v>
      </c>
      <c r="CB252" s="18">
        <v>36568.965772520001</v>
      </c>
      <c r="CC252" s="18">
        <v>0</v>
      </c>
      <c r="CD252" s="18">
        <v>228.4997118</v>
      </c>
      <c r="CE252" s="18">
        <v>354.99423672</v>
      </c>
      <c r="CF252" s="18">
        <v>-43782.398467999999</v>
      </c>
      <c r="CG252" s="18">
        <v>0</v>
      </c>
      <c r="CH252" s="18">
        <v>0</v>
      </c>
      <c r="CI252" s="18">
        <v>0</v>
      </c>
      <c r="CJ252" s="18">
        <v>160981.89967120002</v>
      </c>
      <c r="CK252" s="18">
        <v>122750.89828000001</v>
      </c>
      <c r="CL252" s="18">
        <v>0</v>
      </c>
      <c r="CM252" s="18">
        <v>0</v>
      </c>
      <c r="CN252" s="18">
        <v>37612.583703600001</v>
      </c>
      <c r="CO252" s="18">
        <v>0</v>
      </c>
      <c r="CP252" s="18">
        <v>252.4943706</v>
      </c>
      <c r="CQ252" s="18">
        <v>365.923317</v>
      </c>
      <c r="CR252" s="18">
        <v>-53811.452903999998</v>
      </c>
      <c r="CS252" s="18">
        <v>0</v>
      </c>
      <c r="CT252" s="18">
        <v>0</v>
      </c>
      <c r="CU252" s="18">
        <v>0</v>
      </c>
      <c r="CV252" s="18">
        <v>29103.16926296</v>
      </c>
      <c r="CW252" s="18">
        <v>25626.763037999997</v>
      </c>
      <c r="CX252" s="18">
        <v>0</v>
      </c>
      <c r="CY252" s="18">
        <v>0</v>
      </c>
      <c r="CZ252" s="18">
        <v>3360.8592750799999</v>
      </c>
      <c r="DA252" s="18">
        <v>0</v>
      </c>
      <c r="DB252" s="18">
        <v>66.543410939999987</v>
      </c>
      <c r="DC252" s="18">
        <v>49.003538940000006</v>
      </c>
      <c r="DD252" s="18">
        <v>-17402.654152000006</v>
      </c>
      <c r="DE252" s="18">
        <v>0</v>
      </c>
      <c r="DF252" s="18">
        <v>0</v>
      </c>
      <c r="DG252" s="18">
        <v>0</v>
      </c>
      <c r="DH252" s="18">
        <v>0</v>
      </c>
      <c r="DI252" s="18">
        <v>0</v>
      </c>
      <c r="DJ252" s="18">
        <v>0</v>
      </c>
      <c r="DK252" s="18">
        <v>0</v>
      </c>
      <c r="DL252" s="18">
        <v>0</v>
      </c>
      <c r="DM252" s="18">
        <v>0</v>
      </c>
      <c r="DN252" s="18">
        <v>0</v>
      </c>
      <c r="DO252" s="18">
        <v>0</v>
      </c>
      <c r="DP252" s="18">
        <v>0</v>
      </c>
      <c r="DQ252" s="18">
        <v>0</v>
      </c>
      <c r="DR252" s="18">
        <v>0</v>
      </c>
      <c r="DS252" s="18">
        <v>0</v>
      </c>
      <c r="DT252" s="18">
        <v>0</v>
      </c>
      <c r="DU252" s="18">
        <v>0</v>
      </c>
      <c r="DV252" s="18">
        <v>0</v>
      </c>
      <c r="DW252" s="18">
        <v>0</v>
      </c>
      <c r="DX252" s="18">
        <v>0</v>
      </c>
      <c r="DY252" s="18">
        <v>0</v>
      </c>
      <c r="DZ252" s="18">
        <v>0</v>
      </c>
      <c r="EA252" s="18">
        <v>0</v>
      </c>
      <c r="EB252" s="18">
        <v>0</v>
      </c>
      <c r="EC252" s="18">
        <v>0</v>
      </c>
      <c r="ED252" s="18">
        <v>0</v>
      </c>
      <c r="EE252" s="18">
        <v>0</v>
      </c>
    </row>
    <row r="253" spans="1:135" ht="20.149999999999999" customHeight="1" outlineLevel="5" x14ac:dyDescent="0.35">
      <c r="A253" s="17" t="s">
        <v>54</v>
      </c>
      <c r="B253" s="17" t="s">
        <v>387</v>
      </c>
      <c r="D253" s="18">
        <v>6068.5465500000009</v>
      </c>
      <c r="E253" s="18">
        <v>2859.7437</v>
      </c>
      <c r="F253" s="18">
        <v>0</v>
      </c>
      <c r="G253" s="18">
        <v>0</v>
      </c>
      <c r="H253" s="18">
        <v>3034.273275</v>
      </c>
      <c r="I253" s="18">
        <v>0</v>
      </c>
      <c r="J253" s="18">
        <v>150.22062</v>
      </c>
      <c r="K253" s="18">
        <v>24.308955000000001</v>
      </c>
      <c r="L253" s="18">
        <v>-139.13756999999998</v>
      </c>
      <c r="M253" s="18">
        <v>0</v>
      </c>
      <c r="N253" s="18">
        <v>0</v>
      </c>
      <c r="O253" s="18">
        <v>0</v>
      </c>
      <c r="P253" s="18">
        <v>3.294446561999999E-11</v>
      </c>
      <c r="Q253" s="18">
        <v>1.6231940999999998E-11</v>
      </c>
      <c r="R253" s="18">
        <v>0</v>
      </c>
      <c r="S253" s="18">
        <v>0</v>
      </c>
      <c r="T253" s="18">
        <v>1.6472232809999998E-11</v>
      </c>
      <c r="U253" s="18">
        <v>0</v>
      </c>
      <c r="V253" s="18">
        <v>1.0524739499999999E-13</v>
      </c>
      <c r="W253" s="18">
        <v>1.3504441499999999E-13</v>
      </c>
      <c r="X253" s="18">
        <v>-3.2248160999999998E-12</v>
      </c>
      <c r="Y253" s="18">
        <v>0</v>
      </c>
      <c r="Z253" s="18">
        <v>0</v>
      </c>
      <c r="AA253" s="18">
        <v>0</v>
      </c>
      <c r="AB253" s="18">
        <v>1.3698286272</v>
      </c>
      <c r="AC253" s="18">
        <v>0.67165065000000002</v>
      </c>
      <c r="AD253" s="18">
        <v>0</v>
      </c>
      <c r="AE253" s="18">
        <v>0</v>
      </c>
      <c r="AF253" s="18">
        <v>0.68491431359999999</v>
      </c>
      <c r="AG253" s="18">
        <v>0</v>
      </c>
      <c r="AH253" s="18">
        <v>1.5541416E-3</v>
      </c>
      <c r="AI253" s="18">
        <v>1.1709522E-2</v>
      </c>
      <c r="AJ253" s="18">
        <v>-1.1967416999999999E-2</v>
      </c>
      <c r="AK253" s="18">
        <v>0</v>
      </c>
      <c r="AL253" s="18">
        <v>0</v>
      </c>
      <c r="AM253" s="18">
        <v>0</v>
      </c>
      <c r="AN253" s="18">
        <v>23.216550389999998</v>
      </c>
      <c r="AO253" s="18">
        <v>11.437074000000001</v>
      </c>
      <c r="AP253" s="18">
        <v>0</v>
      </c>
      <c r="AQ253" s="18">
        <v>0</v>
      </c>
      <c r="AR253" s="18">
        <v>11.608275195000001</v>
      </c>
      <c r="AS253" s="18">
        <v>0</v>
      </c>
      <c r="AT253" s="18">
        <v>1.6774065000000001E-2</v>
      </c>
      <c r="AU253" s="18">
        <v>0.15442713</v>
      </c>
      <c r="AV253" s="18">
        <v>-0.11753577000000001</v>
      </c>
      <c r="AW253" s="18">
        <v>0</v>
      </c>
      <c r="AX253" s="18">
        <v>0</v>
      </c>
      <c r="AY253" s="18">
        <v>0</v>
      </c>
      <c r="AZ253" s="18">
        <v>4.5196822835999999</v>
      </c>
      <c r="BA253" s="18">
        <v>2.2387315500000002</v>
      </c>
      <c r="BB253" s="18">
        <v>0</v>
      </c>
      <c r="BC253" s="18">
        <v>0</v>
      </c>
      <c r="BD253" s="18">
        <v>2.2598411418</v>
      </c>
      <c r="BE253" s="18">
        <v>0</v>
      </c>
      <c r="BF253" s="18">
        <v>3.7348442999999999E-3</v>
      </c>
      <c r="BG253" s="18">
        <v>1.7374747499999999E-2</v>
      </c>
      <c r="BH253" s="18">
        <v>-2.2275593999999999E-2</v>
      </c>
      <c r="BI253" s="18">
        <v>0</v>
      </c>
      <c r="BJ253" s="18">
        <v>0</v>
      </c>
      <c r="BK253" s="18">
        <v>0</v>
      </c>
      <c r="BL253" s="18">
        <v>2.6819985555000003E-3</v>
      </c>
      <c r="BM253" s="18">
        <v>1.3374405E-3</v>
      </c>
      <c r="BN253" s="18">
        <v>0</v>
      </c>
      <c r="BO253" s="18">
        <v>0</v>
      </c>
      <c r="BP253" s="18">
        <v>1.3409992777499999E-3</v>
      </c>
      <c r="BQ253" s="18">
        <v>0</v>
      </c>
      <c r="BR253" s="18">
        <v>1.0947716999999999E-6</v>
      </c>
      <c r="BS253" s="18">
        <v>2.4640060499999998E-6</v>
      </c>
      <c r="BT253" s="18">
        <v>-3.4608716999999999E-5</v>
      </c>
      <c r="BU253" s="18">
        <v>0</v>
      </c>
      <c r="BV253" s="18">
        <v>0</v>
      </c>
      <c r="BW253" s="18">
        <v>0</v>
      </c>
      <c r="BX253" s="18">
        <v>69552.359909999999</v>
      </c>
      <c r="BY253" s="18">
        <v>34367.057999999997</v>
      </c>
      <c r="BZ253" s="18">
        <v>0</v>
      </c>
      <c r="CA253" s="18">
        <v>0</v>
      </c>
      <c r="CB253" s="18">
        <v>34776.179955</v>
      </c>
      <c r="CC253" s="18">
        <v>0</v>
      </c>
      <c r="CD253" s="18">
        <v>64.344555</v>
      </c>
      <c r="CE253" s="18">
        <v>344.7774</v>
      </c>
      <c r="CF253" s="18">
        <v>-1857.6656999999998</v>
      </c>
      <c r="CG253" s="18">
        <v>0</v>
      </c>
      <c r="CH253" s="18">
        <v>0</v>
      </c>
      <c r="CI253" s="18">
        <v>0</v>
      </c>
      <c r="CJ253" s="18">
        <v>71494.170659999989</v>
      </c>
      <c r="CK253" s="18">
        <v>35321.120999999999</v>
      </c>
      <c r="CL253" s="18">
        <v>0</v>
      </c>
      <c r="CM253" s="18">
        <v>0</v>
      </c>
      <c r="CN253" s="18">
        <v>35747.085330000002</v>
      </c>
      <c r="CO253" s="18">
        <v>0</v>
      </c>
      <c r="CP253" s="18">
        <v>71.140905000000004</v>
      </c>
      <c r="CQ253" s="18">
        <v>354.82342499999999</v>
      </c>
      <c r="CR253" s="18">
        <v>-2035.539</v>
      </c>
      <c r="CS253" s="18">
        <v>0</v>
      </c>
      <c r="CT253" s="18">
        <v>0</v>
      </c>
      <c r="CU253" s="18">
        <v>0</v>
      </c>
      <c r="CV253" s="18">
        <v>6358.0395779999999</v>
      </c>
      <c r="CW253" s="18">
        <v>3113.5945499999998</v>
      </c>
      <c r="CX253" s="18">
        <v>0</v>
      </c>
      <c r="CY253" s="18">
        <v>0</v>
      </c>
      <c r="CZ253" s="18">
        <v>3179.0197889999999</v>
      </c>
      <c r="DA253" s="18">
        <v>0</v>
      </c>
      <c r="DB253" s="18">
        <v>18.854401499999998</v>
      </c>
      <c r="DC253" s="18">
        <v>46.570837500000003</v>
      </c>
      <c r="DD253" s="18">
        <v>-583.19316000000003</v>
      </c>
      <c r="DE253" s="18">
        <v>0</v>
      </c>
      <c r="DF253" s="18">
        <v>0</v>
      </c>
      <c r="DG253" s="18">
        <v>0</v>
      </c>
      <c r="DH253" s="18">
        <v>0</v>
      </c>
      <c r="DI253" s="18">
        <v>0</v>
      </c>
      <c r="DJ253" s="18">
        <v>0</v>
      </c>
      <c r="DK253" s="18">
        <v>0</v>
      </c>
      <c r="DL253" s="18">
        <v>0</v>
      </c>
      <c r="DM253" s="18">
        <v>0</v>
      </c>
      <c r="DN253" s="18">
        <v>0</v>
      </c>
      <c r="DO253" s="18">
        <v>0</v>
      </c>
      <c r="DP253" s="18">
        <v>0</v>
      </c>
      <c r="DQ253" s="18">
        <v>0</v>
      </c>
      <c r="DR253" s="18">
        <v>0</v>
      </c>
      <c r="DS253" s="18">
        <v>0</v>
      </c>
      <c r="DT253" s="18">
        <v>0</v>
      </c>
      <c r="DU253" s="18">
        <v>0</v>
      </c>
      <c r="DV253" s="18">
        <v>0</v>
      </c>
      <c r="DW253" s="18">
        <v>0</v>
      </c>
      <c r="DX253" s="18">
        <v>0</v>
      </c>
      <c r="DY253" s="18">
        <v>0</v>
      </c>
      <c r="DZ253" s="18">
        <v>0</v>
      </c>
      <c r="EA253" s="18">
        <v>0</v>
      </c>
      <c r="EB253" s="18">
        <v>0</v>
      </c>
      <c r="EC253" s="18">
        <v>0</v>
      </c>
      <c r="ED253" s="18">
        <v>0</v>
      </c>
      <c r="EE253" s="18">
        <v>0</v>
      </c>
    </row>
    <row r="254" spans="1:135" ht="20.149999999999999" customHeight="1" outlineLevel="6" x14ac:dyDescent="0.35">
      <c r="A254" s="17" t="s">
        <v>55</v>
      </c>
      <c r="B254" s="17" t="s">
        <v>118</v>
      </c>
      <c r="C254">
        <v>1</v>
      </c>
      <c r="D254" s="18">
        <v>6068.5465500000009</v>
      </c>
      <c r="E254" s="18">
        <v>2859.7437</v>
      </c>
      <c r="F254" s="18">
        <v>0</v>
      </c>
      <c r="G254" s="18">
        <v>0</v>
      </c>
      <c r="H254" s="18">
        <v>3034.273275</v>
      </c>
      <c r="I254" s="18">
        <v>0</v>
      </c>
      <c r="J254" s="18">
        <v>150.22062</v>
      </c>
      <c r="K254" s="18">
        <v>24.308955000000001</v>
      </c>
      <c r="L254" s="18">
        <v>-139.13756999999998</v>
      </c>
      <c r="M254" s="18">
        <v>0</v>
      </c>
      <c r="N254" s="18">
        <v>0</v>
      </c>
      <c r="O254" s="18">
        <v>0</v>
      </c>
      <c r="P254" s="18">
        <v>3.294446561999999E-11</v>
      </c>
      <c r="Q254" s="18">
        <v>1.6231940999999998E-11</v>
      </c>
      <c r="R254" s="18">
        <v>0</v>
      </c>
      <c r="S254" s="18">
        <v>0</v>
      </c>
      <c r="T254" s="18">
        <v>1.6472232809999998E-11</v>
      </c>
      <c r="U254" s="18">
        <v>0</v>
      </c>
      <c r="V254" s="18">
        <v>1.0524739499999999E-13</v>
      </c>
      <c r="W254" s="18">
        <v>1.3504441499999999E-13</v>
      </c>
      <c r="X254" s="18">
        <v>-3.2248160999999998E-12</v>
      </c>
      <c r="Y254" s="18">
        <v>0</v>
      </c>
      <c r="Z254" s="18">
        <v>0</v>
      </c>
      <c r="AA254" s="18">
        <v>0</v>
      </c>
      <c r="AB254" s="18">
        <v>1.3698286272</v>
      </c>
      <c r="AC254" s="18">
        <v>0.67165065000000002</v>
      </c>
      <c r="AD254" s="18">
        <v>0</v>
      </c>
      <c r="AE254" s="18">
        <v>0</v>
      </c>
      <c r="AF254" s="18">
        <v>0.68491431359999999</v>
      </c>
      <c r="AG254" s="18">
        <v>0</v>
      </c>
      <c r="AH254" s="18">
        <v>1.5541416E-3</v>
      </c>
      <c r="AI254" s="18">
        <v>1.1709522E-2</v>
      </c>
      <c r="AJ254" s="18">
        <v>-1.1967416999999999E-2</v>
      </c>
      <c r="AK254" s="18">
        <v>0</v>
      </c>
      <c r="AL254" s="18">
        <v>0</v>
      </c>
      <c r="AM254" s="18">
        <v>0</v>
      </c>
      <c r="AN254" s="18">
        <v>23.216550389999998</v>
      </c>
      <c r="AO254" s="18">
        <v>11.437074000000001</v>
      </c>
      <c r="AP254" s="18">
        <v>0</v>
      </c>
      <c r="AQ254" s="18">
        <v>0</v>
      </c>
      <c r="AR254" s="18">
        <v>11.608275195000001</v>
      </c>
      <c r="AS254" s="18">
        <v>0</v>
      </c>
      <c r="AT254" s="18">
        <v>1.6774065000000001E-2</v>
      </c>
      <c r="AU254" s="18">
        <v>0.15442713</v>
      </c>
      <c r="AV254" s="18">
        <v>-0.11753577000000001</v>
      </c>
      <c r="AW254" s="18">
        <v>0</v>
      </c>
      <c r="AX254" s="18">
        <v>0</v>
      </c>
      <c r="AY254" s="18">
        <v>0</v>
      </c>
      <c r="AZ254" s="18">
        <v>4.5196822835999999</v>
      </c>
      <c r="BA254" s="18">
        <v>2.2387315500000002</v>
      </c>
      <c r="BB254" s="18">
        <v>0</v>
      </c>
      <c r="BC254" s="18">
        <v>0</v>
      </c>
      <c r="BD254" s="18">
        <v>2.2598411418</v>
      </c>
      <c r="BE254" s="18">
        <v>0</v>
      </c>
      <c r="BF254" s="18">
        <v>3.7348442999999999E-3</v>
      </c>
      <c r="BG254" s="18">
        <v>1.7374747499999999E-2</v>
      </c>
      <c r="BH254" s="18">
        <v>-2.2275593999999999E-2</v>
      </c>
      <c r="BI254" s="18">
        <v>0</v>
      </c>
      <c r="BJ254" s="18">
        <v>0</v>
      </c>
      <c r="BK254" s="18">
        <v>0</v>
      </c>
      <c r="BL254" s="18">
        <v>2.6819985555000003E-3</v>
      </c>
      <c r="BM254" s="18">
        <v>1.3374405E-3</v>
      </c>
      <c r="BN254" s="18">
        <v>0</v>
      </c>
      <c r="BO254" s="18">
        <v>0</v>
      </c>
      <c r="BP254" s="18">
        <v>1.3409992777499999E-3</v>
      </c>
      <c r="BQ254" s="18">
        <v>0</v>
      </c>
      <c r="BR254" s="18">
        <v>1.0947716999999999E-6</v>
      </c>
      <c r="BS254" s="18">
        <v>2.4640060499999998E-6</v>
      </c>
      <c r="BT254" s="18">
        <v>-3.4608716999999999E-5</v>
      </c>
      <c r="BU254" s="18">
        <v>0</v>
      </c>
      <c r="BV254" s="18">
        <v>0</v>
      </c>
      <c r="BW254" s="18">
        <v>0</v>
      </c>
      <c r="BX254" s="18">
        <v>69552.359909999999</v>
      </c>
      <c r="BY254" s="18">
        <v>34367.057999999997</v>
      </c>
      <c r="BZ254" s="18">
        <v>0</v>
      </c>
      <c r="CA254" s="18">
        <v>0</v>
      </c>
      <c r="CB254" s="18">
        <v>34776.179955</v>
      </c>
      <c r="CC254" s="18">
        <v>0</v>
      </c>
      <c r="CD254" s="18">
        <v>64.344555</v>
      </c>
      <c r="CE254" s="18">
        <v>344.7774</v>
      </c>
      <c r="CF254" s="18">
        <v>-1857.6656999999998</v>
      </c>
      <c r="CG254" s="18">
        <v>0</v>
      </c>
      <c r="CH254" s="18">
        <v>0</v>
      </c>
      <c r="CI254" s="18">
        <v>0</v>
      </c>
      <c r="CJ254" s="18">
        <v>71494.170659999989</v>
      </c>
      <c r="CK254" s="18">
        <v>35321.120999999999</v>
      </c>
      <c r="CL254" s="18">
        <v>0</v>
      </c>
      <c r="CM254" s="18">
        <v>0</v>
      </c>
      <c r="CN254" s="18">
        <v>35747.085330000002</v>
      </c>
      <c r="CO254" s="18">
        <v>0</v>
      </c>
      <c r="CP254" s="18">
        <v>71.140905000000004</v>
      </c>
      <c r="CQ254" s="18">
        <v>354.82342499999999</v>
      </c>
      <c r="CR254" s="18">
        <v>-2035.539</v>
      </c>
      <c r="CS254" s="18">
        <v>0</v>
      </c>
      <c r="CT254" s="18">
        <v>0</v>
      </c>
      <c r="CU254" s="18">
        <v>0</v>
      </c>
      <c r="CV254" s="18">
        <v>6358.0395779999999</v>
      </c>
      <c r="CW254" s="18">
        <v>3113.5945499999998</v>
      </c>
      <c r="CX254" s="18">
        <v>0</v>
      </c>
      <c r="CY254" s="18">
        <v>0</v>
      </c>
      <c r="CZ254" s="18">
        <v>3179.0197889999999</v>
      </c>
      <c r="DA254" s="18">
        <v>0</v>
      </c>
      <c r="DB254" s="18">
        <v>18.854401499999998</v>
      </c>
      <c r="DC254" s="18">
        <v>46.570837500000003</v>
      </c>
      <c r="DD254" s="18">
        <v>-583.19316000000003</v>
      </c>
      <c r="DE254" s="18">
        <v>0</v>
      </c>
      <c r="DF254" s="18">
        <v>0</v>
      </c>
      <c r="DG254" s="18">
        <v>0</v>
      </c>
      <c r="DH254" s="18">
        <v>0</v>
      </c>
      <c r="DI254" s="18">
        <v>0</v>
      </c>
      <c r="DJ254" s="18">
        <v>0</v>
      </c>
      <c r="DK254" s="18">
        <v>0</v>
      </c>
      <c r="DL254" s="18">
        <v>0</v>
      </c>
      <c r="DM254" s="18">
        <v>0</v>
      </c>
      <c r="DN254" s="18">
        <v>0</v>
      </c>
      <c r="DO254" s="18">
        <v>0</v>
      </c>
      <c r="DP254" s="18">
        <v>0</v>
      </c>
      <c r="DQ254" s="18">
        <v>0</v>
      </c>
      <c r="DR254" s="18">
        <v>0</v>
      </c>
      <c r="DS254" s="18">
        <v>0</v>
      </c>
      <c r="DT254" s="18">
        <v>0</v>
      </c>
      <c r="DU254" s="18">
        <v>0</v>
      </c>
      <c r="DV254" s="18">
        <v>0</v>
      </c>
      <c r="DW254" s="18">
        <v>0</v>
      </c>
      <c r="DX254" s="18">
        <v>0</v>
      </c>
      <c r="DY254" s="18">
        <v>0</v>
      </c>
      <c r="DZ254" s="18">
        <v>0</v>
      </c>
      <c r="EA254" s="18">
        <v>0</v>
      </c>
      <c r="EB254" s="18">
        <v>0</v>
      </c>
      <c r="EC254" s="18">
        <v>0</v>
      </c>
      <c r="ED254" s="18">
        <v>0</v>
      </c>
      <c r="EE254" s="18">
        <v>0</v>
      </c>
    </row>
    <row r="255" spans="1:135" ht="20.149999999999999" customHeight="1" outlineLevel="5" x14ac:dyDescent="0.35">
      <c r="A255" s="17" t="s">
        <v>54</v>
      </c>
      <c r="B255" s="17" t="s">
        <v>388</v>
      </c>
      <c r="D255" s="18">
        <v>6496.9317951999992</v>
      </c>
      <c r="E255" s="18">
        <v>5840.9972935999995</v>
      </c>
      <c r="F255" s="18">
        <v>0</v>
      </c>
      <c r="G255" s="18">
        <v>0</v>
      </c>
      <c r="H255" s="18">
        <v>178.97398159999997</v>
      </c>
      <c r="I255" s="18">
        <v>0</v>
      </c>
      <c r="J255" s="18">
        <v>417.79400319999996</v>
      </c>
      <c r="K255" s="18">
        <v>59.166516799999989</v>
      </c>
      <c r="L255" s="18">
        <v>-3864.5316496</v>
      </c>
      <c r="M255" s="18">
        <v>0</v>
      </c>
      <c r="N255" s="18">
        <v>0</v>
      </c>
      <c r="O255" s="18">
        <v>0</v>
      </c>
      <c r="P255" s="18">
        <v>9.7832772336000012E-11</v>
      </c>
      <c r="Q255" s="18">
        <v>9.6571005488000011E-11</v>
      </c>
      <c r="R255" s="18">
        <v>0</v>
      </c>
      <c r="S255" s="18">
        <v>0</v>
      </c>
      <c r="T255" s="18">
        <v>9.8179364799999995E-13</v>
      </c>
      <c r="U255" s="18">
        <v>0</v>
      </c>
      <c r="V255" s="18">
        <v>2.6631461600000003E-13</v>
      </c>
      <c r="W255" s="18">
        <v>1.3658583999999996E-14</v>
      </c>
      <c r="X255" s="18">
        <v>1.5267571902400002E-9</v>
      </c>
      <c r="Y255" s="18">
        <v>0</v>
      </c>
      <c r="Z255" s="18">
        <v>0</v>
      </c>
      <c r="AA255" s="18">
        <v>0</v>
      </c>
      <c r="AB255" s="18">
        <v>1.1266299434559999</v>
      </c>
      <c r="AC255" s="18">
        <v>1.1098288559999998</v>
      </c>
      <c r="AD255" s="18">
        <v>0</v>
      </c>
      <c r="AE255" s="18">
        <v>0</v>
      </c>
      <c r="AF255" s="18">
        <v>1.2349936968E-2</v>
      </c>
      <c r="AG255" s="18">
        <v>0</v>
      </c>
      <c r="AH255" s="18">
        <v>4.0822031359999999E-3</v>
      </c>
      <c r="AI255" s="18">
        <v>3.6894735199999995E-4</v>
      </c>
      <c r="AJ255" s="18">
        <v>-0.70818241583999997</v>
      </c>
      <c r="AK255" s="18">
        <v>0</v>
      </c>
      <c r="AL255" s="18">
        <v>0</v>
      </c>
      <c r="AM255" s="18">
        <v>0</v>
      </c>
      <c r="AN255" s="18">
        <v>15.710627945600001</v>
      </c>
      <c r="AO255" s="18">
        <v>15.568343710400001</v>
      </c>
      <c r="AP255" s="18">
        <v>0</v>
      </c>
      <c r="AQ255" s="18">
        <v>0</v>
      </c>
      <c r="AR255" s="18">
        <v>9.2407190399999992E-2</v>
      </c>
      <c r="AS255" s="18">
        <v>0</v>
      </c>
      <c r="AT255" s="18">
        <v>4.4979625519999997E-2</v>
      </c>
      <c r="AU255" s="18">
        <v>4.897419279999999E-3</v>
      </c>
      <c r="AV255" s="18">
        <v>-11.772173939199998</v>
      </c>
      <c r="AW255" s="18">
        <v>0</v>
      </c>
      <c r="AX255" s="18">
        <v>0</v>
      </c>
      <c r="AY255" s="18">
        <v>0</v>
      </c>
      <c r="AZ255" s="18">
        <v>1.4269760622399998</v>
      </c>
      <c r="BA255" s="18">
        <v>1.4021112352</v>
      </c>
      <c r="BB255" s="18">
        <v>0</v>
      </c>
      <c r="BC255" s="18">
        <v>0</v>
      </c>
      <c r="BD255" s="18">
        <v>1.3708489759999999E-2</v>
      </c>
      <c r="BE255" s="18">
        <v>0</v>
      </c>
      <c r="BF255" s="18">
        <v>1.0039923839999999E-2</v>
      </c>
      <c r="BG255" s="18">
        <v>1.1164134399999999E-3</v>
      </c>
      <c r="BH255" s="18">
        <v>-0.78858621247999994</v>
      </c>
      <c r="BI255" s="18">
        <v>0</v>
      </c>
      <c r="BJ255" s="18">
        <v>0</v>
      </c>
      <c r="BK255" s="18">
        <v>0</v>
      </c>
      <c r="BL255" s="18">
        <v>9.4098012996320004E-3</v>
      </c>
      <c r="BM255" s="18">
        <v>9.3933420047999996E-3</v>
      </c>
      <c r="BN255" s="18">
        <v>0</v>
      </c>
      <c r="BO255" s="18">
        <v>0</v>
      </c>
      <c r="BP255" s="18">
        <v>1.3537222456000001E-5</v>
      </c>
      <c r="BQ255" s="18">
        <v>0</v>
      </c>
      <c r="BR255" s="18">
        <v>2.7743421040000001E-6</v>
      </c>
      <c r="BS255" s="18">
        <v>1.4773027199999997E-7</v>
      </c>
      <c r="BT255" s="18">
        <v>-4.4146790400000004E-4</v>
      </c>
      <c r="BU255" s="18">
        <v>0</v>
      </c>
      <c r="BV255" s="18">
        <v>0</v>
      </c>
      <c r="BW255" s="18">
        <v>0</v>
      </c>
      <c r="BX255" s="18">
        <v>76862.530211039993</v>
      </c>
      <c r="BY255" s="18">
        <v>74895.372399999993</v>
      </c>
      <c r="BZ255" s="18">
        <v>0</v>
      </c>
      <c r="CA255" s="18">
        <v>0</v>
      </c>
      <c r="CB255" s="18">
        <v>1792.7858175199999</v>
      </c>
      <c r="CC255" s="18">
        <v>0</v>
      </c>
      <c r="CD255" s="18">
        <v>164.15515679999999</v>
      </c>
      <c r="CE255" s="18">
        <v>10.216836719999998</v>
      </c>
      <c r="CF255" s="18">
        <v>-41924.732768000002</v>
      </c>
      <c r="CG255" s="18">
        <v>0</v>
      </c>
      <c r="CH255" s="18">
        <v>0</v>
      </c>
      <c r="CI255" s="18">
        <v>0</v>
      </c>
      <c r="CJ255" s="18">
        <v>89487.729011200005</v>
      </c>
      <c r="CK255" s="18">
        <v>87429.777280000009</v>
      </c>
      <c r="CL255" s="18">
        <v>0</v>
      </c>
      <c r="CM255" s="18">
        <v>0</v>
      </c>
      <c r="CN255" s="18">
        <v>1865.4983735999997</v>
      </c>
      <c r="CO255" s="18">
        <v>0</v>
      </c>
      <c r="CP255" s="18">
        <v>181.35346559999999</v>
      </c>
      <c r="CQ255" s="18">
        <v>11.099891999999997</v>
      </c>
      <c r="CR255" s="18">
        <v>-51775.913903999994</v>
      </c>
      <c r="CS255" s="18">
        <v>0</v>
      </c>
      <c r="CT255" s="18">
        <v>0</v>
      </c>
      <c r="CU255" s="18">
        <v>0</v>
      </c>
      <c r="CV255" s="18">
        <v>22745.12968496</v>
      </c>
      <c r="CW255" s="18">
        <v>22513.168487999999</v>
      </c>
      <c r="CX255" s="18">
        <v>0</v>
      </c>
      <c r="CY255" s="18">
        <v>0</v>
      </c>
      <c r="CZ255" s="18">
        <v>181.83948608</v>
      </c>
      <c r="DA255" s="18">
        <v>0</v>
      </c>
      <c r="DB255" s="18">
        <v>47.689009439999992</v>
      </c>
      <c r="DC255" s="18">
        <v>2.4327014399999993</v>
      </c>
      <c r="DD255" s="18">
        <v>-16819.460992000004</v>
      </c>
      <c r="DE255" s="18">
        <v>0</v>
      </c>
      <c r="DF255" s="18">
        <v>0</v>
      </c>
      <c r="DG255" s="18">
        <v>0</v>
      </c>
      <c r="DH255" s="18">
        <v>0</v>
      </c>
      <c r="DI255" s="18">
        <v>0</v>
      </c>
      <c r="DJ255" s="18">
        <v>0</v>
      </c>
      <c r="DK255" s="18">
        <v>0</v>
      </c>
      <c r="DL255" s="18">
        <v>0</v>
      </c>
      <c r="DM255" s="18">
        <v>0</v>
      </c>
      <c r="DN255" s="18">
        <v>0</v>
      </c>
      <c r="DO255" s="18">
        <v>0</v>
      </c>
      <c r="DP255" s="18">
        <v>0</v>
      </c>
      <c r="DQ255" s="18">
        <v>0</v>
      </c>
      <c r="DR255" s="18">
        <v>0</v>
      </c>
      <c r="DS255" s="18">
        <v>0</v>
      </c>
      <c r="DT255" s="18">
        <v>0</v>
      </c>
      <c r="DU255" s="18">
        <v>0</v>
      </c>
      <c r="DV255" s="18">
        <v>0</v>
      </c>
      <c r="DW255" s="18">
        <v>0</v>
      </c>
      <c r="DX255" s="18">
        <v>0</v>
      </c>
      <c r="DY255" s="18">
        <v>0</v>
      </c>
      <c r="DZ255" s="18">
        <v>0</v>
      </c>
      <c r="EA255" s="18">
        <v>0</v>
      </c>
      <c r="EB255" s="18">
        <v>0</v>
      </c>
      <c r="EC255" s="18">
        <v>0</v>
      </c>
      <c r="ED255" s="18">
        <v>0</v>
      </c>
      <c r="EE255" s="18">
        <v>0</v>
      </c>
    </row>
    <row r="256" spans="1:135" ht="20.149999999999999" customHeight="1" outlineLevel="6" x14ac:dyDescent="0.35">
      <c r="A256" s="17" t="s">
        <v>55</v>
      </c>
      <c r="B256" s="17" t="s">
        <v>389</v>
      </c>
      <c r="C256">
        <v>0</v>
      </c>
      <c r="D256" s="18">
        <v>6138.983831999999</v>
      </c>
      <c r="E256" s="18">
        <v>5780.3907199999994</v>
      </c>
      <c r="F256" s="18">
        <v>0</v>
      </c>
      <c r="G256" s="18">
        <v>0</v>
      </c>
      <c r="H256" s="18">
        <v>0</v>
      </c>
      <c r="I256" s="18">
        <v>0</v>
      </c>
      <c r="J256" s="18">
        <v>358.59311199999996</v>
      </c>
      <c r="K256" s="18">
        <v>0</v>
      </c>
      <c r="L256" s="18">
        <v>-3736.5811200000003</v>
      </c>
      <c r="M256" s="18">
        <v>0</v>
      </c>
      <c r="N256" s="18">
        <v>0</v>
      </c>
      <c r="O256" s="18">
        <v>0</v>
      </c>
      <c r="P256" s="18">
        <v>9.5869185040000001E-11</v>
      </c>
      <c r="Q256" s="18">
        <v>9.5617948000000006E-11</v>
      </c>
      <c r="R256" s="18">
        <v>0</v>
      </c>
      <c r="S256" s="18">
        <v>0</v>
      </c>
      <c r="T256" s="18">
        <v>0</v>
      </c>
      <c r="U256" s="18">
        <v>0</v>
      </c>
      <c r="V256" s="18">
        <v>2.5123704000000003E-13</v>
      </c>
      <c r="W256" s="18">
        <v>0</v>
      </c>
      <c r="X256" s="18">
        <v>1.5297341600000002E-9</v>
      </c>
      <c r="Y256" s="18">
        <v>0</v>
      </c>
      <c r="Z256" s="18">
        <v>0</v>
      </c>
      <c r="AA256" s="18">
        <v>0</v>
      </c>
      <c r="AB256" s="18">
        <v>1.1019300695199998</v>
      </c>
      <c r="AC256" s="18">
        <v>1.0982201599999999</v>
      </c>
      <c r="AD256" s="18">
        <v>0</v>
      </c>
      <c r="AE256" s="18">
        <v>0</v>
      </c>
      <c r="AF256" s="18">
        <v>0</v>
      </c>
      <c r="AG256" s="18">
        <v>0</v>
      </c>
      <c r="AH256" s="18">
        <v>3.70990952E-3</v>
      </c>
      <c r="AI256" s="18">
        <v>0</v>
      </c>
      <c r="AJ256" s="18">
        <v>-0.69717152000000004</v>
      </c>
      <c r="AK256" s="18">
        <v>0</v>
      </c>
      <c r="AL256" s="18">
        <v>0</v>
      </c>
      <c r="AM256" s="18">
        <v>0</v>
      </c>
      <c r="AN256" s="18">
        <v>15.5258135648</v>
      </c>
      <c r="AO256" s="18">
        <v>15.485772000000001</v>
      </c>
      <c r="AP256" s="18">
        <v>0</v>
      </c>
      <c r="AQ256" s="18">
        <v>0</v>
      </c>
      <c r="AR256" s="18">
        <v>0</v>
      </c>
      <c r="AS256" s="18">
        <v>0</v>
      </c>
      <c r="AT256" s="18">
        <v>4.0041564799999999E-2</v>
      </c>
      <c r="AU256" s="18">
        <v>0</v>
      </c>
      <c r="AV256" s="18">
        <v>-11.663925599999999</v>
      </c>
      <c r="AW256" s="18">
        <v>0</v>
      </c>
      <c r="AX256" s="18">
        <v>0</v>
      </c>
      <c r="AY256" s="18">
        <v>0</v>
      </c>
      <c r="AZ256" s="18">
        <v>1.39955908272</v>
      </c>
      <c r="BA256" s="18">
        <v>1.3906436</v>
      </c>
      <c r="BB256" s="18">
        <v>0</v>
      </c>
      <c r="BC256" s="18">
        <v>0</v>
      </c>
      <c r="BD256" s="18">
        <v>0</v>
      </c>
      <c r="BE256" s="18">
        <v>0</v>
      </c>
      <c r="BF256" s="18">
        <v>8.9154827199999995E-3</v>
      </c>
      <c r="BG256" s="18">
        <v>0</v>
      </c>
      <c r="BH256" s="18">
        <v>-0.76806557600000003</v>
      </c>
      <c r="BI256" s="18">
        <v>0</v>
      </c>
      <c r="BJ256" s="18">
        <v>0</v>
      </c>
      <c r="BK256" s="18">
        <v>0</v>
      </c>
      <c r="BL256" s="18">
        <v>9.3827268547200006E-3</v>
      </c>
      <c r="BM256" s="18">
        <v>9.3801135200000003E-3</v>
      </c>
      <c r="BN256" s="18">
        <v>0</v>
      </c>
      <c r="BO256" s="18">
        <v>0</v>
      </c>
      <c r="BP256" s="18">
        <v>0</v>
      </c>
      <c r="BQ256" s="18">
        <v>0</v>
      </c>
      <c r="BR256" s="18">
        <v>2.6133347200000002E-6</v>
      </c>
      <c r="BS256" s="18">
        <v>0</v>
      </c>
      <c r="BT256" s="18">
        <v>-4.0954792000000002E-4</v>
      </c>
      <c r="BU256" s="18">
        <v>0</v>
      </c>
      <c r="BV256" s="18">
        <v>0</v>
      </c>
      <c r="BW256" s="18">
        <v>0</v>
      </c>
      <c r="BX256" s="18">
        <v>73276.95857599999</v>
      </c>
      <c r="BY256" s="18">
        <v>73123.361599999989</v>
      </c>
      <c r="BZ256" s="18">
        <v>0</v>
      </c>
      <c r="CA256" s="18">
        <v>0</v>
      </c>
      <c r="CB256" s="18">
        <v>0</v>
      </c>
      <c r="CC256" s="18">
        <v>0</v>
      </c>
      <c r="CD256" s="18">
        <v>153.59697599999998</v>
      </c>
      <c r="CE256" s="18">
        <v>0</v>
      </c>
      <c r="CF256" s="18">
        <v>-40218.047999999995</v>
      </c>
      <c r="CG256" s="18">
        <v>0</v>
      </c>
      <c r="CH256" s="18">
        <v>0</v>
      </c>
      <c r="CI256" s="18">
        <v>0</v>
      </c>
      <c r="CJ256" s="18">
        <v>85756.732264000006</v>
      </c>
      <c r="CK256" s="18">
        <v>85586.911200000002</v>
      </c>
      <c r="CL256" s="18">
        <v>0</v>
      </c>
      <c r="CM256" s="18">
        <v>0</v>
      </c>
      <c r="CN256" s="18">
        <v>0</v>
      </c>
      <c r="CO256" s="18">
        <v>0</v>
      </c>
      <c r="CP256" s="18">
        <v>169.82106400000001</v>
      </c>
      <c r="CQ256" s="18">
        <v>0</v>
      </c>
      <c r="CR256" s="18">
        <v>-49905.026399999995</v>
      </c>
      <c r="CS256" s="18">
        <v>0</v>
      </c>
      <c r="CT256" s="18">
        <v>0</v>
      </c>
      <c r="CU256" s="18">
        <v>0</v>
      </c>
      <c r="CV256" s="18">
        <v>22381.450712799997</v>
      </c>
      <c r="CW256" s="18">
        <v>22336.443199999998</v>
      </c>
      <c r="CX256" s="18">
        <v>0</v>
      </c>
      <c r="CY256" s="18">
        <v>0</v>
      </c>
      <c r="CZ256" s="18">
        <v>0</v>
      </c>
      <c r="DA256" s="18">
        <v>0</v>
      </c>
      <c r="DB256" s="18">
        <v>45.007512799999994</v>
      </c>
      <c r="DC256" s="18">
        <v>0</v>
      </c>
      <c r="DD256" s="18">
        <v>-16281.099200000001</v>
      </c>
      <c r="DE256" s="18">
        <v>0</v>
      </c>
      <c r="DF256" s="18">
        <v>0</v>
      </c>
      <c r="DG256" s="18">
        <v>0</v>
      </c>
      <c r="DH256" s="18">
        <v>0</v>
      </c>
      <c r="DI256" s="18">
        <v>0</v>
      </c>
      <c r="DJ256" s="18">
        <v>0</v>
      </c>
      <c r="DK256" s="18">
        <v>0</v>
      </c>
      <c r="DL256" s="18">
        <v>0</v>
      </c>
      <c r="DM256" s="18">
        <v>0</v>
      </c>
      <c r="DN256" s="18">
        <v>0</v>
      </c>
      <c r="DO256" s="18">
        <v>0</v>
      </c>
      <c r="DP256" s="18">
        <v>0</v>
      </c>
      <c r="DQ256" s="18">
        <v>0</v>
      </c>
      <c r="DR256" s="18">
        <v>0</v>
      </c>
      <c r="DS256" s="18">
        <v>0</v>
      </c>
      <c r="DT256" s="18">
        <v>0</v>
      </c>
      <c r="DU256" s="18">
        <v>0</v>
      </c>
      <c r="DV256" s="18">
        <v>0</v>
      </c>
      <c r="DW256" s="18">
        <v>0</v>
      </c>
      <c r="DX256" s="18">
        <v>0</v>
      </c>
      <c r="DY256" s="18">
        <v>0</v>
      </c>
      <c r="DZ256" s="18">
        <v>0</v>
      </c>
      <c r="EA256" s="18">
        <v>0</v>
      </c>
      <c r="EB256" s="18">
        <v>0</v>
      </c>
      <c r="EC256" s="18">
        <v>0</v>
      </c>
      <c r="ED256" s="18">
        <v>0</v>
      </c>
      <c r="EE256" s="18">
        <v>0</v>
      </c>
    </row>
    <row r="257" spans="1:135" ht="20.149999999999999" customHeight="1" outlineLevel="6" x14ac:dyDescent="0.35">
      <c r="A257" s="17" t="s">
        <v>55</v>
      </c>
      <c r="B257" s="17" t="s">
        <v>391</v>
      </c>
      <c r="C257">
        <v>1</v>
      </c>
      <c r="D257" s="18">
        <v>357.94796319999995</v>
      </c>
      <c r="E257" s="18">
        <v>60.606573599999997</v>
      </c>
      <c r="F257" s="18">
        <v>0</v>
      </c>
      <c r="G257" s="18">
        <v>0</v>
      </c>
      <c r="H257" s="18">
        <v>178.97398159999997</v>
      </c>
      <c r="I257" s="18">
        <v>0</v>
      </c>
      <c r="J257" s="18">
        <v>59.200891199999994</v>
      </c>
      <c r="K257" s="18">
        <v>59.166516799999989</v>
      </c>
      <c r="L257" s="18">
        <v>-127.95052959999997</v>
      </c>
      <c r="M257" s="18">
        <v>0</v>
      </c>
      <c r="N257" s="18">
        <v>0</v>
      </c>
      <c r="O257" s="18">
        <v>0</v>
      </c>
      <c r="P257" s="18">
        <v>1.9635872959999999E-12</v>
      </c>
      <c r="Q257" s="18">
        <v>9.5305748799999993E-13</v>
      </c>
      <c r="R257" s="18">
        <v>0</v>
      </c>
      <c r="S257" s="18">
        <v>0</v>
      </c>
      <c r="T257" s="18">
        <v>9.8179364799999995E-13</v>
      </c>
      <c r="U257" s="18">
        <v>0</v>
      </c>
      <c r="V257" s="18">
        <v>1.5077575999999998E-14</v>
      </c>
      <c r="W257" s="18">
        <v>1.3658583999999996E-14</v>
      </c>
      <c r="X257" s="18">
        <v>-2.9769697599999995E-12</v>
      </c>
      <c r="Y257" s="18">
        <v>0</v>
      </c>
      <c r="Z257" s="18">
        <v>0</v>
      </c>
      <c r="AA257" s="18">
        <v>0</v>
      </c>
      <c r="AB257" s="18">
        <v>2.4699873936E-2</v>
      </c>
      <c r="AC257" s="18">
        <v>1.1608696E-2</v>
      </c>
      <c r="AD257" s="18">
        <v>0</v>
      </c>
      <c r="AE257" s="18">
        <v>0</v>
      </c>
      <c r="AF257" s="18">
        <v>1.2349936968E-2</v>
      </c>
      <c r="AG257" s="18">
        <v>0</v>
      </c>
      <c r="AH257" s="18">
        <v>3.7229361599999997E-4</v>
      </c>
      <c r="AI257" s="18">
        <v>3.6894735199999995E-4</v>
      </c>
      <c r="AJ257" s="18">
        <v>-1.1010895839999998E-2</v>
      </c>
      <c r="AK257" s="18">
        <v>0</v>
      </c>
      <c r="AL257" s="18">
        <v>0</v>
      </c>
      <c r="AM257" s="18">
        <v>0</v>
      </c>
      <c r="AN257" s="18">
        <v>0.18481438080000001</v>
      </c>
      <c r="AO257" s="18">
        <v>8.2571710399999998E-2</v>
      </c>
      <c r="AP257" s="18">
        <v>0</v>
      </c>
      <c r="AQ257" s="18">
        <v>0</v>
      </c>
      <c r="AR257" s="18">
        <v>9.2407190399999992E-2</v>
      </c>
      <c r="AS257" s="18">
        <v>0</v>
      </c>
      <c r="AT257" s="18">
        <v>4.9380607199999991E-3</v>
      </c>
      <c r="AU257" s="18">
        <v>4.897419279999999E-3</v>
      </c>
      <c r="AV257" s="18">
        <v>-0.10824833919999999</v>
      </c>
      <c r="AW257" s="18">
        <v>0</v>
      </c>
      <c r="AX257" s="18">
        <v>0</v>
      </c>
      <c r="AY257" s="18">
        <v>0</v>
      </c>
      <c r="AZ257" s="18">
        <v>2.7416979519999995E-2</v>
      </c>
      <c r="BA257" s="18">
        <v>1.14676352E-2</v>
      </c>
      <c r="BB257" s="18">
        <v>0</v>
      </c>
      <c r="BC257" s="18">
        <v>0</v>
      </c>
      <c r="BD257" s="18">
        <v>1.3708489759999999E-2</v>
      </c>
      <c r="BE257" s="18">
        <v>0</v>
      </c>
      <c r="BF257" s="18">
        <v>1.1244411199999998E-3</v>
      </c>
      <c r="BG257" s="18">
        <v>1.1164134399999999E-3</v>
      </c>
      <c r="BH257" s="18">
        <v>-2.0520636479999996E-2</v>
      </c>
      <c r="BI257" s="18">
        <v>0</v>
      </c>
      <c r="BJ257" s="18">
        <v>0</v>
      </c>
      <c r="BK257" s="18">
        <v>0</v>
      </c>
      <c r="BL257" s="18">
        <v>2.7074444912000001E-5</v>
      </c>
      <c r="BM257" s="18">
        <v>1.3228484800000001E-5</v>
      </c>
      <c r="BN257" s="18">
        <v>0</v>
      </c>
      <c r="BO257" s="18">
        <v>0</v>
      </c>
      <c r="BP257" s="18">
        <v>1.3537222456000001E-5</v>
      </c>
      <c r="BQ257" s="18">
        <v>0</v>
      </c>
      <c r="BR257" s="18">
        <v>1.6100738399999997E-7</v>
      </c>
      <c r="BS257" s="18">
        <v>1.4773027199999997E-7</v>
      </c>
      <c r="BT257" s="18">
        <v>-3.1919983999999995E-5</v>
      </c>
      <c r="BU257" s="18">
        <v>0</v>
      </c>
      <c r="BV257" s="18">
        <v>0</v>
      </c>
      <c r="BW257" s="18">
        <v>0</v>
      </c>
      <c r="BX257" s="18">
        <v>3585.5716350400003</v>
      </c>
      <c r="BY257" s="18">
        <v>1772.0108</v>
      </c>
      <c r="BZ257" s="18">
        <v>0</v>
      </c>
      <c r="CA257" s="18">
        <v>0</v>
      </c>
      <c r="CB257" s="18">
        <v>1792.7858175199999</v>
      </c>
      <c r="CC257" s="18">
        <v>0</v>
      </c>
      <c r="CD257" s="18">
        <v>10.558180799999999</v>
      </c>
      <c r="CE257" s="18">
        <v>10.216836719999998</v>
      </c>
      <c r="CF257" s="18">
        <v>-1706.6847679999998</v>
      </c>
      <c r="CG257" s="18">
        <v>0</v>
      </c>
      <c r="CH257" s="18">
        <v>0</v>
      </c>
      <c r="CI257" s="18">
        <v>0</v>
      </c>
      <c r="CJ257" s="18">
        <v>3730.9967471999994</v>
      </c>
      <c r="CK257" s="18">
        <v>1842.8660799999998</v>
      </c>
      <c r="CL257" s="18">
        <v>0</v>
      </c>
      <c r="CM257" s="18">
        <v>0</v>
      </c>
      <c r="CN257" s="18">
        <v>1865.4983735999997</v>
      </c>
      <c r="CO257" s="18">
        <v>0</v>
      </c>
      <c r="CP257" s="18">
        <v>11.532401599999998</v>
      </c>
      <c r="CQ257" s="18">
        <v>11.099891999999997</v>
      </c>
      <c r="CR257" s="18">
        <v>-1870.8875039999998</v>
      </c>
      <c r="CS257" s="18">
        <v>0</v>
      </c>
      <c r="CT257" s="18">
        <v>0</v>
      </c>
      <c r="CU257" s="18">
        <v>0</v>
      </c>
      <c r="CV257" s="18">
        <v>363.67897216</v>
      </c>
      <c r="CW257" s="18">
        <v>176.72528800000001</v>
      </c>
      <c r="CX257" s="18">
        <v>0</v>
      </c>
      <c r="CY257" s="18">
        <v>0</v>
      </c>
      <c r="CZ257" s="18">
        <v>181.83948608</v>
      </c>
      <c r="DA257" s="18">
        <v>0</v>
      </c>
      <c r="DB257" s="18">
        <v>2.6814966399999998</v>
      </c>
      <c r="DC257" s="18">
        <v>2.4327014399999993</v>
      </c>
      <c r="DD257" s="18">
        <v>-538.36179199999992</v>
      </c>
      <c r="DE257" s="18">
        <v>0</v>
      </c>
      <c r="DF257" s="18">
        <v>0</v>
      </c>
      <c r="DG257" s="18">
        <v>0</v>
      </c>
      <c r="DH257" s="18">
        <v>0</v>
      </c>
      <c r="DI257" s="18">
        <v>0</v>
      </c>
      <c r="DJ257" s="18">
        <v>0</v>
      </c>
      <c r="DK257" s="18">
        <v>0</v>
      </c>
      <c r="DL257" s="18">
        <v>0</v>
      </c>
      <c r="DM257" s="18">
        <v>0</v>
      </c>
      <c r="DN257" s="18">
        <v>0</v>
      </c>
      <c r="DO257" s="18">
        <v>0</v>
      </c>
      <c r="DP257" s="18">
        <v>0</v>
      </c>
      <c r="DQ257" s="18">
        <v>0</v>
      </c>
      <c r="DR257" s="18">
        <v>0</v>
      </c>
      <c r="DS257" s="18">
        <v>0</v>
      </c>
      <c r="DT257" s="18">
        <v>0</v>
      </c>
      <c r="DU257" s="18">
        <v>0</v>
      </c>
      <c r="DV257" s="18">
        <v>0</v>
      </c>
      <c r="DW257" s="18">
        <v>0</v>
      </c>
      <c r="DX257" s="18">
        <v>0</v>
      </c>
      <c r="DY257" s="18">
        <v>0</v>
      </c>
      <c r="DZ257" s="18">
        <v>0</v>
      </c>
      <c r="EA257" s="18">
        <v>0</v>
      </c>
      <c r="EB257" s="18">
        <v>0</v>
      </c>
      <c r="EC257" s="18">
        <v>0</v>
      </c>
      <c r="ED257" s="18">
        <v>0</v>
      </c>
      <c r="EE257" s="18">
        <v>0</v>
      </c>
    </row>
    <row r="258" spans="1:135" ht="20.149999999999999" customHeight="1" outlineLevel="3" x14ac:dyDescent="0.35">
      <c r="A258" s="17" t="s">
        <v>52</v>
      </c>
      <c r="B258" s="17" t="s">
        <v>121</v>
      </c>
      <c r="D258" s="18">
        <v>40820.331082287776</v>
      </c>
      <c r="E258" s="18">
        <v>23191.149749597815</v>
      </c>
      <c r="F258" s="18">
        <v>0</v>
      </c>
      <c r="G258" s="18">
        <v>0</v>
      </c>
      <c r="H258" s="18">
        <v>13480.6806423</v>
      </c>
      <c r="I258" s="18">
        <v>0</v>
      </c>
      <c r="J258" s="18">
        <v>3264.0790962049618</v>
      </c>
      <c r="K258" s="18">
        <v>884.42159418500023</v>
      </c>
      <c r="L258" s="18">
        <v>-8932.464319828503</v>
      </c>
      <c r="M258" s="18">
        <v>0</v>
      </c>
      <c r="N258" s="18">
        <v>0</v>
      </c>
      <c r="O258" s="18">
        <v>0</v>
      </c>
      <c r="P258" s="18">
        <v>6.5369474270498591E-7</v>
      </c>
      <c r="Q258" s="18">
        <v>2.6609550693924025E-7</v>
      </c>
      <c r="R258" s="18">
        <v>0</v>
      </c>
      <c r="S258" s="18">
        <v>0</v>
      </c>
      <c r="T258" s="18">
        <v>3.2663537611955502E-7</v>
      </c>
      <c r="U258" s="18">
        <v>0</v>
      </c>
      <c r="V258" s="18">
        <v>6.0960742974442336E-8</v>
      </c>
      <c r="W258" s="18">
        <v>3.1166717483599998E-12</v>
      </c>
      <c r="X258" s="18">
        <v>-1.677745293727425E-6</v>
      </c>
      <c r="Y258" s="18">
        <v>0</v>
      </c>
      <c r="Z258" s="18">
        <v>0</v>
      </c>
      <c r="AA258" s="18">
        <v>0</v>
      </c>
      <c r="AB258" s="18">
        <v>9.0134271648061901</v>
      </c>
      <c r="AC258" s="18">
        <v>6.2576029104852795</v>
      </c>
      <c r="AD258" s="18">
        <v>0</v>
      </c>
      <c r="AE258" s="18">
        <v>0</v>
      </c>
      <c r="AF258" s="18">
        <v>2.6738453553034001</v>
      </c>
      <c r="AG258" s="18">
        <v>0</v>
      </c>
      <c r="AH258" s="18">
        <v>3.4222007348609911E-2</v>
      </c>
      <c r="AI258" s="18">
        <v>4.7756891668899994E-2</v>
      </c>
      <c r="AJ258" s="18">
        <v>-1.4425299331814945</v>
      </c>
      <c r="AK258" s="18">
        <v>0</v>
      </c>
      <c r="AL258" s="18">
        <v>0</v>
      </c>
      <c r="AM258" s="18">
        <v>0</v>
      </c>
      <c r="AN258" s="18">
        <v>124.55258026670036</v>
      </c>
      <c r="AO258" s="18">
        <v>79.836329976567782</v>
      </c>
      <c r="AP258" s="18">
        <v>0</v>
      </c>
      <c r="AQ258" s="18">
        <v>0</v>
      </c>
      <c r="AR258" s="18">
        <v>43.544900086680002</v>
      </c>
      <c r="AS258" s="18">
        <v>0</v>
      </c>
      <c r="AT258" s="18">
        <v>0.54133719641257172</v>
      </c>
      <c r="AU258" s="18">
        <v>0.63001300704000007</v>
      </c>
      <c r="AV258" s="18">
        <v>-21.655844718263214</v>
      </c>
      <c r="AW258" s="18">
        <v>0</v>
      </c>
      <c r="AX258" s="18">
        <v>0</v>
      </c>
      <c r="AY258" s="18">
        <v>0</v>
      </c>
      <c r="AZ258" s="18">
        <v>20.465065312854975</v>
      </c>
      <c r="BA258" s="18">
        <v>11.846154736654467</v>
      </c>
      <c r="BB258" s="18">
        <v>0</v>
      </c>
      <c r="BC258" s="18">
        <v>0</v>
      </c>
      <c r="BD258" s="18">
        <v>8.4053169170711985</v>
      </c>
      <c r="BE258" s="18">
        <v>0</v>
      </c>
      <c r="BF258" s="18">
        <v>0.13479950577281202</v>
      </c>
      <c r="BG258" s="18">
        <v>7.8794153356500002E-2</v>
      </c>
      <c r="BH258" s="18">
        <v>-1.6948447518096414</v>
      </c>
      <c r="BI258" s="18">
        <v>0</v>
      </c>
      <c r="BJ258" s="18">
        <v>0</v>
      </c>
      <c r="BK258" s="18">
        <v>0</v>
      </c>
      <c r="BL258" s="18">
        <v>0.38532773824310707</v>
      </c>
      <c r="BM258" s="18">
        <v>0.37919721596683781</v>
      </c>
      <c r="BN258" s="18">
        <v>0</v>
      </c>
      <c r="BO258" s="18">
        <v>0</v>
      </c>
      <c r="BP258" s="18">
        <v>6.0982784328329999E-3</v>
      </c>
      <c r="BQ258" s="18">
        <v>0</v>
      </c>
      <c r="BR258" s="18">
        <v>2.1231954774004074E-5</v>
      </c>
      <c r="BS258" s="18">
        <v>1.1011888662249999E-5</v>
      </c>
      <c r="BT258" s="18">
        <v>-1.0245323601287734E-2</v>
      </c>
      <c r="BU258" s="18">
        <v>0</v>
      </c>
      <c r="BV258" s="18">
        <v>0</v>
      </c>
      <c r="BW258" s="18">
        <v>0</v>
      </c>
      <c r="BX258" s="18">
        <v>459603.60509899049</v>
      </c>
      <c r="BY258" s="18">
        <v>305827.93387291813</v>
      </c>
      <c r="BZ258" s="18">
        <v>0</v>
      </c>
      <c r="CA258" s="18">
        <v>0</v>
      </c>
      <c r="CB258" s="18">
        <v>151800.55419530999</v>
      </c>
      <c r="CC258" s="18">
        <v>0</v>
      </c>
      <c r="CD258" s="18">
        <v>577.07285281736051</v>
      </c>
      <c r="CE258" s="18">
        <v>1398.044177945</v>
      </c>
      <c r="CF258" s="18">
        <v>-102492.91646968958</v>
      </c>
      <c r="CG258" s="18">
        <v>0</v>
      </c>
      <c r="CH258" s="18">
        <v>0</v>
      </c>
      <c r="CI258" s="18">
        <v>0</v>
      </c>
      <c r="CJ258" s="18">
        <v>494975.93487015838</v>
      </c>
      <c r="CK258" s="18">
        <v>336466.13373462571</v>
      </c>
      <c r="CL258" s="18">
        <v>0</v>
      </c>
      <c r="CM258" s="18">
        <v>0</v>
      </c>
      <c r="CN258" s="18">
        <v>156428.64570542003</v>
      </c>
      <c r="CO258" s="18">
        <v>0</v>
      </c>
      <c r="CP258" s="18">
        <v>634.48980009264994</v>
      </c>
      <c r="CQ258" s="18">
        <v>1446.6656300199998</v>
      </c>
      <c r="CR258" s="18">
        <v>-121468.10749292208</v>
      </c>
      <c r="CS258" s="18">
        <v>0</v>
      </c>
      <c r="CT258" s="18">
        <v>0</v>
      </c>
      <c r="CU258" s="18">
        <v>0</v>
      </c>
      <c r="CV258" s="18">
        <v>106225.90904623494</v>
      </c>
      <c r="CW258" s="18">
        <v>91273.388192780869</v>
      </c>
      <c r="CX258" s="18">
        <v>0</v>
      </c>
      <c r="CY258" s="18">
        <v>0</v>
      </c>
      <c r="CZ258" s="18">
        <v>14609.393367336002</v>
      </c>
      <c r="DA258" s="18">
        <v>0</v>
      </c>
      <c r="DB258" s="18">
        <v>140.24453988806115</v>
      </c>
      <c r="DC258" s="18">
        <v>202.88294622999996</v>
      </c>
      <c r="DD258" s="18">
        <v>-36960.103728489295</v>
      </c>
      <c r="DE258" s="18">
        <v>0</v>
      </c>
      <c r="DF258" s="18">
        <v>0</v>
      </c>
      <c r="DG258" s="18">
        <v>0</v>
      </c>
      <c r="DH258" s="18">
        <v>0</v>
      </c>
      <c r="DI258" s="18">
        <v>0</v>
      </c>
      <c r="DJ258" s="18">
        <v>0</v>
      </c>
      <c r="DK258" s="18">
        <v>0</v>
      </c>
      <c r="DL258" s="18">
        <v>0</v>
      </c>
      <c r="DM258" s="18">
        <v>0</v>
      </c>
      <c r="DN258" s="18">
        <v>0</v>
      </c>
      <c r="DO258" s="18">
        <v>0</v>
      </c>
      <c r="DP258" s="18">
        <v>0</v>
      </c>
      <c r="DQ258" s="18">
        <v>0</v>
      </c>
      <c r="DR258" s="18">
        <v>0</v>
      </c>
      <c r="DS258" s="18">
        <v>0</v>
      </c>
      <c r="DT258" s="18">
        <v>0</v>
      </c>
      <c r="DU258" s="18">
        <v>0</v>
      </c>
      <c r="DV258" s="18">
        <v>0</v>
      </c>
      <c r="DW258" s="18">
        <v>0</v>
      </c>
      <c r="DX258" s="18">
        <v>0</v>
      </c>
      <c r="DY258" s="18">
        <v>0</v>
      </c>
      <c r="DZ258" s="18">
        <v>0</v>
      </c>
      <c r="EA258" s="18">
        <v>0</v>
      </c>
      <c r="EB258" s="18">
        <v>0</v>
      </c>
      <c r="EC258" s="18">
        <v>0</v>
      </c>
      <c r="ED258" s="18">
        <v>0</v>
      </c>
      <c r="EE258" s="18">
        <v>0</v>
      </c>
    </row>
    <row r="259" spans="1:135" ht="20.149999999999999" customHeight="1" outlineLevel="4" x14ac:dyDescent="0.35">
      <c r="A259" s="17" t="s">
        <v>49</v>
      </c>
      <c r="B259" s="17" t="s">
        <v>392</v>
      </c>
      <c r="D259" s="18">
        <v>40820.331082287776</v>
      </c>
      <c r="E259" s="18">
        <v>23191.149749597815</v>
      </c>
      <c r="F259" s="18">
        <v>0</v>
      </c>
      <c r="G259" s="18">
        <v>0</v>
      </c>
      <c r="H259" s="18">
        <v>13480.6806423</v>
      </c>
      <c r="I259" s="18">
        <v>0</v>
      </c>
      <c r="J259" s="18">
        <v>3264.0790962049618</v>
      </c>
      <c r="K259" s="18">
        <v>884.42159418500023</v>
      </c>
      <c r="L259" s="18">
        <v>-8932.464319828503</v>
      </c>
      <c r="M259" s="18">
        <v>0</v>
      </c>
      <c r="N259" s="18">
        <v>0</v>
      </c>
      <c r="O259" s="18">
        <v>0</v>
      </c>
      <c r="P259" s="18">
        <v>6.5369474270498591E-7</v>
      </c>
      <c r="Q259" s="18">
        <v>2.6609550693924025E-7</v>
      </c>
      <c r="R259" s="18">
        <v>0</v>
      </c>
      <c r="S259" s="18">
        <v>0</v>
      </c>
      <c r="T259" s="18">
        <v>3.2663537611955502E-7</v>
      </c>
      <c r="U259" s="18">
        <v>0</v>
      </c>
      <c r="V259" s="18">
        <v>6.0960742974442336E-8</v>
      </c>
      <c r="W259" s="18">
        <v>3.1166717483599998E-12</v>
      </c>
      <c r="X259" s="18">
        <v>-1.677745293727425E-6</v>
      </c>
      <c r="Y259" s="18">
        <v>0</v>
      </c>
      <c r="Z259" s="18">
        <v>0</v>
      </c>
      <c r="AA259" s="18">
        <v>0</v>
      </c>
      <c r="AB259" s="18">
        <v>9.0134271648061901</v>
      </c>
      <c r="AC259" s="18">
        <v>6.2576029104852795</v>
      </c>
      <c r="AD259" s="18">
        <v>0</v>
      </c>
      <c r="AE259" s="18">
        <v>0</v>
      </c>
      <c r="AF259" s="18">
        <v>2.6738453553034001</v>
      </c>
      <c r="AG259" s="18">
        <v>0</v>
      </c>
      <c r="AH259" s="18">
        <v>3.4222007348609911E-2</v>
      </c>
      <c r="AI259" s="18">
        <v>4.7756891668899994E-2</v>
      </c>
      <c r="AJ259" s="18">
        <v>-1.4425299331814945</v>
      </c>
      <c r="AK259" s="18">
        <v>0</v>
      </c>
      <c r="AL259" s="18">
        <v>0</v>
      </c>
      <c r="AM259" s="18">
        <v>0</v>
      </c>
      <c r="AN259" s="18">
        <v>124.55258026670036</v>
      </c>
      <c r="AO259" s="18">
        <v>79.836329976567782</v>
      </c>
      <c r="AP259" s="18">
        <v>0</v>
      </c>
      <c r="AQ259" s="18">
        <v>0</v>
      </c>
      <c r="AR259" s="18">
        <v>43.544900086680002</v>
      </c>
      <c r="AS259" s="18">
        <v>0</v>
      </c>
      <c r="AT259" s="18">
        <v>0.54133719641257172</v>
      </c>
      <c r="AU259" s="18">
        <v>0.63001300704000007</v>
      </c>
      <c r="AV259" s="18">
        <v>-21.655844718263218</v>
      </c>
      <c r="AW259" s="18">
        <v>0</v>
      </c>
      <c r="AX259" s="18">
        <v>0</v>
      </c>
      <c r="AY259" s="18">
        <v>0</v>
      </c>
      <c r="AZ259" s="18">
        <v>20.465065312854975</v>
      </c>
      <c r="BA259" s="18">
        <v>11.846154736654467</v>
      </c>
      <c r="BB259" s="18">
        <v>0</v>
      </c>
      <c r="BC259" s="18">
        <v>0</v>
      </c>
      <c r="BD259" s="18">
        <v>8.4053169170711985</v>
      </c>
      <c r="BE259" s="18">
        <v>0</v>
      </c>
      <c r="BF259" s="18">
        <v>0.13479950577281202</v>
      </c>
      <c r="BG259" s="18">
        <v>7.8794153356500002E-2</v>
      </c>
      <c r="BH259" s="18">
        <v>-1.6948447518096412</v>
      </c>
      <c r="BI259" s="18">
        <v>0</v>
      </c>
      <c r="BJ259" s="18">
        <v>0</v>
      </c>
      <c r="BK259" s="18">
        <v>0</v>
      </c>
      <c r="BL259" s="18">
        <v>0.38532773824310707</v>
      </c>
      <c r="BM259" s="18">
        <v>0.37919721596683781</v>
      </c>
      <c r="BN259" s="18">
        <v>0</v>
      </c>
      <c r="BO259" s="18">
        <v>0</v>
      </c>
      <c r="BP259" s="18">
        <v>6.0982784328329999E-3</v>
      </c>
      <c r="BQ259" s="18">
        <v>0</v>
      </c>
      <c r="BR259" s="18">
        <v>2.1231954774004074E-5</v>
      </c>
      <c r="BS259" s="18">
        <v>1.1011888662249999E-5</v>
      </c>
      <c r="BT259" s="18">
        <v>-1.0245323601287734E-2</v>
      </c>
      <c r="BU259" s="18">
        <v>0</v>
      </c>
      <c r="BV259" s="18">
        <v>0</v>
      </c>
      <c r="BW259" s="18">
        <v>0</v>
      </c>
      <c r="BX259" s="18">
        <v>459603.60509899049</v>
      </c>
      <c r="BY259" s="18">
        <v>305827.93387291813</v>
      </c>
      <c r="BZ259" s="18">
        <v>0</v>
      </c>
      <c r="CA259" s="18">
        <v>0</v>
      </c>
      <c r="CB259" s="18">
        <v>151800.55419530999</v>
      </c>
      <c r="CC259" s="18">
        <v>0</v>
      </c>
      <c r="CD259" s="18">
        <v>577.07285281736051</v>
      </c>
      <c r="CE259" s="18">
        <v>1398.044177945</v>
      </c>
      <c r="CF259" s="18">
        <v>-102492.91646968958</v>
      </c>
      <c r="CG259" s="18">
        <v>0</v>
      </c>
      <c r="CH259" s="18">
        <v>0</v>
      </c>
      <c r="CI259" s="18">
        <v>0</v>
      </c>
      <c r="CJ259" s="18">
        <v>494975.93487015838</v>
      </c>
      <c r="CK259" s="18">
        <v>336466.13373462571</v>
      </c>
      <c r="CL259" s="18">
        <v>0</v>
      </c>
      <c r="CM259" s="18">
        <v>0</v>
      </c>
      <c r="CN259" s="18">
        <v>156428.64570542003</v>
      </c>
      <c r="CO259" s="18">
        <v>0</v>
      </c>
      <c r="CP259" s="18">
        <v>634.48980009264994</v>
      </c>
      <c r="CQ259" s="18">
        <v>1446.6656300199998</v>
      </c>
      <c r="CR259" s="18">
        <v>-121468.10749292209</v>
      </c>
      <c r="CS259" s="18">
        <v>0</v>
      </c>
      <c r="CT259" s="18">
        <v>0</v>
      </c>
      <c r="CU259" s="18">
        <v>0</v>
      </c>
      <c r="CV259" s="18">
        <v>106225.90904623494</v>
      </c>
      <c r="CW259" s="18">
        <v>91273.388192780869</v>
      </c>
      <c r="CX259" s="18">
        <v>0</v>
      </c>
      <c r="CY259" s="18">
        <v>0</v>
      </c>
      <c r="CZ259" s="18">
        <v>14609.393367336002</v>
      </c>
      <c r="DA259" s="18">
        <v>0</v>
      </c>
      <c r="DB259" s="18">
        <v>140.24453988806115</v>
      </c>
      <c r="DC259" s="18">
        <v>202.88294622999996</v>
      </c>
      <c r="DD259" s="18">
        <v>-36960.103728489303</v>
      </c>
      <c r="DE259" s="18">
        <v>0</v>
      </c>
      <c r="DF259" s="18">
        <v>0</v>
      </c>
      <c r="DG259" s="18">
        <v>0</v>
      </c>
      <c r="DH259" s="18">
        <v>0</v>
      </c>
      <c r="DI259" s="18">
        <v>0</v>
      </c>
      <c r="DJ259" s="18">
        <v>0</v>
      </c>
      <c r="DK259" s="18">
        <v>0</v>
      </c>
      <c r="DL259" s="18">
        <v>0</v>
      </c>
      <c r="DM259" s="18">
        <v>0</v>
      </c>
      <c r="DN259" s="18">
        <v>0</v>
      </c>
      <c r="DO259" s="18">
        <v>0</v>
      </c>
      <c r="DP259" s="18">
        <v>0</v>
      </c>
      <c r="DQ259" s="18">
        <v>0</v>
      </c>
      <c r="DR259" s="18">
        <v>0</v>
      </c>
      <c r="DS259" s="18">
        <v>0</v>
      </c>
      <c r="DT259" s="18">
        <v>0</v>
      </c>
      <c r="DU259" s="18">
        <v>0</v>
      </c>
      <c r="DV259" s="18">
        <v>0</v>
      </c>
      <c r="DW259" s="18">
        <v>0</v>
      </c>
      <c r="DX259" s="18">
        <v>0</v>
      </c>
      <c r="DY259" s="18">
        <v>0</v>
      </c>
      <c r="DZ259" s="18">
        <v>0</v>
      </c>
      <c r="EA259" s="18">
        <v>0</v>
      </c>
      <c r="EB259" s="18">
        <v>0</v>
      </c>
      <c r="EC259" s="18">
        <v>0</v>
      </c>
      <c r="ED259" s="18">
        <v>0</v>
      </c>
      <c r="EE259" s="18">
        <v>0</v>
      </c>
    </row>
    <row r="260" spans="1:135" ht="20.149999999999999" customHeight="1" outlineLevel="5" x14ac:dyDescent="0.35">
      <c r="A260" s="17" t="s">
        <v>54</v>
      </c>
      <c r="B260" s="17" t="s">
        <v>393</v>
      </c>
      <c r="D260" s="18">
        <v>6745.5283525131208</v>
      </c>
      <c r="E260" s="18">
        <v>3764.3068859340856</v>
      </c>
      <c r="F260" s="18">
        <v>0</v>
      </c>
      <c r="G260" s="18">
        <v>0</v>
      </c>
      <c r="H260" s="18">
        <v>2326.7573099499996</v>
      </c>
      <c r="I260" s="18">
        <v>0</v>
      </c>
      <c r="J260" s="18">
        <v>514.84375452503502</v>
      </c>
      <c r="K260" s="18">
        <v>139.62040210399999</v>
      </c>
      <c r="L260" s="18">
        <v>-1341.42962238116</v>
      </c>
      <c r="M260" s="18">
        <v>0</v>
      </c>
      <c r="N260" s="18">
        <v>0</v>
      </c>
      <c r="O260" s="18">
        <v>0</v>
      </c>
      <c r="P260" s="18">
        <v>9.0155116313274533E-11</v>
      </c>
      <c r="Q260" s="18">
        <v>7.7262506065190711E-11</v>
      </c>
      <c r="R260" s="18">
        <v>0</v>
      </c>
      <c r="S260" s="18">
        <v>0</v>
      </c>
      <c r="T260" s="18">
        <v>1.265266832572E-11</v>
      </c>
      <c r="U260" s="18">
        <v>0</v>
      </c>
      <c r="V260" s="18">
        <v>1.2397549038382787E-13</v>
      </c>
      <c r="W260" s="18">
        <v>1.1596643197999999E-13</v>
      </c>
      <c r="X260" s="18">
        <v>3.5109647053796291E-10</v>
      </c>
      <c r="Y260" s="18">
        <v>0</v>
      </c>
      <c r="Z260" s="18">
        <v>0</v>
      </c>
      <c r="AA260" s="18">
        <v>0</v>
      </c>
      <c r="AB260" s="18">
        <v>1.4914505035515599</v>
      </c>
      <c r="AC260" s="18">
        <v>1.011306107249347</v>
      </c>
      <c r="AD260" s="18">
        <v>0</v>
      </c>
      <c r="AE260" s="18">
        <v>0</v>
      </c>
      <c r="AF260" s="18">
        <v>0.46647499836269996</v>
      </c>
      <c r="AG260" s="18">
        <v>0</v>
      </c>
      <c r="AH260" s="18">
        <v>5.3209028214130198E-3</v>
      </c>
      <c r="AI260" s="18">
        <v>8.3484951180999994E-3</v>
      </c>
      <c r="AJ260" s="18">
        <v>-0.21387254433200326</v>
      </c>
      <c r="AK260" s="18">
        <v>0</v>
      </c>
      <c r="AL260" s="18">
        <v>0</v>
      </c>
      <c r="AM260" s="18">
        <v>0</v>
      </c>
      <c r="AN260" s="18">
        <v>20.954726398776135</v>
      </c>
      <c r="AO260" s="18">
        <v>13.101038365711375</v>
      </c>
      <c r="AP260" s="18">
        <v>0</v>
      </c>
      <c r="AQ260" s="18">
        <v>0</v>
      </c>
      <c r="AR260" s="18">
        <v>7.661255463439999</v>
      </c>
      <c r="AS260" s="18">
        <v>0</v>
      </c>
      <c r="AT260" s="18">
        <v>8.2272608153761181E-2</v>
      </c>
      <c r="AU260" s="18">
        <v>0.11015996147099999</v>
      </c>
      <c r="AV260" s="18">
        <v>-3.1941367988226315</v>
      </c>
      <c r="AW260" s="18">
        <v>0</v>
      </c>
      <c r="AX260" s="18">
        <v>0</v>
      </c>
      <c r="AY260" s="18">
        <v>0</v>
      </c>
      <c r="AZ260" s="18">
        <v>3.5192430296445303</v>
      </c>
      <c r="BA260" s="18">
        <v>2.002507732457663</v>
      </c>
      <c r="BB260" s="18">
        <v>0</v>
      </c>
      <c r="BC260" s="18">
        <v>0</v>
      </c>
      <c r="BD260" s="18">
        <v>1.4824909017915997</v>
      </c>
      <c r="BE260" s="18">
        <v>0</v>
      </c>
      <c r="BF260" s="18">
        <v>2.0666249310867447E-2</v>
      </c>
      <c r="BG260" s="18">
        <v>1.35781460844E-2</v>
      </c>
      <c r="BH260" s="18">
        <v>-0.25202981492766546</v>
      </c>
      <c r="BI260" s="18">
        <v>0</v>
      </c>
      <c r="BJ260" s="18">
        <v>0</v>
      </c>
      <c r="BK260" s="18">
        <v>0</v>
      </c>
      <c r="BL260" s="18">
        <v>5.9884803658839601E-2</v>
      </c>
      <c r="BM260" s="18">
        <v>5.8990534156343588E-2</v>
      </c>
      <c r="BN260" s="18">
        <v>0</v>
      </c>
      <c r="BO260" s="18">
        <v>0</v>
      </c>
      <c r="BP260" s="18">
        <v>8.9102923327449997E-4</v>
      </c>
      <c r="BQ260" s="18">
        <v>0</v>
      </c>
      <c r="BR260" s="18">
        <v>1.3368639176367002E-6</v>
      </c>
      <c r="BS260" s="18">
        <v>1.9034053038799998E-6</v>
      </c>
      <c r="BT260" s="18">
        <v>-1.9942408156166337E-4</v>
      </c>
      <c r="BU260" s="18">
        <v>0</v>
      </c>
      <c r="BV260" s="18">
        <v>0</v>
      </c>
      <c r="BW260" s="18">
        <v>0</v>
      </c>
      <c r="BX260" s="18">
        <v>75820.895297128605</v>
      </c>
      <c r="BY260" s="18">
        <v>49361.136099421681</v>
      </c>
      <c r="BZ260" s="18">
        <v>0</v>
      </c>
      <c r="CA260" s="18">
        <v>0</v>
      </c>
      <c r="CB260" s="18">
        <v>26126.046195765</v>
      </c>
      <c r="CC260" s="18">
        <v>0</v>
      </c>
      <c r="CD260" s="18">
        <v>89.269367448933181</v>
      </c>
      <c r="CE260" s="18">
        <v>244.44363449300002</v>
      </c>
      <c r="CF260" s="18">
        <v>-15429.424422227064</v>
      </c>
      <c r="CG260" s="18">
        <v>0</v>
      </c>
      <c r="CH260" s="18">
        <v>0</v>
      </c>
      <c r="CI260" s="18">
        <v>0</v>
      </c>
      <c r="CJ260" s="18">
        <v>81273.475552641248</v>
      </c>
      <c r="CK260" s="18">
        <v>54020.507033490881</v>
      </c>
      <c r="CL260" s="18">
        <v>0</v>
      </c>
      <c r="CM260" s="18">
        <v>0</v>
      </c>
      <c r="CN260" s="18">
        <v>26902.901632609999</v>
      </c>
      <c r="CO260" s="18">
        <v>0</v>
      </c>
      <c r="CP260" s="18">
        <v>97.274986998363516</v>
      </c>
      <c r="CQ260" s="18">
        <v>252.79189954199998</v>
      </c>
      <c r="CR260" s="18">
        <v>-18229.690008340323</v>
      </c>
      <c r="CS260" s="18">
        <v>0</v>
      </c>
      <c r="CT260" s="18">
        <v>0</v>
      </c>
      <c r="CU260" s="18">
        <v>0</v>
      </c>
      <c r="CV260" s="18">
        <v>16558.031006822112</v>
      </c>
      <c r="CW260" s="18">
        <v>14074.829788174069</v>
      </c>
      <c r="CX260" s="18">
        <v>0</v>
      </c>
      <c r="CY260" s="18">
        <v>0</v>
      </c>
      <c r="CZ260" s="18">
        <v>2425.8749766880001</v>
      </c>
      <c r="DA260" s="18">
        <v>0</v>
      </c>
      <c r="DB260" s="18">
        <v>22.103736060042309</v>
      </c>
      <c r="DC260" s="18">
        <v>35.222505900000002</v>
      </c>
      <c r="DD260" s="18">
        <v>-5549.7999148539075</v>
      </c>
      <c r="DE260" s="18">
        <v>0</v>
      </c>
      <c r="DF260" s="18">
        <v>0</v>
      </c>
      <c r="DG260" s="18">
        <v>0</v>
      </c>
      <c r="DH260" s="18">
        <v>0</v>
      </c>
      <c r="DI260" s="18">
        <v>0</v>
      </c>
      <c r="DJ260" s="18">
        <v>0</v>
      </c>
      <c r="DK260" s="18">
        <v>0</v>
      </c>
      <c r="DL260" s="18">
        <v>0</v>
      </c>
      <c r="DM260" s="18">
        <v>0</v>
      </c>
      <c r="DN260" s="18">
        <v>0</v>
      </c>
      <c r="DO260" s="18">
        <v>0</v>
      </c>
      <c r="DP260" s="18">
        <v>0</v>
      </c>
      <c r="DQ260" s="18">
        <v>0</v>
      </c>
      <c r="DR260" s="18">
        <v>0</v>
      </c>
      <c r="DS260" s="18">
        <v>0</v>
      </c>
      <c r="DT260" s="18">
        <v>0</v>
      </c>
      <c r="DU260" s="18">
        <v>0</v>
      </c>
      <c r="DV260" s="18">
        <v>0</v>
      </c>
      <c r="DW260" s="18">
        <v>0</v>
      </c>
      <c r="DX260" s="18">
        <v>0</v>
      </c>
      <c r="DY260" s="18">
        <v>0</v>
      </c>
      <c r="DZ260" s="18">
        <v>0</v>
      </c>
      <c r="EA260" s="18">
        <v>0</v>
      </c>
      <c r="EB260" s="18">
        <v>0</v>
      </c>
      <c r="EC260" s="18">
        <v>0</v>
      </c>
      <c r="ED260" s="18">
        <v>0</v>
      </c>
      <c r="EE260" s="18">
        <v>0</v>
      </c>
    </row>
    <row r="261" spans="1:135" ht="20.149999999999999" customHeight="1" outlineLevel="6" x14ac:dyDescent="0.35">
      <c r="A261" s="17" t="s">
        <v>55</v>
      </c>
      <c r="B261" s="17" t="s">
        <v>394</v>
      </c>
      <c r="C261">
        <v>0</v>
      </c>
      <c r="D261" s="18">
        <v>455.56528390027376</v>
      </c>
      <c r="E261" s="18">
        <v>455.47716045627374</v>
      </c>
      <c r="F261" s="18">
        <v>0</v>
      </c>
      <c r="G261" s="18">
        <v>0</v>
      </c>
      <c r="H261" s="18">
        <v>0</v>
      </c>
      <c r="I261" s="18">
        <v>0</v>
      </c>
      <c r="J261" s="18">
        <v>0</v>
      </c>
      <c r="K261" s="18">
        <v>8.8123443999999995E-2</v>
      </c>
      <c r="L261" s="18">
        <v>-50.775599999999997</v>
      </c>
      <c r="M261" s="18">
        <v>0</v>
      </c>
      <c r="N261" s="18">
        <v>0</v>
      </c>
      <c r="O261" s="18">
        <v>0</v>
      </c>
      <c r="P261" s="18">
        <v>2.2203274322585549E-12</v>
      </c>
      <c r="Q261" s="18">
        <v>2.2198377642585548E-12</v>
      </c>
      <c r="R261" s="18">
        <v>0</v>
      </c>
      <c r="S261" s="18">
        <v>0</v>
      </c>
      <c r="T261" s="18">
        <v>0</v>
      </c>
      <c r="U261" s="18">
        <v>0</v>
      </c>
      <c r="V261" s="18">
        <v>0</v>
      </c>
      <c r="W261" s="18">
        <v>4.8966799999999989E-16</v>
      </c>
      <c r="X261" s="18">
        <v>3.1190171999999996E-13</v>
      </c>
      <c r="Y261" s="18">
        <v>0</v>
      </c>
      <c r="Z261" s="18">
        <v>0</v>
      </c>
      <c r="AA261" s="18">
        <v>0</v>
      </c>
      <c r="AB261" s="18">
        <v>0.10939830732740227</v>
      </c>
      <c r="AC261" s="18">
        <v>0.10935527300380227</v>
      </c>
      <c r="AD261" s="18">
        <v>0</v>
      </c>
      <c r="AE261" s="18">
        <v>0</v>
      </c>
      <c r="AF261" s="18">
        <v>0</v>
      </c>
      <c r="AG261" s="18">
        <v>0</v>
      </c>
      <c r="AH261" s="18">
        <v>0</v>
      </c>
      <c r="AI261" s="18">
        <v>4.3034323599999995E-5</v>
      </c>
      <c r="AJ261" s="18">
        <v>-1.5296375599999999E-2</v>
      </c>
      <c r="AK261" s="18">
        <v>0</v>
      </c>
      <c r="AL261" s="18">
        <v>0</v>
      </c>
      <c r="AM261" s="18">
        <v>0</v>
      </c>
      <c r="AN261" s="18">
        <v>1.065167821016</v>
      </c>
      <c r="AO261" s="18">
        <v>1.064608</v>
      </c>
      <c r="AP261" s="18">
        <v>0</v>
      </c>
      <c r="AQ261" s="18">
        <v>0</v>
      </c>
      <c r="AR261" s="18">
        <v>0</v>
      </c>
      <c r="AS261" s="18">
        <v>0</v>
      </c>
      <c r="AT261" s="18">
        <v>0</v>
      </c>
      <c r="AU261" s="18">
        <v>5.59821016E-4</v>
      </c>
      <c r="AV261" s="18">
        <v>-0.11712264239999999</v>
      </c>
      <c r="AW261" s="18">
        <v>0</v>
      </c>
      <c r="AX261" s="18">
        <v>0</v>
      </c>
      <c r="AY261" s="18">
        <v>0</v>
      </c>
      <c r="AZ261" s="18">
        <v>9.5866014041282116E-2</v>
      </c>
      <c r="BA261" s="18">
        <v>9.5803028136882115E-2</v>
      </c>
      <c r="BB261" s="18">
        <v>0</v>
      </c>
      <c r="BC261" s="18">
        <v>0</v>
      </c>
      <c r="BD261" s="18">
        <v>0</v>
      </c>
      <c r="BE261" s="18">
        <v>0</v>
      </c>
      <c r="BF261" s="18">
        <v>0</v>
      </c>
      <c r="BG261" s="18">
        <v>6.2985904399999993E-5</v>
      </c>
      <c r="BH261" s="18">
        <v>-9.7290959199999999E-3</v>
      </c>
      <c r="BI261" s="18">
        <v>0</v>
      </c>
      <c r="BJ261" s="18">
        <v>0</v>
      </c>
      <c r="BK261" s="18">
        <v>0</v>
      </c>
      <c r="BL261" s="18">
        <v>5.1267846194715687E-2</v>
      </c>
      <c r="BM261" s="18">
        <v>5.126783726235741E-2</v>
      </c>
      <c r="BN261" s="18">
        <v>0</v>
      </c>
      <c r="BO261" s="18">
        <v>0</v>
      </c>
      <c r="BP261" s="18">
        <v>0</v>
      </c>
      <c r="BQ261" s="18">
        <v>0</v>
      </c>
      <c r="BR261" s="18">
        <v>0</v>
      </c>
      <c r="BS261" s="18">
        <v>8.9323582800000006E-9</v>
      </c>
      <c r="BT261" s="18">
        <v>1.208535508E-6</v>
      </c>
      <c r="BU261" s="18">
        <v>0</v>
      </c>
      <c r="BV261" s="18">
        <v>0</v>
      </c>
      <c r="BW261" s="18">
        <v>0</v>
      </c>
      <c r="BX261" s="18">
        <v>4475.0872506184178</v>
      </c>
      <c r="BY261" s="18">
        <v>4473.8373840304175</v>
      </c>
      <c r="BZ261" s="18">
        <v>0</v>
      </c>
      <c r="CA261" s="18">
        <v>0</v>
      </c>
      <c r="CB261" s="18">
        <v>0</v>
      </c>
      <c r="CC261" s="18">
        <v>0</v>
      </c>
      <c r="CD261" s="18">
        <v>0</v>
      </c>
      <c r="CE261" s="18">
        <v>1.2498665879999997</v>
      </c>
      <c r="CF261" s="18">
        <v>-401.63241199999999</v>
      </c>
      <c r="CG261" s="18">
        <v>0</v>
      </c>
      <c r="CH261" s="18">
        <v>0</v>
      </c>
      <c r="CI261" s="18">
        <v>0</v>
      </c>
      <c r="CJ261" s="18">
        <v>4923.0202765874365</v>
      </c>
      <c r="CK261" s="18">
        <v>4921.7339923954369</v>
      </c>
      <c r="CL261" s="18">
        <v>0</v>
      </c>
      <c r="CM261" s="18">
        <v>0</v>
      </c>
      <c r="CN261" s="18">
        <v>0</v>
      </c>
      <c r="CO261" s="18">
        <v>0</v>
      </c>
      <c r="CP261" s="18">
        <v>0</v>
      </c>
      <c r="CQ261" s="18">
        <v>1.2862841919999999</v>
      </c>
      <c r="CR261" s="18">
        <v>-383.98369199999996</v>
      </c>
      <c r="CS261" s="18">
        <v>0</v>
      </c>
      <c r="CT261" s="18">
        <v>0</v>
      </c>
      <c r="CU261" s="18">
        <v>0</v>
      </c>
      <c r="CV261" s="18">
        <v>848.73772297840287</v>
      </c>
      <c r="CW261" s="18">
        <v>848.56889733840285</v>
      </c>
      <c r="CX261" s="18">
        <v>0</v>
      </c>
      <c r="CY261" s="18">
        <v>0</v>
      </c>
      <c r="CZ261" s="18">
        <v>0</v>
      </c>
      <c r="DA261" s="18">
        <v>0</v>
      </c>
      <c r="DB261" s="18">
        <v>0</v>
      </c>
      <c r="DC261" s="18">
        <v>0.16882564</v>
      </c>
      <c r="DD261" s="18">
        <v>43.8135288</v>
      </c>
      <c r="DE261" s="18">
        <v>0</v>
      </c>
      <c r="DF261" s="18">
        <v>0</v>
      </c>
      <c r="DG261" s="18">
        <v>0</v>
      </c>
      <c r="DH261" s="18">
        <v>0</v>
      </c>
      <c r="DI261" s="18">
        <v>0</v>
      </c>
      <c r="DJ261" s="18">
        <v>0</v>
      </c>
      <c r="DK261" s="18">
        <v>0</v>
      </c>
      <c r="DL261" s="18">
        <v>0</v>
      </c>
      <c r="DM261" s="18">
        <v>0</v>
      </c>
      <c r="DN261" s="18">
        <v>0</v>
      </c>
      <c r="DO261" s="18">
        <v>0</v>
      </c>
      <c r="DP261" s="18">
        <v>0</v>
      </c>
      <c r="DQ261" s="18">
        <v>0</v>
      </c>
      <c r="DR261" s="18">
        <v>0</v>
      </c>
      <c r="DS261" s="18">
        <v>0</v>
      </c>
      <c r="DT261" s="18">
        <v>0</v>
      </c>
      <c r="DU261" s="18">
        <v>0</v>
      </c>
      <c r="DV261" s="18">
        <v>0</v>
      </c>
      <c r="DW261" s="18">
        <v>0</v>
      </c>
      <c r="DX261" s="18">
        <v>0</v>
      </c>
      <c r="DY261" s="18">
        <v>0</v>
      </c>
      <c r="DZ261" s="18">
        <v>0</v>
      </c>
      <c r="EA261" s="18">
        <v>0</v>
      </c>
      <c r="EB261" s="18">
        <v>0</v>
      </c>
      <c r="EC261" s="18">
        <v>0</v>
      </c>
      <c r="ED261" s="18">
        <v>0</v>
      </c>
      <c r="EE261" s="18">
        <v>0</v>
      </c>
    </row>
    <row r="262" spans="1:135" ht="20.149999999999999" customHeight="1" outlineLevel="6" x14ac:dyDescent="0.35">
      <c r="A262" s="17" t="s">
        <v>55</v>
      </c>
      <c r="B262" s="17" t="s">
        <v>391</v>
      </c>
      <c r="C262">
        <v>1</v>
      </c>
      <c r="D262" s="18">
        <v>749.53893630000005</v>
      </c>
      <c r="E262" s="18">
        <v>126.90947115000002</v>
      </c>
      <c r="F262" s="18">
        <v>0</v>
      </c>
      <c r="G262" s="18">
        <v>0</v>
      </c>
      <c r="H262" s="18">
        <v>374.76946815000002</v>
      </c>
      <c r="I262" s="18">
        <v>0</v>
      </c>
      <c r="J262" s="18">
        <v>123.96598830000001</v>
      </c>
      <c r="K262" s="18">
        <v>123.89400870000001</v>
      </c>
      <c r="L262" s="18">
        <v>-267.92694390000003</v>
      </c>
      <c r="M262" s="18">
        <v>0</v>
      </c>
      <c r="N262" s="18">
        <v>0</v>
      </c>
      <c r="O262" s="18">
        <v>0</v>
      </c>
      <c r="P262" s="18">
        <v>4.1117293140000011E-12</v>
      </c>
      <c r="Q262" s="18">
        <v>1.9956914670000002E-12</v>
      </c>
      <c r="R262" s="18">
        <v>0</v>
      </c>
      <c r="S262" s="18">
        <v>0</v>
      </c>
      <c r="T262" s="18">
        <v>2.0558646570000001E-12</v>
      </c>
      <c r="U262" s="18">
        <v>0</v>
      </c>
      <c r="V262" s="18">
        <v>3.1572271500000003E-14</v>
      </c>
      <c r="W262" s="18">
        <v>2.8600918500000001E-14</v>
      </c>
      <c r="X262" s="18">
        <v>-6.2337405900000011E-12</v>
      </c>
      <c r="Y262" s="18">
        <v>0</v>
      </c>
      <c r="Z262" s="18">
        <v>0</v>
      </c>
      <c r="AA262" s="18">
        <v>0</v>
      </c>
      <c r="AB262" s="18">
        <v>5.1721253199000006E-2</v>
      </c>
      <c r="AC262" s="18">
        <v>2.4308476500000002E-2</v>
      </c>
      <c r="AD262" s="18">
        <v>0</v>
      </c>
      <c r="AE262" s="18">
        <v>0</v>
      </c>
      <c r="AF262" s="18">
        <v>2.5860626599500003E-2</v>
      </c>
      <c r="AG262" s="18">
        <v>0</v>
      </c>
      <c r="AH262" s="18">
        <v>7.7957856900000007E-4</v>
      </c>
      <c r="AI262" s="18">
        <v>7.7257153050000005E-4</v>
      </c>
      <c r="AJ262" s="18">
        <v>-2.3056689810000003E-2</v>
      </c>
      <c r="AK262" s="18">
        <v>0</v>
      </c>
      <c r="AL262" s="18">
        <v>0</v>
      </c>
      <c r="AM262" s="18">
        <v>0</v>
      </c>
      <c r="AN262" s="18">
        <v>0.38699919719999998</v>
      </c>
      <c r="AO262" s="18">
        <v>0.17290421610000001</v>
      </c>
      <c r="AP262" s="18">
        <v>0</v>
      </c>
      <c r="AQ262" s="18">
        <v>0</v>
      </c>
      <c r="AR262" s="18">
        <v>0.19349959859999999</v>
      </c>
      <c r="AS262" s="18">
        <v>0</v>
      </c>
      <c r="AT262" s="18">
        <v>1.0340242605000001E-2</v>
      </c>
      <c r="AU262" s="18">
        <v>1.0255139894999999E-2</v>
      </c>
      <c r="AV262" s="18">
        <v>-0.22667078280000003</v>
      </c>
      <c r="AW262" s="18">
        <v>0</v>
      </c>
      <c r="AX262" s="18">
        <v>0</v>
      </c>
      <c r="AY262" s="18">
        <v>0</v>
      </c>
      <c r="AZ262" s="18">
        <v>5.7410841180000005E-2</v>
      </c>
      <c r="BA262" s="18">
        <v>2.4013096800000001E-2</v>
      </c>
      <c r="BB262" s="18">
        <v>0</v>
      </c>
      <c r="BC262" s="18">
        <v>0</v>
      </c>
      <c r="BD262" s="18">
        <v>2.8705420590000003E-2</v>
      </c>
      <c r="BE262" s="18">
        <v>0</v>
      </c>
      <c r="BF262" s="18">
        <v>2.3545668299999999E-3</v>
      </c>
      <c r="BG262" s="18">
        <v>2.3377569600000004E-3</v>
      </c>
      <c r="BH262" s="18">
        <v>-4.2969977820000005E-2</v>
      </c>
      <c r="BI262" s="18">
        <v>0</v>
      </c>
      <c r="BJ262" s="18">
        <v>0</v>
      </c>
      <c r="BK262" s="18">
        <v>0</v>
      </c>
      <c r="BL262" s="18">
        <v>5.6693577633000013E-5</v>
      </c>
      <c r="BM262" s="18">
        <v>2.7700295700000004E-5</v>
      </c>
      <c r="BN262" s="18">
        <v>0</v>
      </c>
      <c r="BO262" s="18">
        <v>0</v>
      </c>
      <c r="BP262" s="18">
        <v>2.8346788816500006E-5</v>
      </c>
      <c r="BQ262" s="18">
        <v>0</v>
      </c>
      <c r="BR262" s="18">
        <v>3.3714761850000001E-7</v>
      </c>
      <c r="BS262" s="18">
        <v>3.0934549800000003E-7</v>
      </c>
      <c r="BT262" s="18">
        <v>-6.6840081000000005E-5</v>
      </c>
      <c r="BU262" s="18">
        <v>0</v>
      </c>
      <c r="BV262" s="18">
        <v>0</v>
      </c>
      <c r="BW262" s="18">
        <v>0</v>
      </c>
      <c r="BX262" s="18">
        <v>7508.1459476099999</v>
      </c>
      <c r="BY262" s="18">
        <v>3710.5703250000001</v>
      </c>
      <c r="BZ262" s="18">
        <v>0</v>
      </c>
      <c r="CA262" s="18">
        <v>0</v>
      </c>
      <c r="CB262" s="18">
        <v>3754.0729738049999</v>
      </c>
      <c r="CC262" s="18">
        <v>0</v>
      </c>
      <c r="CD262" s="18">
        <v>22.108709700000002</v>
      </c>
      <c r="CE262" s="18">
        <v>21.393939105000001</v>
      </c>
      <c r="CF262" s="18">
        <v>-3573.7783620000005</v>
      </c>
      <c r="CG262" s="18">
        <v>0</v>
      </c>
      <c r="CH262" s="18">
        <v>0</v>
      </c>
      <c r="CI262" s="18">
        <v>0</v>
      </c>
      <c r="CJ262" s="18">
        <v>7812.6644673000001</v>
      </c>
      <c r="CK262" s="18">
        <v>3858.94047</v>
      </c>
      <c r="CL262" s="18">
        <v>0</v>
      </c>
      <c r="CM262" s="18">
        <v>0</v>
      </c>
      <c r="CN262" s="18">
        <v>3906.33223365</v>
      </c>
      <c r="CO262" s="18">
        <v>0</v>
      </c>
      <c r="CP262" s="18">
        <v>24.148716900000004</v>
      </c>
      <c r="CQ262" s="18">
        <v>23.243046750000001</v>
      </c>
      <c r="CR262" s="18">
        <v>-3917.6170110000007</v>
      </c>
      <c r="CS262" s="18">
        <v>0</v>
      </c>
      <c r="CT262" s="18">
        <v>0</v>
      </c>
      <c r="CU262" s="18">
        <v>0</v>
      </c>
      <c r="CV262" s="18">
        <v>761.53960344000006</v>
      </c>
      <c r="CW262" s="18">
        <v>370.06072950000004</v>
      </c>
      <c r="CX262" s="18">
        <v>0</v>
      </c>
      <c r="CY262" s="18">
        <v>0</v>
      </c>
      <c r="CZ262" s="18">
        <v>380.76980172000003</v>
      </c>
      <c r="DA262" s="18">
        <v>0</v>
      </c>
      <c r="DB262" s="18">
        <v>5.6150232600000001</v>
      </c>
      <c r="DC262" s="18">
        <v>5.0940489600000003</v>
      </c>
      <c r="DD262" s="18">
        <v>-1127.3234280000001</v>
      </c>
      <c r="DE262" s="18">
        <v>0</v>
      </c>
      <c r="DF262" s="18">
        <v>0</v>
      </c>
      <c r="DG262" s="18">
        <v>0</v>
      </c>
      <c r="DH262" s="18">
        <v>0</v>
      </c>
      <c r="DI262" s="18">
        <v>0</v>
      </c>
      <c r="DJ262" s="18">
        <v>0</v>
      </c>
      <c r="DK262" s="18">
        <v>0</v>
      </c>
      <c r="DL262" s="18">
        <v>0</v>
      </c>
      <c r="DM262" s="18">
        <v>0</v>
      </c>
      <c r="DN262" s="18">
        <v>0</v>
      </c>
      <c r="DO262" s="18">
        <v>0</v>
      </c>
      <c r="DP262" s="18">
        <v>0</v>
      </c>
      <c r="DQ262" s="18">
        <v>0</v>
      </c>
      <c r="DR262" s="18">
        <v>0</v>
      </c>
      <c r="DS262" s="18">
        <v>0</v>
      </c>
      <c r="DT262" s="18">
        <v>0</v>
      </c>
      <c r="DU262" s="18">
        <v>0</v>
      </c>
      <c r="DV262" s="18">
        <v>0</v>
      </c>
      <c r="DW262" s="18">
        <v>0</v>
      </c>
      <c r="DX262" s="18">
        <v>0</v>
      </c>
      <c r="DY262" s="18">
        <v>0</v>
      </c>
      <c r="DZ262" s="18">
        <v>0</v>
      </c>
      <c r="EA262" s="18">
        <v>0</v>
      </c>
      <c r="EB262" s="18">
        <v>0</v>
      </c>
      <c r="EC262" s="18">
        <v>0</v>
      </c>
      <c r="ED262" s="18">
        <v>0</v>
      </c>
      <c r="EE262" s="18">
        <v>0</v>
      </c>
    </row>
    <row r="263" spans="1:135" ht="20.149999999999999" customHeight="1" outlineLevel="6" x14ac:dyDescent="0.35">
      <c r="A263" s="17" t="s">
        <v>55</v>
      </c>
      <c r="B263" s="17" t="s">
        <v>118</v>
      </c>
      <c r="C263">
        <v>1</v>
      </c>
      <c r="D263" s="18">
        <v>3903.9756835999992</v>
      </c>
      <c r="E263" s="18">
        <v>1839.7106743999998</v>
      </c>
      <c r="F263" s="18">
        <v>0</v>
      </c>
      <c r="G263" s="18">
        <v>0</v>
      </c>
      <c r="H263" s="18">
        <v>1951.9878417999996</v>
      </c>
      <c r="I263" s="18">
        <v>0</v>
      </c>
      <c r="J263" s="18">
        <v>96.638897439999994</v>
      </c>
      <c r="K263" s="18">
        <v>15.638269959999999</v>
      </c>
      <c r="L263" s="18">
        <v>-89.509025839999993</v>
      </c>
      <c r="M263" s="18">
        <v>0</v>
      </c>
      <c r="N263" s="18">
        <v>0</v>
      </c>
      <c r="O263" s="18">
        <v>0</v>
      </c>
      <c r="P263" s="18">
        <v>2.1193607337439999E-11</v>
      </c>
      <c r="Q263" s="18">
        <v>1.0442220791999999E-11</v>
      </c>
      <c r="R263" s="18">
        <v>0</v>
      </c>
      <c r="S263" s="18">
        <v>0</v>
      </c>
      <c r="T263" s="18">
        <v>1.0596803668719999E-11</v>
      </c>
      <c r="U263" s="18">
        <v>0</v>
      </c>
      <c r="V263" s="18">
        <v>6.7707031239999994E-14</v>
      </c>
      <c r="W263" s="18">
        <v>8.6875845479999989E-14</v>
      </c>
      <c r="X263" s="18">
        <v>-2.0745665432E-12</v>
      </c>
      <c r="Y263" s="18">
        <v>0</v>
      </c>
      <c r="Z263" s="18">
        <v>0</v>
      </c>
      <c r="AA263" s="18">
        <v>0</v>
      </c>
      <c r="AB263" s="18">
        <v>0.8812287435263999</v>
      </c>
      <c r="AC263" s="18">
        <v>0.43208168279999998</v>
      </c>
      <c r="AD263" s="18">
        <v>0</v>
      </c>
      <c r="AE263" s="18">
        <v>0</v>
      </c>
      <c r="AF263" s="18">
        <v>0.44061437176319995</v>
      </c>
      <c r="AG263" s="18">
        <v>0</v>
      </c>
      <c r="AH263" s="18">
        <v>9.9979969919999977E-4</v>
      </c>
      <c r="AI263" s="18">
        <v>7.532889263999999E-3</v>
      </c>
      <c r="AJ263" s="18">
        <v>-7.6987965039999997E-3</v>
      </c>
      <c r="AK263" s="18">
        <v>0</v>
      </c>
      <c r="AL263" s="18">
        <v>0</v>
      </c>
      <c r="AM263" s="18">
        <v>0</v>
      </c>
      <c r="AN263" s="18">
        <v>14.935511729679998</v>
      </c>
      <c r="AO263" s="18">
        <v>7.3576198879999994</v>
      </c>
      <c r="AP263" s="18">
        <v>0</v>
      </c>
      <c r="AQ263" s="18">
        <v>0</v>
      </c>
      <c r="AR263" s="18">
        <v>7.4677558648399991</v>
      </c>
      <c r="AS263" s="18">
        <v>0</v>
      </c>
      <c r="AT263" s="18">
        <v>1.079097628E-2</v>
      </c>
      <c r="AU263" s="18">
        <v>9.9345000559999994E-2</v>
      </c>
      <c r="AV263" s="18">
        <v>-7.5612304239999997E-2</v>
      </c>
      <c r="AW263" s="18">
        <v>0</v>
      </c>
      <c r="AX263" s="18">
        <v>0</v>
      </c>
      <c r="AY263" s="18">
        <v>0</v>
      </c>
      <c r="AZ263" s="18">
        <v>2.9075709624031996</v>
      </c>
      <c r="BA263" s="18">
        <v>1.4402054035999998</v>
      </c>
      <c r="BB263" s="18">
        <v>0</v>
      </c>
      <c r="BC263" s="18">
        <v>0</v>
      </c>
      <c r="BD263" s="18">
        <v>1.4537854812015998</v>
      </c>
      <c r="BE263" s="18">
        <v>0</v>
      </c>
      <c r="BF263" s="18">
        <v>2.4026743815999995E-3</v>
      </c>
      <c r="BG263" s="18">
        <v>1.1177403219999998E-2</v>
      </c>
      <c r="BH263" s="18">
        <v>-1.4330182128E-2</v>
      </c>
      <c r="BI263" s="18">
        <v>0</v>
      </c>
      <c r="BJ263" s="18">
        <v>0</v>
      </c>
      <c r="BK263" s="18">
        <v>0</v>
      </c>
      <c r="BL263" s="18">
        <v>1.7253648889159999E-3</v>
      </c>
      <c r="BM263" s="18">
        <v>8.6039303599999995E-4</v>
      </c>
      <c r="BN263" s="18">
        <v>0</v>
      </c>
      <c r="BO263" s="18">
        <v>0</v>
      </c>
      <c r="BP263" s="18">
        <v>8.6268244445799995E-4</v>
      </c>
      <c r="BQ263" s="18">
        <v>0</v>
      </c>
      <c r="BR263" s="18">
        <v>7.042810104E-7</v>
      </c>
      <c r="BS263" s="18">
        <v>1.5851274475999998E-6</v>
      </c>
      <c r="BT263" s="18">
        <v>-2.2264242104E-5</v>
      </c>
      <c r="BU263" s="18">
        <v>0</v>
      </c>
      <c r="BV263" s="18">
        <v>0</v>
      </c>
      <c r="BW263" s="18">
        <v>0</v>
      </c>
      <c r="BX263" s="18">
        <v>44743.946443919995</v>
      </c>
      <c r="BY263" s="18">
        <v>22108.779695999998</v>
      </c>
      <c r="BZ263" s="18">
        <v>0</v>
      </c>
      <c r="CA263" s="18">
        <v>0</v>
      </c>
      <c r="CB263" s="18">
        <v>22371.973221960001</v>
      </c>
      <c r="CC263" s="18">
        <v>0</v>
      </c>
      <c r="CD263" s="18">
        <v>41.393697159999995</v>
      </c>
      <c r="CE263" s="18">
        <v>221.7998288</v>
      </c>
      <c r="CF263" s="18">
        <v>-1195.0607383999998</v>
      </c>
      <c r="CG263" s="18">
        <v>0</v>
      </c>
      <c r="CH263" s="18">
        <v>0</v>
      </c>
      <c r="CI263" s="18">
        <v>0</v>
      </c>
      <c r="CJ263" s="18">
        <v>45993.138797920001</v>
      </c>
      <c r="CK263" s="18">
        <v>22722.540951999999</v>
      </c>
      <c r="CL263" s="18">
        <v>0</v>
      </c>
      <c r="CM263" s="18">
        <v>0</v>
      </c>
      <c r="CN263" s="18">
        <v>22996.56939896</v>
      </c>
      <c r="CO263" s="18">
        <v>0</v>
      </c>
      <c r="CP263" s="18">
        <v>45.765878359999995</v>
      </c>
      <c r="CQ263" s="18">
        <v>228.26256859999998</v>
      </c>
      <c r="CR263" s="18">
        <v>-1309.4889679999999</v>
      </c>
      <c r="CS263" s="18">
        <v>0</v>
      </c>
      <c r="CT263" s="18">
        <v>0</v>
      </c>
      <c r="CU263" s="18">
        <v>0</v>
      </c>
      <c r="CV263" s="18">
        <v>4090.2103499359996</v>
      </c>
      <c r="CW263" s="18">
        <v>2003.0162595999998</v>
      </c>
      <c r="CX263" s="18">
        <v>0</v>
      </c>
      <c r="CY263" s="18">
        <v>0</v>
      </c>
      <c r="CZ263" s="18">
        <v>2045.1051749679998</v>
      </c>
      <c r="DA263" s="18">
        <v>0</v>
      </c>
      <c r="DB263" s="18">
        <v>12.129284067999999</v>
      </c>
      <c r="DC263" s="18">
        <v>29.959631299999998</v>
      </c>
      <c r="DD263" s="18">
        <v>-375.17581791999999</v>
      </c>
      <c r="DE263" s="18">
        <v>0</v>
      </c>
      <c r="DF263" s="18">
        <v>0</v>
      </c>
      <c r="DG263" s="18">
        <v>0</v>
      </c>
      <c r="DH263" s="18">
        <v>0</v>
      </c>
      <c r="DI263" s="18">
        <v>0</v>
      </c>
      <c r="DJ263" s="18">
        <v>0</v>
      </c>
      <c r="DK263" s="18">
        <v>0</v>
      </c>
      <c r="DL263" s="18">
        <v>0</v>
      </c>
      <c r="DM263" s="18">
        <v>0</v>
      </c>
      <c r="DN263" s="18">
        <v>0</v>
      </c>
      <c r="DO263" s="18">
        <v>0</v>
      </c>
      <c r="DP263" s="18">
        <v>0</v>
      </c>
      <c r="DQ263" s="18">
        <v>0</v>
      </c>
      <c r="DR263" s="18">
        <v>0</v>
      </c>
      <c r="DS263" s="18">
        <v>0</v>
      </c>
      <c r="DT263" s="18">
        <v>0</v>
      </c>
      <c r="DU263" s="18">
        <v>0</v>
      </c>
      <c r="DV263" s="18">
        <v>0</v>
      </c>
      <c r="DW263" s="18">
        <v>0</v>
      </c>
      <c r="DX263" s="18">
        <v>0</v>
      </c>
      <c r="DY263" s="18">
        <v>0</v>
      </c>
      <c r="DZ263" s="18">
        <v>0</v>
      </c>
      <c r="EA263" s="18">
        <v>0</v>
      </c>
      <c r="EB263" s="18">
        <v>0</v>
      </c>
      <c r="EC263" s="18">
        <v>0</v>
      </c>
      <c r="ED263" s="18">
        <v>0</v>
      </c>
      <c r="EE263" s="18">
        <v>0</v>
      </c>
    </row>
    <row r="264" spans="1:135" ht="20.149999999999999" customHeight="1" outlineLevel="6" x14ac:dyDescent="0.35">
      <c r="A264" s="17" t="s">
        <v>55</v>
      </c>
      <c r="B264" s="17" t="s">
        <v>122</v>
      </c>
      <c r="C264">
        <v>0</v>
      </c>
      <c r="D264" s="18">
        <v>224.5418847393365</v>
      </c>
      <c r="E264" s="18">
        <v>-22.642208151658767</v>
      </c>
      <c r="F264" s="18">
        <v>0</v>
      </c>
      <c r="G264" s="18">
        <v>0</v>
      </c>
      <c r="H264" s="18">
        <v>0</v>
      </c>
      <c r="I264" s="18">
        <v>0</v>
      </c>
      <c r="J264" s="18">
        <v>247.18409289099526</v>
      </c>
      <c r="K264" s="18">
        <v>0</v>
      </c>
      <c r="L264" s="18">
        <v>-99.326020853080564</v>
      </c>
      <c r="M264" s="18">
        <v>0</v>
      </c>
      <c r="N264" s="18">
        <v>0</v>
      </c>
      <c r="O264" s="18">
        <v>0</v>
      </c>
      <c r="P264" s="18">
        <v>7.7224187109004736E-12</v>
      </c>
      <c r="Q264" s="18">
        <v>7.7135461611374411E-12</v>
      </c>
      <c r="R264" s="18">
        <v>0</v>
      </c>
      <c r="S264" s="18">
        <v>0</v>
      </c>
      <c r="T264" s="18">
        <v>0</v>
      </c>
      <c r="U264" s="18">
        <v>0</v>
      </c>
      <c r="V264" s="18">
        <v>8.8725497630331743E-15</v>
      </c>
      <c r="W264" s="18">
        <v>0</v>
      </c>
      <c r="X264" s="18">
        <v>8.1863201895734594E-12</v>
      </c>
      <c r="Y264" s="18">
        <v>0</v>
      </c>
      <c r="Z264" s="18">
        <v>0</v>
      </c>
      <c r="AA264" s="18">
        <v>0</v>
      </c>
      <c r="AB264" s="18">
        <v>0.18062107989345969</v>
      </c>
      <c r="AC264" s="18">
        <v>0.18060016872037912</v>
      </c>
      <c r="AD264" s="18">
        <v>0</v>
      </c>
      <c r="AE264" s="18">
        <v>0</v>
      </c>
      <c r="AF264" s="18">
        <v>0</v>
      </c>
      <c r="AG264" s="18">
        <v>0</v>
      </c>
      <c r="AH264" s="18">
        <v>2.091117308056872E-5</v>
      </c>
      <c r="AI264" s="18">
        <v>0</v>
      </c>
      <c r="AJ264" s="18">
        <v>-9.9900379146919439E-3</v>
      </c>
      <c r="AK264" s="18">
        <v>0</v>
      </c>
      <c r="AL264" s="18">
        <v>0</v>
      </c>
      <c r="AM264" s="18">
        <v>0</v>
      </c>
      <c r="AN264" s="18">
        <v>0.55710901615165875</v>
      </c>
      <c r="AO264" s="18">
        <v>0.55685506161137444</v>
      </c>
      <c r="AP264" s="18">
        <v>0</v>
      </c>
      <c r="AQ264" s="18">
        <v>0</v>
      </c>
      <c r="AR264" s="18">
        <v>0</v>
      </c>
      <c r="AS264" s="18">
        <v>0</v>
      </c>
      <c r="AT264" s="18">
        <v>2.5395454028436019E-4</v>
      </c>
      <c r="AU264" s="18">
        <v>0</v>
      </c>
      <c r="AV264" s="18">
        <v>-0.12078056872037914</v>
      </c>
      <c r="AW264" s="18">
        <v>0</v>
      </c>
      <c r="AX264" s="18">
        <v>0</v>
      </c>
      <c r="AY264" s="18">
        <v>0</v>
      </c>
      <c r="AZ264" s="18">
        <v>9.3454410695545026E-2</v>
      </c>
      <c r="BA264" s="18">
        <v>9.3404252132701426E-2</v>
      </c>
      <c r="BB264" s="18">
        <v>0</v>
      </c>
      <c r="BC264" s="18">
        <v>0</v>
      </c>
      <c r="BD264" s="18">
        <v>0</v>
      </c>
      <c r="BE264" s="18">
        <v>0</v>
      </c>
      <c r="BF264" s="18">
        <v>5.0158562843601895E-5</v>
      </c>
      <c r="BG264" s="18">
        <v>0</v>
      </c>
      <c r="BH264" s="18">
        <v>-1.2453043033175355E-2</v>
      </c>
      <c r="BI264" s="18">
        <v>0</v>
      </c>
      <c r="BJ264" s="18">
        <v>0</v>
      </c>
      <c r="BK264" s="18">
        <v>0</v>
      </c>
      <c r="BL264" s="18">
        <v>1.1011486324037916E-3</v>
      </c>
      <c r="BM264" s="18">
        <v>1.1010656682464456E-3</v>
      </c>
      <c r="BN264" s="18">
        <v>0</v>
      </c>
      <c r="BO264" s="18">
        <v>0</v>
      </c>
      <c r="BP264" s="18">
        <v>0</v>
      </c>
      <c r="BQ264" s="18">
        <v>0</v>
      </c>
      <c r="BR264" s="18">
        <v>8.2964157345971562E-8</v>
      </c>
      <c r="BS264" s="18">
        <v>0</v>
      </c>
      <c r="BT264" s="18">
        <v>-2.2852540853080571E-5</v>
      </c>
      <c r="BU264" s="18">
        <v>0</v>
      </c>
      <c r="BV264" s="18">
        <v>0</v>
      </c>
      <c r="BW264" s="18">
        <v>0</v>
      </c>
      <c r="BX264" s="18">
        <v>2769.6456430331755</v>
      </c>
      <c r="BY264" s="18">
        <v>2767.5129857819907</v>
      </c>
      <c r="BZ264" s="18">
        <v>0</v>
      </c>
      <c r="CA264" s="18">
        <v>0</v>
      </c>
      <c r="CB264" s="18">
        <v>0</v>
      </c>
      <c r="CC264" s="18">
        <v>0</v>
      </c>
      <c r="CD264" s="18">
        <v>2.1326572511848338</v>
      </c>
      <c r="CE264" s="18">
        <v>0</v>
      </c>
      <c r="CF264" s="18">
        <v>-1346.8028436018958</v>
      </c>
      <c r="CG264" s="18">
        <v>0</v>
      </c>
      <c r="CH264" s="18">
        <v>0</v>
      </c>
      <c r="CI264" s="18">
        <v>0</v>
      </c>
      <c r="CJ264" s="18">
        <v>3255.2976416682463</v>
      </c>
      <c r="CK264" s="18">
        <v>3252.5946919431281</v>
      </c>
      <c r="CL264" s="18">
        <v>0</v>
      </c>
      <c r="CM264" s="18">
        <v>0</v>
      </c>
      <c r="CN264" s="18">
        <v>0</v>
      </c>
      <c r="CO264" s="18">
        <v>0</v>
      </c>
      <c r="CP264" s="18">
        <v>2.7029497251184833</v>
      </c>
      <c r="CQ264" s="18">
        <v>0</v>
      </c>
      <c r="CR264" s="18">
        <v>-1513.2442843601896</v>
      </c>
      <c r="CS264" s="18">
        <v>0</v>
      </c>
      <c r="CT264" s="18">
        <v>0</v>
      </c>
      <c r="CU264" s="18">
        <v>0</v>
      </c>
      <c r="CV264" s="18">
        <v>5598.0944555829383</v>
      </c>
      <c r="CW264" s="18">
        <v>5596.5398672985784</v>
      </c>
      <c r="CX264" s="18">
        <v>0</v>
      </c>
      <c r="CY264" s="18">
        <v>0</v>
      </c>
      <c r="CZ264" s="18">
        <v>0</v>
      </c>
      <c r="DA264" s="18">
        <v>0</v>
      </c>
      <c r="DB264" s="18">
        <v>1.5545882843601895</v>
      </c>
      <c r="DC264" s="18">
        <v>0</v>
      </c>
      <c r="DD264" s="18">
        <v>-446.2917023696682</v>
      </c>
      <c r="DE264" s="18">
        <v>0</v>
      </c>
      <c r="DF264" s="18">
        <v>0</v>
      </c>
      <c r="DG264" s="18">
        <v>0</v>
      </c>
      <c r="DH264" s="18">
        <v>0</v>
      </c>
      <c r="DI264" s="18">
        <v>0</v>
      </c>
      <c r="DJ264" s="18">
        <v>0</v>
      </c>
      <c r="DK264" s="18">
        <v>0</v>
      </c>
      <c r="DL264" s="18">
        <v>0</v>
      </c>
      <c r="DM264" s="18">
        <v>0</v>
      </c>
      <c r="DN264" s="18">
        <v>0</v>
      </c>
      <c r="DO264" s="18">
        <v>0</v>
      </c>
      <c r="DP264" s="18">
        <v>0</v>
      </c>
      <c r="DQ264" s="18">
        <v>0</v>
      </c>
      <c r="DR264" s="18">
        <v>0</v>
      </c>
      <c r="DS264" s="18">
        <v>0</v>
      </c>
      <c r="DT264" s="18">
        <v>0</v>
      </c>
      <c r="DU264" s="18">
        <v>0</v>
      </c>
      <c r="DV264" s="18">
        <v>0</v>
      </c>
      <c r="DW264" s="18">
        <v>0</v>
      </c>
      <c r="DX264" s="18">
        <v>0</v>
      </c>
      <c r="DY264" s="18">
        <v>0</v>
      </c>
      <c r="DZ264" s="18">
        <v>0</v>
      </c>
      <c r="EA264" s="18">
        <v>0</v>
      </c>
      <c r="EB264" s="18">
        <v>0</v>
      </c>
      <c r="EC264" s="18">
        <v>0</v>
      </c>
      <c r="ED264" s="18">
        <v>0</v>
      </c>
      <c r="EE264" s="18">
        <v>0</v>
      </c>
    </row>
    <row r="265" spans="1:135" ht="20.149999999999999" customHeight="1" outlineLevel="6" x14ac:dyDescent="0.35">
      <c r="A265" s="17" t="s">
        <v>55</v>
      </c>
      <c r="B265" s="17" t="s">
        <v>119</v>
      </c>
      <c r="C265">
        <v>0</v>
      </c>
      <c r="D265" s="18">
        <v>1411.9065639735102</v>
      </c>
      <c r="E265" s="18">
        <v>1364.8517880794705</v>
      </c>
      <c r="F265" s="18">
        <v>0</v>
      </c>
      <c r="G265" s="18">
        <v>0</v>
      </c>
      <c r="H265" s="18">
        <v>0</v>
      </c>
      <c r="I265" s="18">
        <v>0</v>
      </c>
      <c r="J265" s="18">
        <v>47.054775894039743</v>
      </c>
      <c r="K265" s="18">
        <v>0</v>
      </c>
      <c r="L265" s="18">
        <v>-833.89203178807952</v>
      </c>
      <c r="M265" s="18">
        <v>0</v>
      </c>
      <c r="N265" s="18">
        <v>0</v>
      </c>
      <c r="O265" s="18">
        <v>0</v>
      </c>
      <c r="P265" s="18">
        <v>5.4907033518675506E-11</v>
      </c>
      <c r="Q265" s="18">
        <v>5.4891209880794709E-11</v>
      </c>
      <c r="R265" s="18">
        <v>0</v>
      </c>
      <c r="S265" s="18">
        <v>0</v>
      </c>
      <c r="T265" s="18">
        <v>0</v>
      </c>
      <c r="U265" s="18">
        <v>0</v>
      </c>
      <c r="V265" s="18">
        <v>1.5823637880794705E-14</v>
      </c>
      <c r="W265" s="18">
        <v>0</v>
      </c>
      <c r="X265" s="18">
        <v>3.5090655576158947E-10</v>
      </c>
      <c r="Y265" s="18">
        <v>0</v>
      </c>
      <c r="Z265" s="18">
        <v>0</v>
      </c>
      <c r="AA265" s="18">
        <v>0</v>
      </c>
      <c r="AB265" s="18">
        <v>0.26848111960529802</v>
      </c>
      <c r="AC265" s="18">
        <v>0.26496050622516559</v>
      </c>
      <c r="AD265" s="18">
        <v>0</v>
      </c>
      <c r="AE265" s="18">
        <v>0</v>
      </c>
      <c r="AF265" s="18">
        <v>0</v>
      </c>
      <c r="AG265" s="18">
        <v>0</v>
      </c>
      <c r="AH265" s="18">
        <v>3.5206133801324508E-3</v>
      </c>
      <c r="AI265" s="18">
        <v>0</v>
      </c>
      <c r="AJ265" s="18">
        <v>-0.1578306445033113</v>
      </c>
      <c r="AK265" s="18">
        <v>0</v>
      </c>
      <c r="AL265" s="18">
        <v>0</v>
      </c>
      <c r="AM265" s="18">
        <v>0</v>
      </c>
      <c r="AN265" s="18">
        <v>4.0099386347284778</v>
      </c>
      <c r="AO265" s="18">
        <v>3.9490512000000009</v>
      </c>
      <c r="AP265" s="18">
        <v>0</v>
      </c>
      <c r="AQ265" s="18">
        <v>0</v>
      </c>
      <c r="AR265" s="18">
        <v>0</v>
      </c>
      <c r="AS265" s="18">
        <v>0</v>
      </c>
      <c r="AT265" s="18">
        <v>6.0887434728476825E-2</v>
      </c>
      <c r="AU265" s="18">
        <v>0</v>
      </c>
      <c r="AV265" s="18">
        <v>-2.6539505006622521</v>
      </c>
      <c r="AW265" s="18">
        <v>0</v>
      </c>
      <c r="AX265" s="18">
        <v>0</v>
      </c>
      <c r="AY265" s="18">
        <v>0</v>
      </c>
      <c r="AZ265" s="18">
        <v>0.36494080132450341</v>
      </c>
      <c r="BA265" s="18">
        <v>0.34908195178807955</v>
      </c>
      <c r="BB265" s="18">
        <v>0</v>
      </c>
      <c r="BC265" s="18">
        <v>0</v>
      </c>
      <c r="BD265" s="18">
        <v>0</v>
      </c>
      <c r="BE265" s="18">
        <v>0</v>
      </c>
      <c r="BF265" s="18">
        <v>1.5858849536423844E-2</v>
      </c>
      <c r="BG265" s="18">
        <v>0</v>
      </c>
      <c r="BH265" s="18">
        <v>-0.1725475160264901</v>
      </c>
      <c r="BI265" s="18">
        <v>0</v>
      </c>
      <c r="BJ265" s="18">
        <v>0</v>
      </c>
      <c r="BK265" s="18">
        <v>0</v>
      </c>
      <c r="BL265" s="18">
        <v>5.7337503651711278E-3</v>
      </c>
      <c r="BM265" s="18">
        <v>5.7335378940397367E-3</v>
      </c>
      <c r="BN265" s="18">
        <v>0</v>
      </c>
      <c r="BO265" s="18">
        <v>0</v>
      </c>
      <c r="BP265" s="18">
        <v>0</v>
      </c>
      <c r="BQ265" s="18">
        <v>0</v>
      </c>
      <c r="BR265" s="18">
        <v>2.1247113139072851E-7</v>
      </c>
      <c r="BS265" s="18">
        <v>0</v>
      </c>
      <c r="BT265" s="18">
        <v>-8.8675753112582795E-5</v>
      </c>
      <c r="BU265" s="18">
        <v>0</v>
      </c>
      <c r="BV265" s="18">
        <v>0</v>
      </c>
      <c r="BW265" s="18">
        <v>0</v>
      </c>
      <c r="BX265" s="18">
        <v>16324.070011947022</v>
      </c>
      <c r="BY265" s="18">
        <v>16300.435708609273</v>
      </c>
      <c r="BZ265" s="18">
        <v>0</v>
      </c>
      <c r="CA265" s="18">
        <v>0</v>
      </c>
      <c r="CB265" s="18">
        <v>0</v>
      </c>
      <c r="CC265" s="18">
        <v>0</v>
      </c>
      <c r="CD265" s="18">
        <v>23.634303337748349</v>
      </c>
      <c r="CE265" s="18">
        <v>0</v>
      </c>
      <c r="CF265" s="18">
        <v>-8912.1500662251674</v>
      </c>
      <c r="CG265" s="18">
        <v>0</v>
      </c>
      <c r="CH265" s="18">
        <v>0</v>
      </c>
      <c r="CI265" s="18">
        <v>0</v>
      </c>
      <c r="CJ265" s="18">
        <v>19289.354369165569</v>
      </c>
      <c r="CK265" s="18">
        <v>19264.696927152323</v>
      </c>
      <c r="CL265" s="18">
        <v>0</v>
      </c>
      <c r="CM265" s="18">
        <v>0</v>
      </c>
      <c r="CN265" s="18">
        <v>0</v>
      </c>
      <c r="CO265" s="18">
        <v>0</v>
      </c>
      <c r="CP265" s="18">
        <v>24.657442013245038</v>
      </c>
      <c r="CQ265" s="18">
        <v>0</v>
      </c>
      <c r="CR265" s="18">
        <v>-11105.356052980133</v>
      </c>
      <c r="CS265" s="18">
        <v>0</v>
      </c>
      <c r="CT265" s="18">
        <v>0</v>
      </c>
      <c r="CU265" s="18">
        <v>0</v>
      </c>
      <c r="CV265" s="18">
        <v>5259.4488748847698</v>
      </c>
      <c r="CW265" s="18">
        <v>5256.6440344370876</v>
      </c>
      <c r="CX265" s="18">
        <v>0</v>
      </c>
      <c r="CY265" s="18">
        <v>0</v>
      </c>
      <c r="CZ265" s="18">
        <v>0</v>
      </c>
      <c r="DA265" s="18">
        <v>0</v>
      </c>
      <c r="DB265" s="18">
        <v>2.8048404476821198</v>
      </c>
      <c r="DC265" s="18">
        <v>0</v>
      </c>
      <c r="DD265" s="18">
        <v>-3644.8224953642393</v>
      </c>
      <c r="DE265" s="18">
        <v>0</v>
      </c>
      <c r="DF265" s="18">
        <v>0</v>
      </c>
      <c r="DG265" s="18">
        <v>0</v>
      </c>
      <c r="DH265" s="18">
        <v>0</v>
      </c>
      <c r="DI265" s="18">
        <v>0</v>
      </c>
      <c r="DJ265" s="18">
        <v>0</v>
      </c>
      <c r="DK265" s="18">
        <v>0</v>
      </c>
      <c r="DL265" s="18">
        <v>0</v>
      </c>
      <c r="DM265" s="18">
        <v>0</v>
      </c>
      <c r="DN265" s="18">
        <v>0</v>
      </c>
      <c r="DO265" s="18">
        <v>0</v>
      </c>
      <c r="DP265" s="18">
        <v>0</v>
      </c>
      <c r="DQ265" s="18">
        <v>0</v>
      </c>
      <c r="DR265" s="18">
        <v>0</v>
      </c>
      <c r="DS265" s="18">
        <v>0</v>
      </c>
      <c r="DT265" s="18">
        <v>0</v>
      </c>
      <c r="DU265" s="18">
        <v>0</v>
      </c>
      <c r="DV265" s="18">
        <v>0</v>
      </c>
      <c r="DW265" s="18">
        <v>0</v>
      </c>
      <c r="DX265" s="18">
        <v>0</v>
      </c>
      <c r="DY265" s="18">
        <v>0</v>
      </c>
      <c r="DZ265" s="18">
        <v>0</v>
      </c>
      <c r="EA265" s="18">
        <v>0</v>
      </c>
      <c r="EB265" s="18">
        <v>0</v>
      </c>
      <c r="EC265" s="18">
        <v>0</v>
      </c>
      <c r="ED265" s="18">
        <v>0</v>
      </c>
      <c r="EE265" s="18">
        <v>0</v>
      </c>
    </row>
    <row r="266" spans="1:135" ht="20.149999999999999" customHeight="1" outlineLevel="5" x14ac:dyDescent="0.35">
      <c r="A266" s="17" t="s">
        <v>54</v>
      </c>
      <c r="B266" s="17" t="s">
        <v>395</v>
      </c>
      <c r="D266" s="18">
        <v>8520.6673926481508</v>
      </c>
      <c r="E266" s="18">
        <v>4754.9139611798964</v>
      </c>
      <c r="F266" s="18">
        <v>0</v>
      </c>
      <c r="G266" s="18">
        <v>0</v>
      </c>
      <c r="H266" s="18">
        <v>2939.0618652000003</v>
      </c>
      <c r="I266" s="18">
        <v>0</v>
      </c>
      <c r="J266" s="18">
        <v>650.32895308425475</v>
      </c>
      <c r="K266" s="18">
        <v>176.36261318400005</v>
      </c>
      <c r="L266" s="18">
        <v>-1694.4374177446234</v>
      </c>
      <c r="M266" s="18">
        <v>0</v>
      </c>
      <c r="N266" s="18">
        <v>0</v>
      </c>
      <c r="O266" s="18">
        <v>0</v>
      </c>
      <c r="P266" s="18">
        <v>1.1388014692203098E-10</v>
      </c>
      <c r="Q266" s="18">
        <v>9.7594744503398773E-11</v>
      </c>
      <c r="R266" s="18">
        <v>0</v>
      </c>
      <c r="S266" s="18">
        <v>0</v>
      </c>
      <c r="T266" s="18">
        <v>1.598231788512E-11</v>
      </c>
      <c r="U266" s="18">
        <v>0</v>
      </c>
      <c r="V266" s="18">
        <v>1.5660061943220362E-13</v>
      </c>
      <c r="W266" s="18">
        <v>1.4648391407999997E-13</v>
      </c>
      <c r="X266" s="18">
        <v>4.434902785742689E-10</v>
      </c>
      <c r="Y266" s="18">
        <v>0</v>
      </c>
      <c r="Z266" s="18">
        <v>0</v>
      </c>
      <c r="AA266" s="18">
        <v>0</v>
      </c>
      <c r="AB266" s="18">
        <v>1.8839374781703915</v>
      </c>
      <c r="AC266" s="18">
        <v>1.2774392933675962</v>
      </c>
      <c r="AD266" s="18">
        <v>0</v>
      </c>
      <c r="AE266" s="18">
        <v>0</v>
      </c>
      <c r="AF266" s="18">
        <v>0.58923157687919991</v>
      </c>
      <c r="AG266" s="18">
        <v>0</v>
      </c>
      <c r="AH266" s="18">
        <v>6.7211404059953923E-3</v>
      </c>
      <c r="AI266" s="18">
        <v>1.0545467517599997E-2</v>
      </c>
      <c r="AJ266" s="18">
        <v>-0.27015479284042515</v>
      </c>
      <c r="AK266" s="18">
        <v>0</v>
      </c>
      <c r="AL266" s="18">
        <v>0</v>
      </c>
      <c r="AM266" s="18">
        <v>0</v>
      </c>
      <c r="AN266" s="18">
        <v>26.469128082664593</v>
      </c>
      <c r="AO266" s="18">
        <v>16.548680040898578</v>
      </c>
      <c r="AP266" s="18">
        <v>0</v>
      </c>
      <c r="AQ266" s="18">
        <v>0</v>
      </c>
      <c r="AR266" s="18">
        <v>9.6773753222400014</v>
      </c>
      <c r="AS266" s="18">
        <v>0</v>
      </c>
      <c r="AT266" s="18">
        <v>0.10392329451001411</v>
      </c>
      <c r="AU266" s="18">
        <v>0.13914942501599997</v>
      </c>
      <c r="AV266" s="18">
        <v>-4.0346991143022706</v>
      </c>
      <c r="AW266" s="18">
        <v>0</v>
      </c>
      <c r="AX266" s="18">
        <v>0</v>
      </c>
      <c r="AY266" s="18">
        <v>0</v>
      </c>
      <c r="AZ266" s="18">
        <v>4.4453596163930911</v>
      </c>
      <c r="BA266" s="18">
        <v>2.5294834515254689</v>
      </c>
      <c r="BB266" s="18">
        <v>0</v>
      </c>
      <c r="BC266" s="18">
        <v>0</v>
      </c>
      <c r="BD266" s="18">
        <v>1.8726200864735996</v>
      </c>
      <c r="BE266" s="18">
        <v>0</v>
      </c>
      <c r="BF266" s="18">
        <v>2.6104735971622037E-2</v>
      </c>
      <c r="BG266" s="18">
        <v>1.7151342422399997E-2</v>
      </c>
      <c r="BH266" s="18">
        <v>-0.31835345043494584</v>
      </c>
      <c r="BI266" s="18">
        <v>0</v>
      </c>
      <c r="BJ266" s="18">
        <v>0</v>
      </c>
      <c r="BK266" s="18">
        <v>0</v>
      </c>
      <c r="BL266" s="18">
        <v>7.5643962516428992E-2</v>
      </c>
      <c r="BM266" s="18">
        <v>7.4514358934328756E-2</v>
      </c>
      <c r="BN266" s="18">
        <v>0</v>
      </c>
      <c r="BO266" s="18">
        <v>0</v>
      </c>
      <c r="BP266" s="18">
        <v>1.1255106104519999E-3</v>
      </c>
      <c r="BQ266" s="18">
        <v>0</v>
      </c>
      <c r="BR266" s="18">
        <v>1.6886702117516209E-6</v>
      </c>
      <c r="BS266" s="18">
        <v>2.4043014364799993E-6</v>
      </c>
      <c r="BT266" s="18">
        <v>-2.5190410302525896E-4</v>
      </c>
      <c r="BU266" s="18">
        <v>0</v>
      </c>
      <c r="BV266" s="18">
        <v>0</v>
      </c>
      <c r="BW266" s="18">
        <v>0</v>
      </c>
      <c r="BX266" s="18">
        <v>95773.762480583508</v>
      </c>
      <c r="BY266" s="18">
        <v>62350.90875716423</v>
      </c>
      <c r="BZ266" s="18">
        <v>0</v>
      </c>
      <c r="CA266" s="18">
        <v>0</v>
      </c>
      <c r="CB266" s="18">
        <v>33001.321510440001</v>
      </c>
      <c r="CC266" s="18">
        <v>0</v>
      </c>
      <c r="CD266" s="18">
        <v>112.76130625128401</v>
      </c>
      <c r="CE266" s="18">
        <v>308.77090672799994</v>
      </c>
      <c r="CF266" s="18">
        <v>-19489.799270181553</v>
      </c>
      <c r="CG266" s="18">
        <v>0</v>
      </c>
      <c r="CH266" s="18">
        <v>0</v>
      </c>
      <c r="CI266" s="18">
        <v>0</v>
      </c>
      <c r="CJ266" s="18">
        <v>102661.23227702052</v>
      </c>
      <c r="CK266" s="18">
        <v>68236.429937041103</v>
      </c>
      <c r="CL266" s="18">
        <v>0</v>
      </c>
      <c r="CM266" s="18">
        <v>0</v>
      </c>
      <c r="CN266" s="18">
        <v>33982.612588559998</v>
      </c>
      <c r="CO266" s="18">
        <v>0</v>
      </c>
      <c r="CP266" s="18">
        <v>122.87366778740653</v>
      </c>
      <c r="CQ266" s="18">
        <v>319.3160836319999</v>
      </c>
      <c r="CR266" s="18">
        <v>-23026.976852640408</v>
      </c>
      <c r="CS266" s="18">
        <v>0</v>
      </c>
      <c r="CT266" s="18">
        <v>0</v>
      </c>
      <c r="CU266" s="18">
        <v>0</v>
      </c>
      <c r="CV266" s="18">
        <v>20915.407587564772</v>
      </c>
      <c r="CW266" s="18">
        <v>17778.732364009349</v>
      </c>
      <c r="CX266" s="18">
        <v>0</v>
      </c>
      <c r="CY266" s="18">
        <v>0</v>
      </c>
      <c r="CZ266" s="18">
        <v>3064.2631284479999</v>
      </c>
      <c r="DA266" s="18">
        <v>0</v>
      </c>
      <c r="DB266" s="18">
        <v>27.92050870742186</v>
      </c>
      <c r="DC266" s="18">
        <v>44.491586399999989</v>
      </c>
      <c r="DD266" s="18">
        <v>-7010.2735766575661</v>
      </c>
      <c r="DE266" s="18">
        <v>0</v>
      </c>
      <c r="DF266" s="18">
        <v>0</v>
      </c>
      <c r="DG266" s="18">
        <v>0</v>
      </c>
      <c r="DH266" s="18">
        <v>0</v>
      </c>
      <c r="DI266" s="18">
        <v>0</v>
      </c>
      <c r="DJ266" s="18">
        <v>0</v>
      </c>
      <c r="DK266" s="18">
        <v>0</v>
      </c>
      <c r="DL266" s="18">
        <v>0</v>
      </c>
      <c r="DM266" s="18">
        <v>0</v>
      </c>
      <c r="DN266" s="18">
        <v>0</v>
      </c>
      <c r="DO266" s="18">
        <v>0</v>
      </c>
      <c r="DP266" s="18">
        <v>0</v>
      </c>
      <c r="DQ266" s="18">
        <v>0</v>
      </c>
      <c r="DR266" s="18">
        <v>0</v>
      </c>
      <c r="DS266" s="18">
        <v>0</v>
      </c>
      <c r="DT266" s="18">
        <v>0</v>
      </c>
      <c r="DU266" s="18">
        <v>0</v>
      </c>
      <c r="DV266" s="18">
        <v>0</v>
      </c>
      <c r="DW266" s="18">
        <v>0</v>
      </c>
      <c r="DX266" s="18">
        <v>0</v>
      </c>
      <c r="DY266" s="18">
        <v>0</v>
      </c>
      <c r="DZ266" s="18">
        <v>0</v>
      </c>
      <c r="EA266" s="18">
        <v>0</v>
      </c>
      <c r="EB266" s="18">
        <v>0</v>
      </c>
      <c r="EC266" s="18">
        <v>0</v>
      </c>
      <c r="ED266" s="18">
        <v>0</v>
      </c>
      <c r="EE266" s="18">
        <v>0</v>
      </c>
    </row>
    <row r="267" spans="1:135" ht="20.149999999999999" customHeight="1" outlineLevel="6" x14ac:dyDescent="0.35">
      <c r="A267" s="17" t="s">
        <v>55</v>
      </c>
      <c r="B267" s="17" t="s">
        <v>394</v>
      </c>
      <c r="C267">
        <v>0</v>
      </c>
      <c r="D267" s="18">
        <v>575.45088492666162</v>
      </c>
      <c r="E267" s="18">
        <v>575.33957110266158</v>
      </c>
      <c r="F267" s="18">
        <v>0</v>
      </c>
      <c r="G267" s="18">
        <v>0</v>
      </c>
      <c r="H267" s="18">
        <v>0</v>
      </c>
      <c r="I267" s="18">
        <v>0</v>
      </c>
      <c r="J267" s="18">
        <v>0</v>
      </c>
      <c r="K267" s="18">
        <v>0.11131382399999999</v>
      </c>
      <c r="L267" s="18">
        <v>-64.137599999999992</v>
      </c>
      <c r="M267" s="18">
        <v>0</v>
      </c>
      <c r="N267" s="18">
        <v>0</v>
      </c>
      <c r="O267" s="18">
        <v>0</v>
      </c>
      <c r="P267" s="18">
        <v>2.8046241249581746E-12</v>
      </c>
      <c r="Q267" s="18">
        <v>2.8040055969581747E-12</v>
      </c>
      <c r="R267" s="18">
        <v>0</v>
      </c>
      <c r="S267" s="18">
        <v>0</v>
      </c>
      <c r="T267" s="18">
        <v>0</v>
      </c>
      <c r="U267" s="18">
        <v>0</v>
      </c>
      <c r="V267" s="18">
        <v>0</v>
      </c>
      <c r="W267" s="18">
        <v>6.1852799999999998E-16</v>
      </c>
      <c r="X267" s="18">
        <v>3.9398111999999995E-13</v>
      </c>
      <c r="Y267" s="18">
        <v>0</v>
      </c>
      <c r="Z267" s="18">
        <v>0</v>
      </c>
      <c r="AA267" s="18">
        <v>0</v>
      </c>
      <c r="AB267" s="18">
        <v>0.13818733557145552</v>
      </c>
      <c r="AC267" s="18">
        <v>0.13813297642585551</v>
      </c>
      <c r="AD267" s="18">
        <v>0</v>
      </c>
      <c r="AE267" s="18">
        <v>0</v>
      </c>
      <c r="AF267" s="18">
        <v>0</v>
      </c>
      <c r="AG267" s="18">
        <v>0</v>
      </c>
      <c r="AH267" s="18">
        <v>0</v>
      </c>
      <c r="AI267" s="18">
        <v>5.4359145599999992E-5</v>
      </c>
      <c r="AJ267" s="18">
        <v>-1.93217376E-2</v>
      </c>
      <c r="AK267" s="18">
        <v>0</v>
      </c>
      <c r="AL267" s="18">
        <v>0</v>
      </c>
      <c r="AM267" s="18">
        <v>0</v>
      </c>
      <c r="AN267" s="18">
        <v>1.3454751423360001</v>
      </c>
      <c r="AO267" s="18">
        <v>1.344768</v>
      </c>
      <c r="AP267" s="18">
        <v>0</v>
      </c>
      <c r="AQ267" s="18">
        <v>0</v>
      </c>
      <c r="AR267" s="18">
        <v>0</v>
      </c>
      <c r="AS267" s="18">
        <v>0</v>
      </c>
      <c r="AT267" s="18">
        <v>0</v>
      </c>
      <c r="AU267" s="18">
        <v>7.0714233599999997E-4</v>
      </c>
      <c r="AV267" s="18">
        <v>-0.14794439039999999</v>
      </c>
      <c r="AW267" s="18">
        <v>0</v>
      </c>
      <c r="AX267" s="18">
        <v>0</v>
      </c>
      <c r="AY267" s="18">
        <v>0</v>
      </c>
      <c r="AZ267" s="18">
        <v>0.12109391247319848</v>
      </c>
      <c r="BA267" s="18">
        <v>0.12101435133079848</v>
      </c>
      <c r="BB267" s="18">
        <v>0</v>
      </c>
      <c r="BC267" s="18">
        <v>0</v>
      </c>
      <c r="BD267" s="18">
        <v>0</v>
      </c>
      <c r="BE267" s="18">
        <v>0</v>
      </c>
      <c r="BF267" s="18">
        <v>0</v>
      </c>
      <c r="BG267" s="18">
        <v>7.9561142399999987E-5</v>
      </c>
      <c r="BH267" s="18">
        <v>-1.2289384320000001E-2</v>
      </c>
      <c r="BI267" s="18">
        <v>0</v>
      </c>
      <c r="BJ267" s="18">
        <v>0</v>
      </c>
      <c r="BK267" s="18">
        <v>0</v>
      </c>
      <c r="BL267" s="18">
        <v>6.4759384667009298E-2</v>
      </c>
      <c r="BM267" s="18">
        <v>6.4759373384030414E-2</v>
      </c>
      <c r="BN267" s="18">
        <v>0</v>
      </c>
      <c r="BO267" s="18">
        <v>0</v>
      </c>
      <c r="BP267" s="18">
        <v>0</v>
      </c>
      <c r="BQ267" s="18">
        <v>0</v>
      </c>
      <c r="BR267" s="18">
        <v>0</v>
      </c>
      <c r="BS267" s="18">
        <v>1.1282978879999999E-8</v>
      </c>
      <c r="BT267" s="18">
        <v>1.5265711679999999E-6</v>
      </c>
      <c r="BU267" s="18">
        <v>0</v>
      </c>
      <c r="BV267" s="18">
        <v>0</v>
      </c>
      <c r="BW267" s="18">
        <v>0</v>
      </c>
      <c r="BX267" s="18">
        <v>5652.7417902548441</v>
      </c>
      <c r="BY267" s="18">
        <v>5651.1630114068439</v>
      </c>
      <c r="BZ267" s="18">
        <v>0</v>
      </c>
      <c r="CA267" s="18">
        <v>0</v>
      </c>
      <c r="CB267" s="18">
        <v>0</v>
      </c>
      <c r="CC267" s="18">
        <v>0</v>
      </c>
      <c r="CD267" s="18">
        <v>0</v>
      </c>
      <c r="CE267" s="18">
        <v>1.5787788479999998</v>
      </c>
      <c r="CF267" s="18">
        <v>-507.325152</v>
      </c>
      <c r="CG267" s="18">
        <v>0</v>
      </c>
      <c r="CH267" s="18">
        <v>0</v>
      </c>
      <c r="CI267" s="18">
        <v>0</v>
      </c>
      <c r="CJ267" s="18">
        <v>6218.5519283209724</v>
      </c>
      <c r="CK267" s="18">
        <v>6216.9271482889726</v>
      </c>
      <c r="CL267" s="18">
        <v>0</v>
      </c>
      <c r="CM267" s="18">
        <v>0</v>
      </c>
      <c r="CN267" s="18">
        <v>0</v>
      </c>
      <c r="CO267" s="18">
        <v>0</v>
      </c>
      <c r="CP267" s="18">
        <v>0</v>
      </c>
      <c r="CQ267" s="18">
        <v>1.6247800319999999</v>
      </c>
      <c r="CR267" s="18">
        <v>-485.03203199999996</v>
      </c>
      <c r="CS267" s="18">
        <v>0</v>
      </c>
      <c r="CT267" s="18">
        <v>0</v>
      </c>
      <c r="CU267" s="18">
        <v>0</v>
      </c>
      <c r="CV267" s="18">
        <v>1072.0897553411405</v>
      </c>
      <c r="CW267" s="18">
        <v>1071.8765019011405</v>
      </c>
      <c r="CX267" s="18">
        <v>0</v>
      </c>
      <c r="CY267" s="18">
        <v>0</v>
      </c>
      <c r="CZ267" s="18">
        <v>0</v>
      </c>
      <c r="DA267" s="18">
        <v>0</v>
      </c>
      <c r="DB267" s="18">
        <v>0</v>
      </c>
      <c r="DC267" s="18">
        <v>0.21325343999999999</v>
      </c>
      <c r="DD267" s="18">
        <v>55.343404800000002</v>
      </c>
      <c r="DE267" s="18">
        <v>0</v>
      </c>
      <c r="DF267" s="18">
        <v>0</v>
      </c>
      <c r="DG267" s="18">
        <v>0</v>
      </c>
      <c r="DH267" s="18">
        <v>0</v>
      </c>
      <c r="DI267" s="18">
        <v>0</v>
      </c>
      <c r="DJ267" s="18">
        <v>0</v>
      </c>
      <c r="DK267" s="18">
        <v>0</v>
      </c>
      <c r="DL267" s="18">
        <v>0</v>
      </c>
      <c r="DM267" s="18">
        <v>0</v>
      </c>
      <c r="DN267" s="18">
        <v>0</v>
      </c>
      <c r="DO267" s="18">
        <v>0</v>
      </c>
      <c r="DP267" s="18">
        <v>0</v>
      </c>
      <c r="DQ267" s="18">
        <v>0</v>
      </c>
      <c r="DR267" s="18">
        <v>0</v>
      </c>
      <c r="DS267" s="18">
        <v>0</v>
      </c>
      <c r="DT267" s="18">
        <v>0</v>
      </c>
      <c r="DU267" s="18">
        <v>0</v>
      </c>
      <c r="DV267" s="18">
        <v>0</v>
      </c>
      <c r="DW267" s="18">
        <v>0</v>
      </c>
      <c r="DX267" s="18">
        <v>0</v>
      </c>
      <c r="DY267" s="18">
        <v>0</v>
      </c>
      <c r="DZ267" s="18">
        <v>0</v>
      </c>
      <c r="EA267" s="18">
        <v>0</v>
      </c>
      <c r="EB267" s="18">
        <v>0</v>
      </c>
      <c r="EC267" s="18">
        <v>0</v>
      </c>
      <c r="ED267" s="18">
        <v>0</v>
      </c>
      <c r="EE267" s="18">
        <v>0</v>
      </c>
    </row>
    <row r="268" spans="1:135" ht="20.149999999999999" customHeight="1" outlineLevel="6" x14ac:dyDescent="0.35">
      <c r="A268" s="17" t="s">
        <v>55</v>
      </c>
      <c r="B268" s="17" t="s">
        <v>391</v>
      </c>
      <c r="C268">
        <v>1</v>
      </c>
      <c r="D268" s="18">
        <v>946.78602480000029</v>
      </c>
      <c r="E268" s="18">
        <v>160.30670040000004</v>
      </c>
      <c r="F268" s="18">
        <v>0</v>
      </c>
      <c r="G268" s="18">
        <v>0</v>
      </c>
      <c r="H268" s="18">
        <v>473.39301240000009</v>
      </c>
      <c r="I268" s="18">
        <v>0</v>
      </c>
      <c r="J268" s="18">
        <v>156.58861680000004</v>
      </c>
      <c r="K268" s="18">
        <v>156.49769520000004</v>
      </c>
      <c r="L268" s="18">
        <v>-338.43403440000003</v>
      </c>
      <c r="M268" s="18">
        <v>0</v>
      </c>
      <c r="N268" s="18">
        <v>0</v>
      </c>
      <c r="O268" s="18">
        <v>0</v>
      </c>
      <c r="P268" s="18">
        <v>5.1937633440000008E-12</v>
      </c>
      <c r="Q268" s="18">
        <v>2.5208734320000005E-12</v>
      </c>
      <c r="R268" s="18">
        <v>0</v>
      </c>
      <c r="S268" s="18">
        <v>0</v>
      </c>
      <c r="T268" s="18">
        <v>2.5968816720000004E-12</v>
      </c>
      <c r="U268" s="18">
        <v>0</v>
      </c>
      <c r="V268" s="18">
        <v>3.988076400000001E-14</v>
      </c>
      <c r="W268" s="18">
        <v>3.6127476000000006E-14</v>
      </c>
      <c r="X268" s="18">
        <v>-7.8741986400000017E-12</v>
      </c>
      <c r="Y268" s="18">
        <v>0</v>
      </c>
      <c r="Z268" s="18">
        <v>0</v>
      </c>
      <c r="AA268" s="18">
        <v>0</v>
      </c>
      <c r="AB268" s="18">
        <v>6.5332109304000005E-2</v>
      </c>
      <c r="AC268" s="18">
        <v>3.0705444000000005E-2</v>
      </c>
      <c r="AD268" s="18">
        <v>0</v>
      </c>
      <c r="AE268" s="18">
        <v>0</v>
      </c>
      <c r="AF268" s="18">
        <v>3.2666054652000009E-2</v>
      </c>
      <c r="AG268" s="18">
        <v>0</v>
      </c>
      <c r="AH268" s="18">
        <v>9.8473082400000024E-4</v>
      </c>
      <c r="AI268" s="18">
        <v>9.7587982800000019E-4</v>
      </c>
      <c r="AJ268" s="18">
        <v>-2.9124239760000004E-2</v>
      </c>
      <c r="AK268" s="18">
        <v>0</v>
      </c>
      <c r="AL268" s="18">
        <v>0</v>
      </c>
      <c r="AM268" s="18">
        <v>0</v>
      </c>
      <c r="AN268" s="18">
        <v>0.48884109120000008</v>
      </c>
      <c r="AO268" s="18">
        <v>0.21840532560000003</v>
      </c>
      <c r="AP268" s="18">
        <v>0</v>
      </c>
      <c r="AQ268" s="18">
        <v>0</v>
      </c>
      <c r="AR268" s="18">
        <v>0.24442054560000004</v>
      </c>
      <c r="AS268" s="18">
        <v>0</v>
      </c>
      <c r="AT268" s="18">
        <v>1.3061359080000003E-2</v>
      </c>
      <c r="AU268" s="18">
        <v>1.2953860920000001E-2</v>
      </c>
      <c r="AV268" s="18">
        <v>-0.28632098880000006</v>
      </c>
      <c r="AW268" s="18">
        <v>0</v>
      </c>
      <c r="AX268" s="18">
        <v>0</v>
      </c>
      <c r="AY268" s="18">
        <v>0</v>
      </c>
      <c r="AZ268" s="18">
        <v>7.2518957280000018E-2</v>
      </c>
      <c r="BA268" s="18">
        <v>3.0332332800000004E-2</v>
      </c>
      <c r="BB268" s="18">
        <v>0</v>
      </c>
      <c r="BC268" s="18">
        <v>0</v>
      </c>
      <c r="BD268" s="18">
        <v>3.6259478640000002E-2</v>
      </c>
      <c r="BE268" s="18">
        <v>0</v>
      </c>
      <c r="BF268" s="18">
        <v>2.9741896800000002E-3</v>
      </c>
      <c r="BG268" s="18">
        <v>2.9529561600000007E-3</v>
      </c>
      <c r="BH268" s="18">
        <v>-5.4277866720000012E-2</v>
      </c>
      <c r="BI268" s="18">
        <v>0</v>
      </c>
      <c r="BJ268" s="18">
        <v>0</v>
      </c>
      <c r="BK268" s="18">
        <v>0</v>
      </c>
      <c r="BL268" s="18">
        <v>7.1612940168000016E-5</v>
      </c>
      <c r="BM268" s="18">
        <v>3.4989847200000007E-5</v>
      </c>
      <c r="BN268" s="18">
        <v>0</v>
      </c>
      <c r="BO268" s="18">
        <v>0</v>
      </c>
      <c r="BP268" s="18">
        <v>3.5806470084000001E-5</v>
      </c>
      <c r="BQ268" s="18">
        <v>0</v>
      </c>
      <c r="BR268" s="18">
        <v>4.2587067600000006E-7</v>
      </c>
      <c r="BS268" s="18">
        <v>3.9075220800000004E-7</v>
      </c>
      <c r="BT268" s="18">
        <v>-8.4429576000000017E-5</v>
      </c>
      <c r="BU268" s="18">
        <v>0</v>
      </c>
      <c r="BV268" s="18">
        <v>0</v>
      </c>
      <c r="BW268" s="18">
        <v>0</v>
      </c>
      <c r="BX268" s="18">
        <v>9483.9738285599997</v>
      </c>
      <c r="BY268" s="18">
        <v>4687.0362000000005</v>
      </c>
      <c r="BZ268" s="18">
        <v>0</v>
      </c>
      <c r="CA268" s="18">
        <v>0</v>
      </c>
      <c r="CB268" s="18">
        <v>4741.9869142799998</v>
      </c>
      <c r="CC268" s="18">
        <v>0</v>
      </c>
      <c r="CD268" s="18">
        <v>27.926791200000004</v>
      </c>
      <c r="CE268" s="18">
        <v>27.023923080000007</v>
      </c>
      <c r="CF268" s="18">
        <v>-4514.246352000001</v>
      </c>
      <c r="CG268" s="18">
        <v>0</v>
      </c>
      <c r="CH268" s="18">
        <v>0</v>
      </c>
      <c r="CI268" s="18">
        <v>0</v>
      </c>
      <c r="CJ268" s="18">
        <v>9868.628800800001</v>
      </c>
      <c r="CK268" s="18">
        <v>4874.4511200000006</v>
      </c>
      <c r="CL268" s="18">
        <v>0</v>
      </c>
      <c r="CM268" s="18">
        <v>0</v>
      </c>
      <c r="CN268" s="18">
        <v>4934.3144004000005</v>
      </c>
      <c r="CO268" s="18">
        <v>0</v>
      </c>
      <c r="CP268" s="18">
        <v>30.503642400000004</v>
      </c>
      <c r="CQ268" s="18">
        <v>29.359638000000004</v>
      </c>
      <c r="CR268" s="18">
        <v>-4948.5688560000008</v>
      </c>
      <c r="CS268" s="18">
        <v>0</v>
      </c>
      <c r="CT268" s="18">
        <v>0</v>
      </c>
      <c r="CU268" s="18">
        <v>0</v>
      </c>
      <c r="CV268" s="18">
        <v>961.94476224000005</v>
      </c>
      <c r="CW268" s="18">
        <v>467.44513200000006</v>
      </c>
      <c r="CX268" s="18">
        <v>0</v>
      </c>
      <c r="CY268" s="18">
        <v>0</v>
      </c>
      <c r="CZ268" s="18">
        <v>480.97238112000002</v>
      </c>
      <c r="DA268" s="18">
        <v>0</v>
      </c>
      <c r="DB268" s="18">
        <v>7.0926609600000008</v>
      </c>
      <c r="DC268" s="18">
        <v>6.4345881600000006</v>
      </c>
      <c r="DD268" s="18">
        <v>-1423.9874880000002</v>
      </c>
      <c r="DE268" s="18">
        <v>0</v>
      </c>
      <c r="DF268" s="18">
        <v>0</v>
      </c>
      <c r="DG268" s="18">
        <v>0</v>
      </c>
      <c r="DH268" s="18">
        <v>0</v>
      </c>
      <c r="DI268" s="18">
        <v>0</v>
      </c>
      <c r="DJ268" s="18">
        <v>0</v>
      </c>
      <c r="DK268" s="18">
        <v>0</v>
      </c>
      <c r="DL268" s="18">
        <v>0</v>
      </c>
      <c r="DM268" s="18">
        <v>0</v>
      </c>
      <c r="DN268" s="18">
        <v>0</v>
      </c>
      <c r="DO268" s="18">
        <v>0</v>
      </c>
      <c r="DP268" s="18">
        <v>0</v>
      </c>
      <c r="DQ268" s="18">
        <v>0</v>
      </c>
      <c r="DR268" s="18">
        <v>0</v>
      </c>
      <c r="DS268" s="18">
        <v>0</v>
      </c>
      <c r="DT268" s="18">
        <v>0</v>
      </c>
      <c r="DU268" s="18">
        <v>0</v>
      </c>
      <c r="DV268" s="18">
        <v>0</v>
      </c>
      <c r="DW268" s="18">
        <v>0</v>
      </c>
      <c r="DX268" s="18">
        <v>0</v>
      </c>
      <c r="DY268" s="18">
        <v>0</v>
      </c>
      <c r="DZ268" s="18">
        <v>0</v>
      </c>
      <c r="EA268" s="18">
        <v>0</v>
      </c>
      <c r="EB268" s="18">
        <v>0</v>
      </c>
      <c r="EC268" s="18">
        <v>0</v>
      </c>
      <c r="ED268" s="18">
        <v>0</v>
      </c>
      <c r="EE268" s="18">
        <v>0</v>
      </c>
    </row>
    <row r="269" spans="1:135" ht="20.149999999999999" customHeight="1" outlineLevel="6" x14ac:dyDescent="0.35">
      <c r="A269" s="17" t="s">
        <v>55</v>
      </c>
      <c r="B269" s="17" t="s">
        <v>118</v>
      </c>
      <c r="C269">
        <v>1</v>
      </c>
      <c r="D269" s="18">
        <v>4931.337705599999</v>
      </c>
      <c r="E269" s="18">
        <v>2323.8450623999997</v>
      </c>
      <c r="F269" s="18">
        <v>0</v>
      </c>
      <c r="G269" s="18">
        <v>0</v>
      </c>
      <c r="H269" s="18">
        <v>2465.6688528</v>
      </c>
      <c r="I269" s="18">
        <v>0</v>
      </c>
      <c r="J269" s="18">
        <v>122.07018623999997</v>
      </c>
      <c r="K269" s="18">
        <v>19.753604159999995</v>
      </c>
      <c r="L269" s="18">
        <v>-113.06403263999997</v>
      </c>
      <c r="M269" s="18">
        <v>0</v>
      </c>
      <c r="N269" s="18">
        <v>0</v>
      </c>
      <c r="O269" s="18">
        <v>0</v>
      </c>
      <c r="P269" s="18">
        <v>2.6770872426239999E-11</v>
      </c>
      <c r="Q269" s="18">
        <v>1.3190173631999999E-11</v>
      </c>
      <c r="R269" s="18">
        <v>0</v>
      </c>
      <c r="S269" s="18">
        <v>0</v>
      </c>
      <c r="T269" s="18">
        <v>1.3385436213119998E-11</v>
      </c>
      <c r="U269" s="18">
        <v>0</v>
      </c>
      <c r="V269" s="18">
        <v>8.5524671039999978E-14</v>
      </c>
      <c r="W269" s="18">
        <v>1.0973791007999997E-13</v>
      </c>
      <c r="X269" s="18">
        <v>-2.6205051071999991E-12</v>
      </c>
      <c r="Y269" s="18">
        <v>0</v>
      </c>
      <c r="Z269" s="18">
        <v>0</v>
      </c>
      <c r="AA269" s="18">
        <v>0</v>
      </c>
      <c r="AB269" s="18">
        <v>1.1131310444543996</v>
      </c>
      <c r="AC269" s="18">
        <v>0.54578738879999988</v>
      </c>
      <c r="AD269" s="18">
        <v>0</v>
      </c>
      <c r="AE269" s="18">
        <v>0</v>
      </c>
      <c r="AF269" s="18">
        <v>0.5565655222271999</v>
      </c>
      <c r="AG269" s="18">
        <v>0</v>
      </c>
      <c r="AH269" s="18">
        <v>1.2629048831999995E-3</v>
      </c>
      <c r="AI269" s="18">
        <v>9.5152285439999967E-3</v>
      </c>
      <c r="AJ269" s="18">
        <v>-9.7247955839999973E-3</v>
      </c>
      <c r="AK269" s="18">
        <v>0</v>
      </c>
      <c r="AL269" s="18">
        <v>0</v>
      </c>
      <c r="AM269" s="18">
        <v>0</v>
      </c>
      <c r="AN269" s="18">
        <v>18.865909553280002</v>
      </c>
      <c r="AO269" s="18">
        <v>9.2938356479999999</v>
      </c>
      <c r="AP269" s="18">
        <v>0</v>
      </c>
      <c r="AQ269" s="18">
        <v>0</v>
      </c>
      <c r="AR269" s="18">
        <v>9.4329547766400008</v>
      </c>
      <c r="AS269" s="18">
        <v>0</v>
      </c>
      <c r="AT269" s="18">
        <v>1.3630706879999998E-2</v>
      </c>
      <c r="AU269" s="18">
        <v>0.12548842175999997</v>
      </c>
      <c r="AV269" s="18">
        <v>-9.5510279039999979E-2</v>
      </c>
      <c r="AW269" s="18">
        <v>0</v>
      </c>
      <c r="AX269" s="18">
        <v>0</v>
      </c>
      <c r="AY269" s="18">
        <v>0</v>
      </c>
      <c r="AZ269" s="18">
        <v>3.6727212156671998</v>
      </c>
      <c r="BA269" s="18">
        <v>1.8192068255999998</v>
      </c>
      <c r="BB269" s="18">
        <v>0</v>
      </c>
      <c r="BC269" s="18">
        <v>0</v>
      </c>
      <c r="BD269" s="18">
        <v>1.8363606078335997</v>
      </c>
      <c r="BE269" s="18">
        <v>0</v>
      </c>
      <c r="BF269" s="18">
        <v>3.0349571135999988E-3</v>
      </c>
      <c r="BG269" s="18">
        <v>1.4118825119999996E-2</v>
      </c>
      <c r="BH269" s="18">
        <v>-1.8101282687999997E-2</v>
      </c>
      <c r="BI269" s="18">
        <v>0</v>
      </c>
      <c r="BJ269" s="18">
        <v>0</v>
      </c>
      <c r="BK269" s="18">
        <v>0</v>
      </c>
      <c r="BL269" s="18">
        <v>2.1794082807359999E-3</v>
      </c>
      <c r="BM269" s="18">
        <v>1.086812256E-3</v>
      </c>
      <c r="BN269" s="18">
        <v>0</v>
      </c>
      <c r="BO269" s="18">
        <v>0</v>
      </c>
      <c r="BP269" s="18">
        <v>1.0897041403679999E-3</v>
      </c>
      <c r="BQ269" s="18">
        <v>0</v>
      </c>
      <c r="BR269" s="18">
        <v>8.8961811839999977E-7</v>
      </c>
      <c r="BS269" s="18">
        <v>2.0022662495999993E-6</v>
      </c>
      <c r="BT269" s="18">
        <v>-2.8123253183999995E-5</v>
      </c>
      <c r="BU269" s="18">
        <v>0</v>
      </c>
      <c r="BV269" s="18">
        <v>0</v>
      </c>
      <c r="BW269" s="18">
        <v>0</v>
      </c>
      <c r="BX269" s="18">
        <v>56518.669192319998</v>
      </c>
      <c r="BY269" s="18">
        <v>27926.879615999998</v>
      </c>
      <c r="BZ269" s="18">
        <v>0</v>
      </c>
      <c r="CA269" s="18">
        <v>0</v>
      </c>
      <c r="CB269" s="18">
        <v>28259.334596159999</v>
      </c>
      <c r="CC269" s="18">
        <v>0</v>
      </c>
      <c r="CD269" s="18">
        <v>52.286775359999986</v>
      </c>
      <c r="CE269" s="18">
        <v>280.16820479999996</v>
      </c>
      <c r="CF269" s="18">
        <v>-1509.5504063999995</v>
      </c>
      <c r="CG269" s="18">
        <v>0</v>
      </c>
      <c r="CH269" s="18">
        <v>0</v>
      </c>
      <c r="CI269" s="18">
        <v>0</v>
      </c>
      <c r="CJ269" s="18">
        <v>58096.596376319991</v>
      </c>
      <c r="CK269" s="18">
        <v>28702.156991999997</v>
      </c>
      <c r="CL269" s="18">
        <v>0</v>
      </c>
      <c r="CM269" s="18">
        <v>0</v>
      </c>
      <c r="CN269" s="18">
        <v>29048.298188159995</v>
      </c>
      <c r="CO269" s="18">
        <v>0</v>
      </c>
      <c r="CP269" s="18">
        <v>57.809530559999985</v>
      </c>
      <c r="CQ269" s="18">
        <v>288.33166559999989</v>
      </c>
      <c r="CR269" s="18">
        <v>-1654.0913279999995</v>
      </c>
      <c r="CS269" s="18">
        <v>0</v>
      </c>
      <c r="CT269" s="18">
        <v>0</v>
      </c>
      <c r="CU269" s="18">
        <v>0</v>
      </c>
      <c r="CV269" s="18">
        <v>5166.5814946559994</v>
      </c>
      <c r="CW269" s="18">
        <v>2530.1258015999997</v>
      </c>
      <c r="CX269" s="18">
        <v>0</v>
      </c>
      <c r="CY269" s="18">
        <v>0</v>
      </c>
      <c r="CZ269" s="18">
        <v>2583.2907473279997</v>
      </c>
      <c r="DA269" s="18">
        <v>0</v>
      </c>
      <c r="DB269" s="18">
        <v>15.321200927999996</v>
      </c>
      <c r="DC269" s="18">
        <v>37.843744799999989</v>
      </c>
      <c r="DD269" s="18">
        <v>-473.90629631999985</v>
      </c>
      <c r="DE269" s="18">
        <v>0</v>
      </c>
      <c r="DF269" s="18">
        <v>0</v>
      </c>
      <c r="DG269" s="18">
        <v>0</v>
      </c>
      <c r="DH269" s="18">
        <v>0</v>
      </c>
      <c r="DI269" s="18">
        <v>0</v>
      </c>
      <c r="DJ269" s="18">
        <v>0</v>
      </c>
      <c r="DK269" s="18">
        <v>0</v>
      </c>
      <c r="DL269" s="18">
        <v>0</v>
      </c>
      <c r="DM269" s="18">
        <v>0</v>
      </c>
      <c r="DN269" s="18">
        <v>0</v>
      </c>
      <c r="DO269" s="18">
        <v>0</v>
      </c>
      <c r="DP269" s="18">
        <v>0</v>
      </c>
      <c r="DQ269" s="18">
        <v>0</v>
      </c>
      <c r="DR269" s="18">
        <v>0</v>
      </c>
      <c r="DS269" s="18">
        <v>0</v>
      </c>
      <c r="DT269" s="18">
        <v>0</v>
      </c>
      <c r="DU269" s="18">
        <v>0</v>
      </c>
      <c r="DV269" s="18">
        <v>0</v>
      </c>
      <c r="DW269" s="18">
        <v>0</v>
      </c>
      <c r="DX269" s="18">
        <v>0</v>
      </c>
      <c r="DY269" s="18">
        <v>0</v>
      </c>
      <c r="DZ269" s="18">
        <v>0</v>
      </c>
      <c r="EA269" s="18">
        <v>0</v>
      </c>
      <c r="EB269" s="18">
        <v>0</v>
      </c>
      <c r="EC269" s="18">
        <v>0</v>
      </c>
      <c r="ED269" s="18">
        <v>0</v>
      </c>
      <c r="EE269" s="18">
        <v>0</v>
      </c>
    </row>
    <row r="270" spans="1:135" ht="20.149999999999999" customHeight="1" outlineLevel="6" x14ac:dyDescent="0.35">
      <c r="A270" s="17" t="s">
        <v>55</v>
      </c>
      <c r="B270" s="17" t="s">
        <v>122</v>
      </c>
      <c r="C270">
        <v>0</v>
      </c>
      <c r="D270" s="18">
        <v>283.63185440758292</v>
      </c>
      <c r="E270" s="18">
        <v>-28.600683981042653</v>
      </c>
      <c r="F270" s="18">
        <v>0</v>
      </c>
      <c r="G270" s="18">
        <v>0</v>
      </c>
      <c r="H270" s="18">
        <v>0</v>
      </c>
      <c r="I270" s="18">
        <v>0</v>
      </c>
      <c r="J270" s="18">
        <v>312.23253838862558</v>
      </c>
      <c r="K270" s="18">
        <v>0</v>
      </c>
      <c r="L270" s="18">
        <v>-125.46444739336492</v>
      </c>
      <c r="M270" s="18">
        <v>0</v>
      </c>
      <c r="N270" s="18">
        <v>0</v>
      </c>
      <c r="O270" s="18">
        <v>0</v>
      </c>
      <c r="P270" s="18">
        <v>9.7546341611374409E-12</v>
      </c>
      <c r="Q270" s="18">
        <v>9.74342672985782E-12</v>
      </c>
      <c r="R270" s="18">
        <v>0</v>
      </c>
      <c r="S270" s="18">
        <v>0</v>
      </c>
      <c r="T270" s="18">
        <v>0</v>
      </c>
      <c r="U270" s="18">
        <v>0</v>
      </c>
      <c r="V270" s="18">
        <v>1.1207431279620852E-14</v>
      </c>
      <c r="W270" s="18">
        <v>0</v>
      </c>
      <c r="X270" s="18">
        <v>1.0340614976303317E-11</v>
      </c>
      <c r="Y270" s="18">
        <v>0</v>
      </c>
      <c r="Z270" s="18">
        <v>0</v>
      </c>
      <c r="AA270" s="18">
        <v>0</v>
      </c>
      <c r="AB270" s="18">
        <v>0.22815294302331751</v>
      </c>
      <c r="AC270" s="18">
        <v>0.22812652890995258</v>
      </c>
      <c r="AD270" s="18">
        <v>0</v>
      </c>
      <c r="AE270" s="18">
        <v>0</v>
      </c>
      <c r="AF270" s="18">
        <v>0</v>
      </c>
      <c r="AG270" s="18">
        <v>0</v>
      </c>
      <c r="AH270" s="18">
        <v>2.6414113364928906E-5</v>
      </c>
      <c r="AI270" s="18">
        <v>0</v>
      </c>
      <c r="AJ270" s="18">
        <v>-1.2618995260663507E-2</v>
      </c>
      <c r="AK270" s="18">
        <v>0</v>
      </c>
      <c r="AL270" s="18">
        <v>0</v>
      </c>
      <c r="AM270" s="18">
        <v>0</v>
      </c>
      <c r="AN270" s="18">
        <v>0.70371665198104261</v>
      </c>
      <c r="AO270" s="18">
        <v>0.70339586729857817</v>
      </c>
      <c r="AP270" s="18">
        <v>0</v>
      </c>
      <c r="AQ270" s="18">
        <v>0</v>
      </c>
      <c r="AR270" s="18">
        <v>0</v>
      </c>
      <c r="AS270" s="18">
        <v>0</v>
      </c>
      <c r="AT270" s="18">
        <v>3.2078468246445497E-4</v>
      </c>
      <c r="AU270" s="18">
        <v>0</v>
      </c>
      <c r="AV270" s="18">
        <v>-0.15256492890995257</v>
      </c>
      <c r="AW270" s="18">
        <v>0</v>
      </c>
      <c r="AX270" s="18">
        <v>0</v>
      </c>
      <c r="AY270" s="18">
        <v>0</v>
      </c>
      <c r="AZ270" s="18">
        <v>0.11804767666805686</v>
      </c>
      <c r="BA270" s="18">
        <v>0.11798431848341231</v>
      </c>
      <c r="BB270" s="18">
        <v>0</v>
      </c>
      <c r="BC270" s="18">
        <v>0</v>
      </c>
      <c r="BD270" s="18">
        <v>0</v>
      </c>
      <c r="BE270" s="18">
        <v>0</v>
      </c>
      <c r="BF270" s="18">
        <v>6.3358184644549757E-5</v>
      </c>
      <c r="BG270" s="18">
        <v>0</v>
      </c>
      <c r="BH270" s="18">
        <v>-1.5730159620853081E-2</v>
      </c>
      <c r="BI270" s="18">
        <v>0</v>
      </c>
      <c r="BJ270" s="18">
        <v>0</v>
      </c>
      <c r="BK270" s="18">
        <v>0</v>
      </c>
      <c r="BL270" s="18">
        <v>1.390924588299526E-3</v>
      </c>
      <c r="BM270" s="18">
        <v>1.3908197914691944E-3</v>
      </c>
      <c r="BN270" s="18">
        <v>0</v>
      </c>
      <c r="BO270" s="18">
        <v>0</v>
      </c>
      <c r="BP270" s="18">
        <v>0</v>
      </c>
      <c r="BQ270" s="18">
        <v>0</v>
      </c>
      <c r="BR270" s="18">
        <v>1.0479683033175356E-7</v>
      </c>
      <c r="BS270" s="18">
        <v>0</v>
      </c>
      <c r="BT270" s="18">
        <v>-2.8866367393364928E-5</v>
      </c>
      <c r="BU270" s="18">
        <v>0</v>
      </c>
      <c r="BV270" s="18">
        <v>0</v>
      </c>
      <c r="BW270" s="18">
        <v>0</v>
      </c>
      <c r="BX270" s="18">
        <v>3498.4997596208532</v>
      </c>
      <c r="BY270" s="18">
        <v>3495.8058767772513</v>
      </c>
      <c r="BZ270" s="18">
        <v>0</v>
      </c>
      <c r="CA270" s="18">
        <v>0</v>
      </c>
      <c r="CB270" s="18">
        <v>0</v>
      </c>
      <c r="CC270" s="18">
        <v>0</v>
      </c>
      <c r="CD270" s="18">
        <v>2.6938828436018953</v>
      </c>
      <c r="CE270" s="18">
        <v>0</v>
      </c>
      <c r="CF270" s="18">
        <v>-1701.2246445497631</v>
      </c>
      <c r="CG270" s="18">
        <v>0</v>
      </c>
      <c r="CH270" s="18">
        <v>0</v>
      </c>
      <c r="CI270" s="18">
        <v>0</v>
      </c>
      <c r="CJ270" s="18">
        <v>4111.9549157914689</v>
      </c>
      <c r="CK270" s="18">
        <v>4108.5406635071085</v>
      </c>
      <c r="CL270" s="18">
        <v>0</v>
      </c>
      <c r="CM270" s="18">
        <v>0</v>
      </c>
      <c r="CN270" s="18">
        <v>0</v>
      </c>
      <c r="CO270" s="18">
        <v>0</v>
      </c>
      <c r="CP270" s="18">
        <v>3.414252284360189</v>
      </c>
      <c r="CQ270" s="18">
        <v>0</v>
      </c>
      <c r="CR270" s="18">
        <v>-1911.4664644549762</v>
      </c>
      <c r="CS270" s="18">
        <v>0</v>
      </c>
      <c r="CT270" s="18">
        <v>0</v>
      </c>
      <c r="CU270" s="18">
        <v>0</v>
      </c>
      <c r="CV270" s="18">
        <v>7071.2772070521323</v>
      </c>
      <c r="CW270" s="18">
        <v>7069.3135165876774</v>
      </c>
      <c r="CX270" s="18">
        <v>0</v>
      </c>
      <c r="CY270" s="18">
        <v>0</v>
      </c>
      <c r="CZ270" s="18">
        <v>0</v>
      </c>
      <c r="DA270" s="18">
        <v>0</v>
      </c>
      <c r="DB270" s="18">
        <v>1.963690464454976</v>
      </c>
      <c r="DC270" s="18">
        <v>0</v>
      </c>
      <c r="DD270" s="18">
        <v>-563.73688720379141</v>
      </c>
      <c r="DE270" s="18">
        <v>0</v>
      </c>
      <c r="DF270" s="18">
        <v>0</v>
      </c>
      <c r="DG270" s="18">
        <v>0</v>
      </c>
      <c r="DH270" s="18">
        <v>0</v>
      </c>
      <c r="DI270" s="18">
        <v>0</v>
      </c>
      <c r="DJ270" s="18">
        <v>0</v>
      </c>
      <c r="DK270" s="18">
        <v>0</v>
      </c>
      <c r="DL270" s="18">
        <v>0</v>
      </c>
      <c r="DM270" s="18">
        <v>0</v>
      </c>
      <c r="DN270" s="18">
        <v>0</v>
      </c>
      <c r="DO270" s="18">
        <v>0</v>
      </c>
      <c r="DP270" s="18">
        <v>0</v>
      </c>
      <c r="DQ270" s="18">
        <v>0</v>
      </c>
      <c r="DR270" s="18">
        <v>0</v>
      </c>
      <c r="DS270" s="18">
        <v>0</v>
      </c>
      <c r="DT270" s="18">
        <v>0</v>
      </c>
      <c r="DU270" s="18">
        <v>0</v>
      </c>
      <c r="DV270" s="18">
        <v>0</v>
      </c>
      <c r="DW270" s="18">
        <v>0</v>
      </c>
      <c r="DX270" s="18">
        <v>0</v>
      </c>
      <c r="DY270" s="18">
        <v>0</v>
      </c>
      <c r="DZ270" s="18">
        <v>0</v>
      </c>
      <c r="EA270" s="18">
        <v>0</v>
      </c>
      <c r="EB270" s="18">
        <v>0</v>
      </c>
      <c r="EC270" s="18">
        <v>0</v>
      </c>
      <c r="ED270" s="18">
        <v>0</v>
      </c>
      <c r="EE270" s="18">
        <v>0</v>
      </c>
    </row>
    <row r="271" spans="1:135" ht="20.149999999999999" customHeight="1" outlineLevel="6" x14ac:dyDescent="0.35">
      <c r="A271" s="17" t="s">
        <v>55</v>
      </c>
      <c r="B271" s="17" t="s">
        <v>119</v>
      </c>
      <c r="C271">
        <v>0</v>
      </c>
      <c r="D271" s="18">
        <v>1783.4609229139073</v>
      </c>
      <c r="E271" s="18">
        <v>1724.0233112582782</v>
      </c>
      <c r="F271" s="18">
        <v>0</v>
      </c>
      <c r="G271" s="18">
        <v>0</v>
      </c>
      <c r="H271" s="18">
        <v>0</v>
      </c>
      <c r="I271" s="18">
        <v>0</v>
      </c>
      <c r="J271" s="18">
        <v>59.437611655629148</v>
      </c>
      <c r="K271" s="18">
        <v>0</v>
      </c>
      <c r="L271" s="18">
        <v>-1053.3373033112584</v>
      </c>
      <c r="M271" s="18">
        <v>0</v>
      </c>
      <c r="N271" s="18">
        <v>0</v>
      </c>
      <c r="O271" s="18">
        <v>0</v>
      </c>
      <c r="P271" s="18">
        <v>6.9356252865695371E-11</v>
      </c>
      <c r="Q271" s="18">
        <v>6.9336265112582783E-11</v>
      </c>
      <c r="R271" s="18">
        <v>0</v>
      </c>
      <c r="S271" s="18">
        <v>0</v>
      </c>
      <c r="T271" s="18">
        <v>0</v>
      </c>
      <c r="U271" s="18">
        <v>0</v>
      </c>
      <c r="V271" s="18">
        <v>1.9987753112582785E-14</v>
      </c>
      <c r="W271" s="18">
        <v>0</v>
      </c>
      <c r="X271" s="18">
        <v>4.4325038622516559E-10</v>
      </c>
      <c r="Y271" s="18">
        <v>0</v>
      </c>
      <c r="Z271" s="18">
        <v>0</v>
      </c>
      <c r="AA271" s="18">
        <v>0</v>
      </c>
      <c r="AB271" s="18">
        <v>0.33913404581721857</v>
      </c>
      <c r="AC271" s="18">
        <v>0.3346869552317881</v>
      </c>
      <c r="AD271" s="18">
        <v>0</v>
      </c>
      <c r="AE271" s="18">
        <v>0</v>
      </c>
      <c r="AF271" s="18">
        <v>0</v>
      </c>
      <c r="AG271" s="18">
        <v>0</v>
      </c>
      <c r="AH271" s="18">
        <v>4.4470905854304636E-3</v>
      </c>
      <c r="AI271" s="18">
        <v>0</v>
      </c>
      <c r="AJ271" s="18">
        <v>-0.19936502463576164</v>
      </c>
      <c r="AK271" s="18">
        <v>0</v>
      </c>
      <c r="AL271" s="18">
        <v>0</v>
      </c>
      <c r="AM271" s="18">
        <v>0</v>
      </c>
      <c r="AN271" s="18">
        <v>5.0651856438675509</v>
      </c>
      <c r="AO271" s="18">
        <v>4.9882752000000012</v>
      </c>
      <c r="AP271" s="18">
        <v>0</v>
      </c>
      <c r="AQ271" s="18">
        <v>0</v>
      </c>
      <c r="AR271" s="18">
        <v>0</v>
      </c>
      <c r="AS271" s="18">
        <v>0</v>
      </c>
      <c r="AT271" s="18">
        <v>7.6910443867549666E-2</v>
      </c>
      <c r="AU271" s="18">
        <v>0</v>
      </c>
      <c r="AV271" s="18">
        <v>-3.3523585271523184</v>
      </c>
      <c r="AW271" s="18">
        <v>0</v>
      </c>
      <c r="AX271" s="18">
        <v>0</v>
      </c>
      <c r="AY271" s="18">
        <v>0</v>
      </c>
      <c r="AZ271" s="18">
        <v>0.46097785430463578</v>
      </c>
      <c r="BA271" s="18">
        <v>0.44094562331125831</v>
      </c>
      <c r="BB271" s="18">
        <v>0</v>
      </c>
      <c r="BC271" s="18">
        <v>0</v>
      </c>
      <c r="BD271" s="18">
        <v>0</v>
      </c>
      <c r="BE271" s="18">
        <v>0</v>
      </c>
      <c r="BF271" s="18">
        <v>2.0032230993377486E-2</v>
      </c>
      <c r="BG271" s="18">
        <v>0</v>
      </c>
      <c r="BH271" s="18">
        <v>-0.21795475708609274</v>
      </c>
      <c r="BI271" s="18">
        <v>0</v>
      </c>
      <c r="BJ271" s="18">
        <v>0</v>
      </c>
      <c r="BK271" s="18">
        <v>0</v>
      </c>
      <c r="BL271" s="18">
        <v>7.24263204021616E-3</v>
      </c>
      <c r="BM271" s="18">
        <v>7.2423636556291403E-3</v>
      </c>
      <c r="BN271" s="18">
        <v>0</v>
      </c>
      <c r="BO271" s="18">
        <v>0</v>
      </c>
      <c r="BP271" s="18">
        <v>0</v>
      </c>
      <c r="BQ271" s="18">
        <v>0</v>
      </c>
      <c r="BR271" s="18">
        <v>2.6838458701986757E-7</v>
      </c>
      <c r="BS271" s="18">
        <v>0</v>
      </c>
      <c r="BT271" s="18">
        <v>-1.1201147761589404E-4</v>
      </c>
      <c r="BU271" s="18">
        <v>0</v>
      </c>
      <c r="BV271" s="18">
        <v>0</v>
      </c>
      <c r="BW271" s="18">
        <v>0</v>
      </c>
      <c r="BX271" s="18">
        <v>20619.877909827817</v>
      </c>
      <c r="BY271" s="18">
        <v>20590.024052980134</v>
      </c>
      <c r="BZ271" s="18">
        <v>0</v>
      </c>
      <c r="CA271" s="18">
        <v>0</v>
      </c>
      <c r="CB271" s="18">
        <v>0</v>
      </c>
      <c r="CC271" s="18">
        <v>0</v>
      </c>
      <c r="CD271" s="18">
        <v>29.853856847682124</v>
      </c>
      <c r="CE271" s="18">
        <v>0</v>
      </c>
      <c r="CF271" s="18">
        <v>-11257.45271523179</v>
      </c>
      <c r="CG271" s="18">
        <v>0</v>
      </c>
      <c r="CH271" s="18">
        <v>0</v>
      </c>
      <c r="CI271" s="18">
        <v>0</v>
      </c>
      <c r="CJ271" s="18">
        <v>24365.500255788083</v>
      </c>
      <c r="CK271" s="18">
        <v>24334.354013245036</v>
      </c>
      <c r="CL271" s="18">
        <v>0</v>
      </c>
      <c r="CM271" s="18">
        <v>0</v>
      </c>
      <c r="CN271" s="18">
        <v>0</v>
      </c>
      <c r="CO271" s="18">
        <v>0</v>
      </c>
      <c r="CP271" s="18">
        <v>31.146242543046363</v>
      </c>
      <c r="CQ271" s="18">
        <v>0</v>
      </c>
      <c r="CR271" s="18">
        <v>-14027.818172185431</v>
      </c>
      <c r="CS271" s="18">
        <v>0</v>
      </c>
      <c r="CT271" s="18">
        <v>0</v>
      </c>
      <c r="CU271" s="18">
        <v>0</v>
      </c>
      <c r="CV271" s="18">
        <v>6643.5143682754979</v>
      </c>
      <c r="CW271" s="18">
        <v>6639.971411920531</v>
      </c>
      <c r="CX271" s="18">
        <v>0</v>
      </c>
      <c r="CY271" s="18">
        <v>0</v>
      </c>
      <c r="CZ271" s="18">
        <v>0</v>
      </c>
      <c r="DA271" s="18">
        <v>0</v>
      </c>
      <c r="DB271" s="18">
        <v>3.5429563549668881</v>
      </c>
      <c r="DC271" s="18">
        <v>0</v>
      </c>
      <c r="DD271" s="18">
        <v>-4603.9863099337754</v>
      </c>
      <c r="DE271" s="18">
        <v>0</v>
      </c>
      <c r="DF271" s="18">
        <v>0</v>
      </c>
      <c r="DG271" s="18">
        <v>0</v>
      </c>
      <c r="DH271" s="18">
        <v>0</v>
      </c>
      <c r="DI271" s="18">
        <v>0</v>
      </c>
      <c r="DJ271" s="18">
        <v>0</v>
      </c>
      <c r="DK271" s="18">
        <v>0</v>
      </c>
      <c r="DL271" s="18">
        <v>0</v>
      </c>
      <c r="DM271" s="18">
        <v>0</v>
      </c>
      <c r="DN271" s="18">
        <v>0</v>
      </c>
      <c r="DO271" s="18">
        <v>0</v>
      </c>
      <c r="DP271" s="18">
        <v>0</v>
      </c>
      <c r="DQ271" s="18">
        <v>0</v>
      </c>
      <c r="DR271" s="18">
        <v>0</v>
      </c>
      <c r="DS271" s="18">
        <v>0</v>
      </c>
      <c r="DT271" s="18">
        <v>0</v>
      </c>
      <c r="DU271" s="18">
        <v>0</v>
      </c>
      <c r="DV271" s="18">
        <v>0</v>
      </c>
      <c r="DW271" s="18">
        <v>0</v>
      </c>
      <c r="DX271" s="18">
        <v>0</v>
      </c>
      <c r="DY271" s="18">
        <v>0</v>
      </c>
      <c r="DZ271" s="18">
        <v>0</v>
      </c>
      <c r="EA271" s="18">
        <v>0</v>
      </c>
      <c r="EB271" s="18">
        <v>0</v>
      </c>
      <c r="EC271" s="18">
        <v>0</v>
      </c>
      <c r="ED271" s="18">
        <v>0</v>
      </c>
      <c r="EE271" s="18">
        <v>0</v>
      </c>
    </row>
    <row r="272" spans="1:135" ht="20.149999999999999" customHeight="1" outlineLevel="5" x14ac:dyDescent="0.35">
      <c r="A272" s="17" t="s">
        <v>54</v>
      </c>
      <c r="B272" s="17" t="s">
        <v>396</v>
      </c>
      <c r="D272" s="18">
        <v>141.40800000000002</v>
      </c>
      <c r="E272" s="18">
        <v>36.56</v>
      </c>
      <c r="F272" s="18">
        <v>0</v>
      </c>
      <c r="G272" s="18">
        <v>0</v>
      </c>
      <c r="H272" s="18">
        <v>70.704000000000008</v>
      </c>
      <c r="I272" s="18">
        <v>0</v>
      </c>
      <c r="J272" s="18">
        <v>34</v>
      </c>
      <c r="K272" s="18">
        <v>0.14399999999999999</v>
      </c>
      <c r="L272" s="18">
        <v>-59.360000000000007</v>
      </c>
      <c r="M272" s="18">
        <v>0</v>
      </c>
      <c r="N272" s="18">
        <v>0</v>
      </c>
      <c r="O272" s="18">
        <v>0</v>
      </c>
      <c r="P272" s="18">
        <v>6.5312487999999988E-7</v>
      </c>
      <c r="Q272" s="18">
        <v>2.656E-7</v>
      </c>
      <c r="R272" s="18">
        <v>0</v>
      </c>
      <c r="S272" s="18">
        <v>0</v>
      </c>
      <c r="T272" s="18">
        <v>3.2656243999999999E-7</v>
      </c>
      <c r="U272" s="18">
        <v>0</v>
      </c>
      <c r="V272" s="18">
        <v>6.0959999999999998E-8</v>
      </c>
      <c r="W272" s="18">
        <v>2.4400000000000001E-12</v>
      </c>
      <c r="X272" s="18">
        <v>-1.68E-6</v>
      </c>
      <c r="Y272" s="18">
        <v>0</v>
      </c>
      <c r="Z272" s="18">
        <v>0</v>
      </c>
      <c r="AA272" s="18">
        <v>0</v>
      </c>
      <c r="AB272" s="18">
        <v>4.8006080000000007E-2</v>
      </c>
      <c r="AC272" s="18">
        <v>2.3120000000000002E-2</v>
      </c>
      <c r="AD272" s="18">
        <v>0</v>
      </c>
      <c r="AE272" s="18">
        <v>0</v>
      </c>
      <c r="AF272" s="18">
        <v>2.4003040000000003E-2</v>
      </c>
      <c r="AG272" s="18">
        <v>0</v>
      </c>
      <c r="AH272" s="18">
        <v>8.4000000000000003E-4</v>
      </c>
      <c r="AI272" s="18">
        <v>4.3040000000000001E-5</v>
      </c>
      <c r="AJ272" s="18">
        <v>-1.0208000000000002E-2</v>
      </c>
      <c r="AK272" s="18">
        <v>0</v>
      </c>
      <c r="AL272" s="18">
        <v>0</v>
      </c>
      <c r="AM272" s="18">
        <v>0</v>
      </c>
      <c r="AN272" s="18">
        <v>0.41179680000000007</v>
      </c>
      <c r="AO272" s="18">
        <v>0.18400000000000002</v>
      </c>
      <c r="AP272" s="18">
        <v>0</v>
      </c>
      <c r="AQ272" s="18">
        <v>0</v>
      </c>
      <c r="AR272" s="18">
        <v>0.20589840000000004</v>
      </c>
      <c r="AS272" s="18">
        <v>0</v>
      </c>
      <c r="AT272" s="18">
        <v>2.1520000000000001E-2</v>
      </c>
      <c r="AU272" s="18">
        <v>3.7840000000000004E-4</v>
      </c>
      <c r="AV272" s="18">
        <v>-0.14255999999999999</v>
      </c>
      <c r="AW272" s="18">
        <v>0</v>
      </c>
      <c r="AX272" s="18">
        <v>0</v>
      </c>
      <c r="AY272" s="18">
        <v>0</v>
      </c>
      <c r="AZ272" s="18">
        <v>5.1710400000000011E-2</v>
      </c>
      <c r="BA272" s="18">
        <v>2.1520000000000001E-2</v>
      </c>
      <c r="BB272" s="18">
        <v>0</v>
      </c>
      <c r="BC272" s="18">
        <v>0</v>
      </c>
      <c r="BD272" s="18">
        <v>2.5855200000000002E-2</v>
      </c>
      <c r="BE272" s="18">
        <v>0</v>
      </c>
      <c r="BF272" s="18">
        <v>3.9840000000000006E-3</v>
      </c>
      <c r="BG272" s="18">
        <v>3.5120000000000003E-4</v>
      </c>
      <c r="BH272" s="18">
        <v>-1.1232000000000001E-2</v>
      </c>
      <c r="BI272" s="18">
        <v>0</v>
      </c>
      <c r="BJ272" s="18">
        <v>0</v>
      </c>
      <c r="BK272" s="18">
        <v>0</v>
      </c>
      <c r="BL272" s="18">
        <v>2.1064598400000003E-3</v>
      </c>
      <c r="BM272" s="18">
        <v>1.0399999999999999E-3</v>
      </c>
      <c r="BN272" s="18">
        <v>0</v>
      </c>
      <c r="BO272" s="18">
        <v>0</v>
      </c>
      <c r="BP272" s="18">
        <v>1.0532299199999999E-3</v>
      </c>
      <c r="BQ272" s="18">
        <v>0</v>
      </c>
      <c r="BR272" s="18">
        <v>1.3200000000000002E-5</v>
      </c>
      <c r="BS272" s="18">
        <v>2.9919999999999999E-8</v>
      </c>
      <c r="BT272" s="18">
        <v>-8.9440000000000006E-3</v>
      </c>
      <c r="BU272" s="18">
        <v>0</v>
      </c>
      <c r="BV272" s="18">
        <v>0</v>
      </c>
      <c r="BW272" s="18">
        <v>0</v>
      </c>
      <c r="BX272" s="18">
        <v>3164.5440000000003</v>
      </c>
      <c r="BY272" s="18">
        <v>1544</v>
      </c>
      <c r="BZ272" s="18">
        <v>0</v>
      </c>
      <c r="CA272" s="18">
        <v>0</v>
      </c>
      <c r="CB272" s="18">
        <v>1582.2719999999999</v>
      </c>
      <c r="CC272" s="18">
        <v>0</v>
      </c>
      <c r="CD272" s="18">
        <v>36.32</v>
      </c>
      <c r="CE272" s="18">
        <v>1.952</v>
      </c>
      <c r="CF272" s="18">
        <v>-803.2</v>
      </c>
      <c r="CG272" s="18">
        <v>0</v>
      </c>
      <c r="CH272" s="18">
        <v>0</v>
      </c>
      <c r="CI272" s="18">
        <v>0</v>
      </c>
      <c r="CJ272" s="18">
        <v>3423.5679999999998</v>
      </c>
      <c r="CK272" s="18">
        <v>1664</v>
      </c>
      <c r="CL272" s="18">
        <v>0</v>
      </c>
      <c r="CM272" s="18">
        <v>0</v>
      </c>
      <c r="CN272" s="18">
        <v>1711.7839999999999</v>
      </c>
      <c r="CO272" s="18">
        <v>0</v>
      </c>
      <c r="CP272" s="18">
        <v>45.760000000000005</v>
      </c>
      <c r="CQ272" s="18">
        <v>2.024</v>
      </c>
      <c r="CR272" s="18">
        <v>-1019.2</v>
      </c>
      <c r="CS272" s="18">
        <v>0</v>
      </c>
      <c r="CT272" s="18">
        <v>0</v>
      </c>
      <c r="CU272" s="18">
        <v>0</v>
      </c>
      <c r="CV272" s="18">
        <v>1271.9520000000002</v>
      </c>
      <c r="CW272" s="18">
        <v>628</v>
      </c>
      <c r="CX272" s="18">
        <v>0</v>
      </c>
      <c r="CY272" s="18">
        <v>0</v>
      </c>
      <c r="CZ272" s="18">
        <v>635.976</v>
      </c>
      <c r="DA272" s="18">
        <v>0</v>
      </c>
      <c r="DB272" s="18">
        <v>7.8239999999999998</v>
      </c>
      <c r="DC272" s="18">
        <v>0.15200000000000002</v>
      </c>
      <c r="DD272" s="18">
        <v>-166.4</v>
      </c>
      <c r="DE272" s="18">
        <v>0</v>
      </c>
      <c r="DF272" s="18">
        <v>0</v>
      </c>
      <c r="DG272" s="18">
        <v>0</v>
      </c>
      <c r="DH272" s="18">
        <v>0</v>
      </c>
      <c r="DI272" s="18">
        <v>0</v>
      </c>
      <c r="DJ272" s="18">
        <v>0</v>
      </c>
      <c r="DK272" s="18">
        <v>0</v>
      </c>
      <c r="DL272" s="18">
        <v>0</v>
      </c>
      <c r="DM272" s="18">
        <v>0</v>
      </c>
      <c r="DN272" s="18">
        <v>0</v>
      </c>
      <c r="DO272" s="18">
        <v>0</v>
      </c>
      <c r="DP272" s="18">
        <v>0</v>
      </c>
      <c r="DQ272" s="18">
        <v>0</v>
      </c>
      <c r="DR272" s="18">
        <v>0</v>
      </c>
      <c r="DS272" s="18">
        <v>0</v>
      </c>
      <c r="DT272" s="18">
        <v>0</v>
      </c>
      <c r="DU272" s="18">
        <v>0</v>
      </c>
      <c r="DV272" s="18">
        <v>0</v>
      </c>
      <c r="DW272" s="18">
        <v>0</v>
      </c>
      <c r="DX272" s="18">
        <v>0</v>
      </c>
      <c r="DY272" s="18">
        <v>0</v>
      </c>
      <c r="DZ272" s="18">
        <v>0</v>
      </c>
      <c r="EA272" s="18">
        <v>0</v>
      </c>
      <c r="EB272" s="18">
        <v>0</v>
      </c>
      <c r="EC272" s="18">
        <v>0</v>
      </c>
      <c r="ED272" s="18">
        <v>0</v>
      </c>
      <c r="EE272" s="18">
        <v>0</v>
      </c>
    </row>
    <row r="273" spans="1:135" ht="20.149999999999999" customHeight="1" outlineLevel="6" x14ac:dyDescent="0.35">
      <c r="A273" s="17" t="s">
        <v>55</v>
      </c>
      <c r="B273" s="17" t="s">
        <v>396</v>
      </c>
      <c r="C273">
        <v>1</v>
      </c>
      <c r="D273" s="18">
        <v>141.40800000000002</v>
      </c>
      <c r="E273" s="18">
        <v>36.56</v>
      </c>
      <c r="F273" s="18">
        <v>0</v>
      </c>
      <c r="G273" s="18">
        <v>0</v>
      </c>
      <c r="H273" s="18">
        <v>70.704000000000008</v>
      </c>
      <c r="I273" s="18">
        <v>0</v>
      </c>
      <c r="J273" s="18">
        <v>34</v>
      </c>
      <c r="K273" s="18">
        <v>0.14399999999999999</v>
      </c>
      <c r="L273" s="18">
        <v>-59.360000000000007</v>
      </c>
      <c r="M273" s="18">
        <v>0</v>
      </c>
      <c r="N273" s="18">
        <v>0</v>
      </c>
      <c r="O273" s="18">
        <v>0</v>
      </c>
      <c r="P273" s="18">
        <v>6.5312487999999988E-7</v>
      </c>
      <c r="Q273" s="18">
        <v>2.656E-7</v>
      </c>
      <c r="R273" s="18">
        <v>0</v>
      </c>
      <c r="S273" s="18">
        <v>0</v>
      </c>
      <c r="T273" s="18">
        <v>3.2656243999999999E-7</v>
      </c>
      <c r="U273" s="18">
        <v>0</v>
      </c>
      <c r="V273" s="18">
        <v>6.0959999999999998E-8</v>
      </c>
      <c r="W273" s="18">
        <v>2.4400000000000001E-12</v>
      </c>
      <c r="X273" s="18">
        <v>-1.68E-6</v>
      </c>
      <c r="Y273" s="18">
        <v>0</v>
      </c>
      <c r="Z273" s="18">
        <v>0</v>
      </c>
      <c r="AA273" s="18">
        <v>0</v>
      </c>
      <c r="AB273" s="18">
        <v>4.8006080000000007E-2</v>
      </c>
      <c r="AC273" s="18">
        <v>2.3120000000000002E-2</v>
      </c>
      <c r="AD273" s="18">
        <v>0</v>
      </c>
      <c r="AE273" s="18">
        <v>0</v>
      </c>
      <c r="AF273" s="18">
        <v>2.4003040000000003E-2</v>
      </c>
      <c r="AG273" s="18">
        <v>0</v>
      </c>
      <c r="AH273" s="18">
        <v>8.4000000000000003E-4</v>
      </c>
      <c r="AI273" s="18">
        <v>4.3040000000000001E-5</v>
      </c>
      <c r="AJ273" s="18">
        <v>-1.0208000000000002E-2</v>
      </c>
      <c r="AK273" s="18">
        <v>0</v>
      </c>
      <c r="AL273" s="18">
        <v>0</v>
      </c>
      <c r="AM273" s="18">
        <v>0</v>
      </c>
      <c r="AN273" s="18">
        <v>0.41179680000000007</v>
      </c>
      <c r="AO273" s="18">
        <v>0.18400000000000002</v>
      </c>
      <c r="AP273" s="18">
        <v>0</v>
      </c>
      <c r="AQ273" s="18">
        <v>0</v>
      </c>
      <c r="AR273" s="18">
        <v>0.20589840000000004</v>
      </c>
      <c r="AS273" s="18">
        <v>0</v>
      </c>
      <c r="AT273" s="18">
        <v>2.1520000000000001E-2</v>
      </c>
      <c r="AU273" s="18">
        <v>3.7840000000000004E-4</v>
      </c>
      <c r="AV273" s="18">
        <v>-0.14255999999999999</v>
      </c>
      <c r="AW273" s="18">
        <v>0</v>
      </c>
      <c r="AX273" s="18">
        <v>0</v>
      </c>
      <c r="AY273" s="18">
        <v>0</v>
      </c>
      <c r="AZ273" s="18">
        <v>5.1710400000000011E-2</v>
      </c>
      <c r="BA273" s="18">
        <v>2.1520000000000001E-2</v>
      </c>
      <c r="BB273" s="18">
        <v>0</v>
      </c>
      <c r="BC273" s="18">
        <v>0</v>
      </c>
      <c r="BD273" s="18">
        <v>2.5855200000000002E-2</v>
      </c>
      <c r="BE273" s="18">
        <v>0</v>
      </c>
      <c r="BF273" s="18">
        <v>3.9840000000000006E-3</v>
      </c>
      <c r="BG273" s="18">
        <v>3.5120000000000003E-4</v>
      </c>
      <c r="BH273" s="18">
        <v>-1.1232000000000001E-2</v>
      </c>
      <c r="BI273" s="18">
        <v>0</v>
      </c>
      <c r="BJ273" s="18">
        <v>0</v>
      </c>
      <c r="BK273" s="18">
        <v>0</v>
      </c>
      <c r="BL273" s="18">
        <v>2.1064598400000003E-3</v>
      </c>
      <c r="BM273" s="18">
        <v>1.0399999999999999E-3</v>
      </c>
      <c r="BN273" s="18">
        <v>0</v>
      </c>
      <c r="BO273" s="18">
        <v>0</v>
      </c>
      <c r="BP273" s="18">
        <v>1.0532299199999999E-3</v>
      </c>
      <c r="BQ273" s="18">
        <v>0</v>
      </c>
      <c r="BR273" s="18">
        <v>1.3200000000000002E-5</v>
      </c>
      <c r="BS273" s="18">
        <v>2.9919999999999999E-8</v>
      </c>
      <c r="BT273" s="18">
        <v>-8.9440000000000006E-3</v>
      </c>
      <c r="BU273" s="18">
        <v>0</v>
      </c>
      <c r="BV273" s="18">
        <v>0</v>
      </c>
      <c r="BW273" s="18">
        <v>0</v>
      </c>
      <c r="BX273" s="18">
        <v>3164.5440000000003</v>
      </c>
      <c r="BY273" s="18">
        <v>1544</v>
      </c>
      <c r="BZ273" s="18">
        <v>0</v>
      </c>
      <c r="CA273" s="18">
        <v>0</v>
      </c>
      <c r="CB273" s="18">
        <v>1582.2719999999999</v>
      </c>
      <c r="CC273" s="18">
        <v>0</v>
      </c>
      <c r="CD273" s="18">
        <v>36.32</v>
      </c>
      <c r="CE273" s="18">
        <v>1.952</v>
      </c>
      <c r="CF273" s="18">
        <v>-803.2</v>
      </c>
      <c r="CG273" s="18">
        <v>0</v>
      </c>
      <c r="CH273" s="18">
        <v>0</v>
      </c>
      <c r="CI273" s="18">
        <v>0</v>
      </c>
      <c r="CJ273" s="18">
        <v>3423.5679999999998</v>
      </c>
      <c r="CK273" s="18">
        <v>1664</v>
      </c>
      <c r="CL273" s="18">
        <v>0</v>
      </c>
      <c r="CM273" s="18">
        <v>0</v>
      </c>
      <c r="CN273" s="18">
        <v>1711.7839999999999</v>
      </c>
      <c r="CO273" s="18">
        <v>0</v>
      </c>
      <c r="CP273" s="18">
        <v>45.760000000000005</v>
      </c>
      <c r="CQ273" s="18">
        <v>2.024</v>
      </c>
      <c r="CR273" s="18">
        <v>-1019.2</v>
      </c>
      <c r="CS273" s="18">
        <v>0</v>
      </c>
      <c r="CT273" s="18">
        <v>0</v>
      </c>
      <c r="CU273" s="18">
        <v>0</v>
      </c>
      <c r="CV273" s="18">
        <v>1271.9520000000002</v>
      </c>
      <c r="CW273" s="18">
        <v>628</v>
      </c>
      <c r="CX273" s="18">
        <v>0</v>
      </c>
      <c r="CY273" s="18">
        <v>0</v>
      </c>
      <c r="CZ273" s="18">
        <v>635.976</v>
      </c>
      <c r="DA273" s="18">
        <v>0</v>
      </c>
      <c r="DB273" s="18">
        <v>7.8239999999999998</v>
      </c>
      <c r="DC273" s="18">
        <v>0.15200000000000002</v>
      </c>
      <c r="DD273" s="18">
        <v>-166.4</v>
      </c>
      <c r="DE273" s="18">
        <v>0</v>
      </c>
      <c r="DF273" s="18">
        <v>0</v>
      </c>
      <c r="DG273" s="18">
        <v>0</v>
      </c>
      <c r="DH273" s="18">
        <v>0</v>
      </c>
      <c r="DI273" s="18">
        <v>0</v>
      </c>
      <c r="DJ273" s="18">
        <v>0</v>
      </c>
      <c r="DK273" s="18">
        <v>0</v>
      </c>
      <c r="DL273" s="18">
        <v>0</v>
      </c>
      <c r="DM273" s="18">
        <v>0</v>
      </c>
      <c r="DN273" s="18">
        <v>0</v>
      </c>
      <c r="DO273" s="18">
        <v>0</v>
      </c>
      <c r="DP273" s="18">
        <v>0</v>
      </c>
      <c r="DQ273" s="18">
        <v>0</v>
      </c>
      <c r="DR273" s="18">
        <v>0</v>
      </c>
      <c r="DS273" s="18">
        <v>0</v>
      </c>
      <c r="DT273" s="18">
        <v>0</v>
      </c>
      <c r="DU273" s="18">
        <v>0</v>
      </c>
      <c r="DV273" s="18">
        <v>0</v>
      </c>
      <c r="DW273" s="18">
        <v>0</v>
      </c>
      <c r="DX273" s="18">
        <v>0</v>
      </c>
      <c r="DY273" s="18">
        <v>0</v>
      </c>
      <c r="DZ273" s="18">
        <v>0</v>
      </c>
      <c r="EA273" s="18">
        <v>0</v>
      </c>
      <c r="EB273" s="18">
        <v>0</v>
      </c>
      <c r="EC273" s="18">
        <v>0</v>
      </c>
      <c r="ED273" s="18">
        <v>0</v>
      </c>
      <c r="EE273" s="18">
        <v>0</v>
      </c>
    </row>
    <row r="274" spans="1:135" ht="20.149999999999999" customHeight="1" outlineLevel="5" x14ac:dyDescent="0.35">
      <c r="A274" s="17" t="s">
        <v>54</v>
      </c>
      <c r="B274" s="17" t="s">
        <v>397</v>
      </c>
      <c r="D274" s="18">
        <v>426.03951459299998</v>
      </c>
      <c r="E274" s="18">
        <v>426.01229999999998</v>
      </c>
      <c r="F274" s="18">
        <v>0</v>
      </c>
      <c r="G274" s="18">
        <v>0</v>
      </c>
      <c r="H274" s="18">
        <v>0</v>
      </c>
      <c r="I274" s="18">
        <v>0</v>
      </c>
      <c r="J274" s="18">
        <v>0</v>
      </c>
      <c r="K274" s="18">
        <v>2.7214592999999999E-2</v>
      </c>
      <c r="L274" s="18">
        <v>-329.88442199999997</v>
      </c>
      <c r="M274" s="18">
        <v>0</v>
      </c>
      <c r="N274" s="18">
        <v>0</v>
      </c>
      <c r="O274" s="18">
        <v>0</v>
      </c>
      <c r="P274" s="18">
        <v>7.5866175209999981E-12</v>
      </c>
      <c r="Q274" s="18">
        <v>7.5864662999999988E-12</v>
      </c>
      <c r="R274" s="18">
        <v>0</v>
      </c>
      <c r="S274" s="18">
        <v>0</v>
      </c>
      <c r="T274" s="18">
        <v>0</v>
      </c>
      <c r="U274" s="18">
        <v>0</v>
      </c>
      <c r="V274" s="18">
        <v>0</v>
      </c>
      <c r="W274" s="18">
        <v>1.5122099999999999E-16</v>
      </c>
      <c r="X274" s="18">
        <v>-1.3289931899999999E-12</v>
      </c>
      <c r="Y274" s="18">
        <v>0</v>
      </c>
      <c r="Z274" s="18">
        <v>0</v>
      </c>
      <c r="AA274" s="18">
        <v>0</v>
      </c>
      <c r="AB274" s="18">
        <v>7.9575305105099983E-2</v>
      </c>
      <c r="AC274" s="18">
        <v>7.9562195999999988E-2</v>
      </c>
      <c r="AD274" s="18">
        <v>0</v>
      </c>
      <c r="AE274" s="18">
        <v>0</v>
      </c>
      <c r="AF274" s="18">
        <v>0</v>
      </c>
      <c r="AG274" s="18">
        <v>0</v>
      </c>
      <c r="AH274" s="18">
        <v>0</v>
      </c>
      <c r="AI274" s="18">
        <v>1.3109105099999998E-5</v>
      </c>
      <c r="AJ274" s="18">
        <v>-6.5070515999999995E-2</v>
      </c>
      <c r="AK274" s="18">
        <v>0</v>
      </c>
      <c r="AL274" s="18">
        <v>0</v>
      </c>
      <c r="AM274" s="18">
        <v>0</v>
      </c>
      <c r="AN274" s="18">
        <v>1.298028115902</v>
      </c>
      <c r="AO274" s="18">
        <v>1.2978552299999999</v>
      </c>
      <c r="AP274" s="18">
        <v>0</v>
      </c>
      <c r="AQ274" s="18">
        <v>0</v>
      </c>
      <c r="AR274" s="18">
        <v>0</v>
      </c>
      <c r="AS274" s="18">
        <v>0</v>
      </c>
      <c r="AT274" s="18">
        <v>0</v>
      </c>
      <c r="AU274" s="18">
        <v>1.7288590200000001E-4</v>
      </c>
      <c r="AV274" s="18">
        <v>-1.0628402400000001</v>
      </c>
      <c r="AW274" s="18">
        <v>0</v>
      </c>
      <c r="AX274" s="18">
        <v>0</v>
      </c>
      <c r="AY274" s="18">
        <v>0</v>
      </c>
      <c r="AZ274" s="18">
        <v>9.5490974529299985E-2</v>
      </c>
      <c r="BA274" s="18">
        <v>9.5471522999999989E-2</v>
      </c>
      <c r="BB274" s="18">
        <v>0</v>
      </c>
      <c r="BC274" s="18">
        <v>0</v>
      </c>
      <c r="BD274" s="18">
        <v>0</v>
      </c>
      <c r="BE274" s="18">
        <v>0</v>
      </c>
      <c r="BF274" s="18">
        <v>0</v>
      </c>
      <c r="BG274" s="18">
        <v>1.9451529299999999E-5</v>
      </c>
      <c r="BH274" s="18">
        <v>-7.6550145E-2</v>
      </c>
      <c r="BI274" s="18">
        <v>0</v>
      </c>
      <c r="BJ274" s="18">
        <v>0</v>
      </c>
      <c r="BK274" s="18">
        <v>0</v>
      </c>
      <c r="BL274" s="18">
        <v>5.0396458522409999E-5</v>
      </c>
      <c r="BM274" s="18">
        <v>5.0393699999999998E-5</v>
      </c>
      <c r="BN274" s="18">
        <v>0</v>
      </c>
      <c r="BO274" s="18">
        <v>0</v>
      </c>
      <c r="BP274" s="18">
        <v>0</v>
      </c>
      <c r="BQ274" s="18">
        <v>0</v>
      </c>
      <c r="BR274" s="18">
        <v>0</v>
      </c>
      <c r="BS274" s="18">
        <v>2.7585224100000003E-9</v>
      </c>
      <c r="BT274" s="18">
        <v>-3.8265057599999999E-5</v>
      </c>
      <c r="BU274" s="18">
        <v>0</v>
      </c>
      <c r="BV274" s="18">
        <v>0</v>
      </c>
      <c r="BW274" s="18">
        <v>0</v>
      </c>
      <c r="BX274" s="18">
        <v>4665.9727882110001</v>
      </c>
      <c r="BY274" s="18">
        <v>4665.5868</v>
      </c>
      <c r="BZ274" s="18">
        <v>0</v>
      </c>
      <c r="CA274" s="18">
        <v>0</v>
      </c>
      <c r="CB274" s="18">
        <v>0</v>
      </c>
      <c r="CC274" s="18">
        <v>0</v>
      </c>
      <c r="CD274" s="18">
        <v>0</v>
      </c>
      <c r="CE274" s="18">
        <v>0.38598821099999997</v>
      </c>
      <c r="CF274" s="18">
        <v>-3553.4341499999996</v>
      </c>
      <c r="CG274" s="18">
        <v>0</v>
      </c>
      <c r="CH274" s="18">
        <v>0</v>
      </c>
      <c r="CI274" s="18">
        <v>0</v>
      </c>
      <c r="CJ274" s="18">
        <v>5747.2740348240004</v>
      </c>
      <c r="CK274" s="18">
        <v>5746.8768</v>
      </c>
      <c r="CL274" s="18">
        <v>0</v>
      </c>
      <c r="CM274" s="18">
        <v>0</v>
      </c>
      <c r="CN274" s="18">
        <v>0</v>
      </c>
      <c r="CO274" s="18">
        <v>0</v>
      </c>
      <c r="CP274" s="18">
        <v>0</v>
      </c>
      <c r="CQ274" s="18">
        <v>0.39723482399999993</v>
      </c>
      <c r="CR274" s="18">
        <v>-4421.6781000000001</v>
      </c>
      <c r="CS274" s="18">
        <v>0</v>
      </c>
      <c r="CT274" s="18">
        <v>0</v>
      </c>
      <c r="CU274" s="18">
        <v>0</v>
      </c>
      <c r="CV274" s="18">
        <v>1840.4755473300002</v>
      </c>
      <c r="CW274" s="18">
        <v>1840.4234100000001</v>
      </c>
      <c r="CX274" s="18">
        <v>0</v>
      </c>
      <c r="CY274" s="18">
        <v>0</v>
      </c>
      <c r="CZ274" s="18">
        <v>0</v>
      </c>
      <c r="DA274" s="18">
        <v>0</v>
      </c>
      <c r="DB274" s="18">
        <v>0</v>
      </c>
      <c r="DC274" s="18">
        <v>5.2137330000000003E-2</v>
      </c>
      <c r="DD274" s="18">
        <v>-1452.2642399999997</v>
      </c>
      <c r="DE274" s="18">
        <v>0</v>
      </c>
      <c r="DF274" s="18">
        <v>0</v>
      </c>
      <c r="DG274" s="18">
        <v>0</v>
      </c>
      <c r="DH274" s="18">
        <v>0</v>
      </c>
      <c r="DI274" s="18">
        <v>0</v>
      </c>
      <c r="DJ274" s="18">
        <v>0</v>
      </c>
      <c r="DK274" s="18">
        <v>0</v>
      </c>
      <c r="DL274" s="18">
        <v>0</v>
      </c>
      <c r="DM274" s="18">
        <v>0</v>
      </c>
      <c r="DN274" s="18">
        <v>0</v>
      </c>
      <c r="DO274" s="18">
        <v>0</v>
      </c>
      <c r="DP274" s="18">
        <v>0</v>
      </c>
      <c r="DQ274" s="18">
        <v>0</v>
      </c>
      <c r="DR274" s="18">
        <v>0</v>
      </c>
      <c r="DS274" s="18">
        <v>0</v>
      </c>
      <c r="DT274" s="18">
        <v>0</v>
      </c>
      <c r="DU274" s="18">
        <v>0</v>
      </c>
      <c r="DV274" s="18">
        <v>0</v>
      </c>
      <c r="DW274" s="18">
        <v>0</v>
      </c>
      <c r="DX274" s="18">
        <v>0</v>
      </c>
      <c r="DY274" s="18">
        <v>0</v>
      </c>
      <c r="DZ274" s="18">
        <v>0</v>
      </c>
      <c r="EA274" s="18">
        <v>0</v>
      </c>
      <c r="EB274" s="18">
        <v>0</v>
      </c>
      <c r="EC274" s="18">
        <v>0</v>
      </c>
      <c r="ED274" s="18">
        <v>0</v>
      </c>
      <c r="EE274" s="18">
        <v>0</v>
      </c>
    </row>
    <row r="275" spans="1:135" ht="20.149999999999999" customHeight="1" outlineLevel="6" x14ac:dyDescent="0.35">
      <c r="A275" s="17" t="s">
        <v>55</v>
      </c>
      <c r="B275" s="17" t="s">
        <v>59</v>
      </c>
      <c r="C275">
        <v>0</v>
      </c>
      <c r="D275" s="18">
        <v>426.03951459299998</v>
      </c>
      <c r="E275" s="18">
        <v>426.01229999999998</v>
      </c>
      <c r="F275" s="18">
        <v>0</v>
      </c>
      <c r="G275" s="18">
        <v>0</v>
      </c>
      <c r="H275" s="18">
        <v>0</v>
      </c>
      <c r="I275" s="18">
        <v>0</v>
      </c>
      <c r="J275" s="18">
        <v>0</v>
      </c>
      <c r="K275" s="18">
        <v>2.7214592999999999E-2</v>
      </c>
      <c r="L275" s="18">
        <v>-329.88442199999997</v>
      </c>
      <c r="M275" s="18">
        <v>0</v>
      </c>
      <c r="N275" s="18">
        <v>0</v>
      </c>
      <c r="O275" s="18">
        <v>0</v>
      </c>
      <c r="P275" s="18">
        <v>7.5866175209999981E-12</v>
      </c>
      <c r="Q275" s="18">
        <v>7.5864662999999988E-12</v>
      </c>
      <c r="R275" s="18">
        <v>0</v>
      </c>
      <c r="S275" s="18">
        <v>0</v>
      </c>
      <c r="T275" s="18">
        <v>0</v>
      </c>
      <c r="U275" s="18">
        <v>0</v>
      </c>
      <c r="V275" s="18">
        <v>0</v>
      </c>
      <c r="W275" s="18">
        <v>1.5122099999999999E-16</v>
      </c>
      <c r="X275" s="18">
        <v>-1.3289931899999999E-12</v>
      </c>
      <c r="Y275" s="18">
        <v>0</v>
      </c>
      <c r="Z275" s="18">
        <v>0</v>
      </c>
      <c r="AA275" s="18">
        <v>0</v>
      </c>
      <c r="AB275" s="18">
        <v>7.9575305105099983E-2</v>
      </c>
      <c r="AC275" s="18">
        <v>7.9562195999999988E-2</v>
      </c>
      <c r="AD275" s="18">
        <v>0</v>
      </c>
      <c r="AE275" s="18">
        <v>0</v>
      </c>
      <c r="AF275" s="18">
        <v>0</v>
      </c>
      <c r="AG275" s="18">
        <v>0</v>
      </c>
      <c r="AH275" s="18">
        <v>0</v>
      </c>
      <c r="AI275" s="18">
        <v>1.3109105099999998E-5</v>
      </c>
      <c r="AJ275" s="18">
        <v>-6.5070515999999995E-2</v>
      </c>
      <c r="AK275" s="18">
        <v>0</v>
      </c>
      <c r="AL275" s="18">
        <v>0</v>
      </c>
      <c r="AM275" s="18">
        <v>0</v>
      </c>
      <c r="AN275" s="18">
        <v>1.298028115902</v>
      </c>
      <c r="AO275" s="18">
        <v>1.2978552299999999</v>
      </c>
      <c r="AP275" s="18">
        <v>0</v>
      </c>
      <c r="AQ275" s="18">
        <v>0</v>
      </c>
      <c r="AR275" s="18">
        <v>0</v>
      </c>
      <c r="AS275" s="18">
        <v>0</v>
      </c>
      <c r="AT275" s="18">
        <v>0</v>
      </c>
      <c r="AU275" s="18">
        <v>1.7288590200000001E-4</v>
      </c>
      <c r="AV275" s="18">
        <v>-1.0628402400000001</v>
      </c>
      <c r="AW275" s="18">
        <v>0</v>
      </c>
      <c r="AX275" s="18">
        <v>0</v>
      </c>
      <c r="AY275" s="18">
        <v>0</v>
      </c>
      <c r="AZ275" s="18">
        <v>9.5490974529299985E-2</v>
      </c>
      <c r="BA275" s="18">
        <v>9.5471522999999989E-2</v>
      </c>
      <c r="BB275" s="18">
        <v>0</v>
      </c>
      <c r="BC275" s="18">
        <v>0</v>
      </c>
      <c r="BD275" s="18">
        <v>0</v>
      </c>
      <c r="BE275" s="18">
        <v>0</v>
      </c>
      <c r="BF275" s="18">
        <v>0</v>
      </c>
      <c r="BG275" s="18">
        <v>1.9451529299999999E-5</v>
      </c>
      <c r="BH275" s="18">
        <v>-7.6550145E-2</v>
      </c>
      <c r="BI275" s="18">
        <v>0</v>
      </c>
      <c r="BJ275" s="18">
        <v>0</v>
      </c>
      <c r="BK275" s="18">
        <v>0</v>
      </c>
      <c r="BL275" s="18">
        <v>5.0396458522409999E-5</v>
      </c>
      <c r="BM275" s="18">
        <v>5.0393699999999998E-5</v>
      </c>
      <c r="BN275" s="18">
        <v>0</v>
      </c>
      <c r="BO275" s="18">
        <v>0</v>
      </c>
      <c r="BP275" s="18">
        <v>0</v>
      </c>
      <c r="BQ275" s="18">
        <v>0</v>
      </c>
      <c r="BR275" s="18">
        <v>0</v>
      </c>
      <c r="BS275" s="18">
        <v>2.7585224100000003E-9</v>
      </c>
      <c r="BT275" s="18">
        <v>-3.8265057599999999E-5</v>
      </c>
      <c r="BU275" s="18">
        <v>0</v>
      </c>
      <c r="BV275" s="18">
        <v>0</v>
      </c>
      <c r="BW275" s="18">
        <v>0</v>
      </c>
      <c r="BX275" s="18">
        <v>4665.9727882110001</v>
      </c>
      <c r="BY275" s="18">
        <v>4665.5868</v>
      </c>
      <c r="BZ275" s="18">
        <v>0</v>
      </c>
      <c r="CA275" s="18">
        <v>0</v>
      </c>
      <c r="CB275" s="18">
        <v>0</v>
      </c>
      <c r="CC275" s="18">
        <v>0</v>
      </c>
      <c r="CD275" s="18">
        <v>0</v>
      </c>
      <c r="CE275" s="18">
        <v>0.38598821099999997</v>
      </c>
      <c r="CF275" s="18">
        <v>-3553.4341499999996</v>
      </c>
      <c r="CG275" s="18">
        <v>0</v>
      </c>
      <c r="CH275" s="18">
        <v>0</v>
      </c>
      <c r="CI275" s="18">
        <v>0</v>
      </c>
      <c r="CJ275" s="18">
        <v>5747.2740348240004</v>
      </c>
      <c r="CK275" s="18">
        <v>5746.8768</v>
      </c>
      <c r="CL275" s="18">
        <v>0</v>
      </c>
      <c r="CM275" s="18">
        <v>0</v>
      </c>
      <c r="CN275" s="18">
        <v>0</v>
      </c>
      <c r="CO275" s="18">
        <v>0</v>
      </c>
      <c r="CP275" s="18">
        <v>0</v>
      </c>
      <c r="CQ275" s="18">
        <v>0.39723482399999993</v>
      </c>
      <c r="CR275" s="18">
        <v>-4421.6781000000001</v>
      </c>
      <c r="CS275" s="18">
        <v>0</v>
      </c>
      <c r="CT275" s="18">
        <v>0</v>
      </c>
      <c r="CU275" s="18">
        <v>0</v>
      </c>
      <c r="CV275" s="18">
        <v>1840.4755473300002</v>
      </c>
      <c r="CW275" s="18">
        <v>1840.4234100000001</v>
      </c>
      <c r="CX275" s="18">
        <v>0</v>
      </c>
      <c r="CY275" s="18">
        <v>0</v>
      </c>
      <c r="CZ275" s="18">
        <v>0</v>
      </c>
      <c r="DA275" s="18">
        <v>0</v>
      </c>
      <c r="DB275" s="18">
        <v>0</v>
      </c>
      <c r="DC275" s="18">
        <v>5.2137330000000003E-2</v>
      </c>
      <c r="DD275" s="18">
        <v>-1452.2642399999997</v>
      </c>
      <c r="DE275" s="18">
        <v>0</v>
      </c>
      <c r="DF275" s="18">
        <v>0</v>
      </c>
      <c r="DG275" s="18">
        <v>0</v>
      </c>
      <c r="DH275" s="18">
        <v>0</v>
      </c>
      <c r="DI275" s="18">
        <v>0</v>
      </c>
      <c r="DJ275" s="18">
        <v>0</v>
      </c>
      <c r="DK275" s="18">
        <v>0</v>
      </c>
      <c r="DL275" s="18">
        <v>0</v>
      </c>
      <c r="DM275" s="18">
        <v>0</v>
      </c>
      <c r="DN275" s="18">
        <v>0</v>
      </c>
      <c r="DO275" s="18">
        <v>0</v>
      </c>
      <c r="DP275" s="18">
        <v>0</v>
      </c>
      <c r="DQ275" s="18">
        <v>0</v>
      </c>
      <c r="DR275" s="18">
        <v>0</v>
      </c>
      <c r="DS275" s="18">
        <v>0</v>
      </c>
      <c r="DT275" s="18">
        <v>0</v>
      </c>
      <c r="DU275" s="18">
        <v>0</v>
      </c>
      <c r="DV275" s="18">
        <v>0</v>
      </c>
      <c r="DW275" s="18">
        <v>0</v>
      </c>
      <c r="DX275" s="18">
        <v>0</v>
      </c>
      <c r="DY275" s="18">
        <v>0</v>
      </c>
      <c r="DZ275" s="18">
        <v>0</v>
      </c>
      <c r="EA275" s="18">
        <v>0</v>
      </c>
      <c r="EB275" s="18">
        <v>0</v>
      </c>
      <c r="EC275" s="18">
        <v>0</v>
      </c>
      <c r="ED275" s="18">
        <v>0</v>
      </c>
      <c r="EE275" s="18">
        <v>0</v>
      </c>
    </row>
    <row r="276" spans="1:135" ht="20.149999999999999" customHeight="1" outlineLevel="5" x14ac:dyDescent="0.35">
      <c r="A276" s="17" t="s">
        <v>54</v>
      </c>
      <c r="B276" s="17" t="s">
        <v>398</v>
      </c>
      <c r="D276" s="18">
        <v>8223.4668783021643</v>
      </c>
      <c r="E276" s="18">
        <v>4676.4971096782219</v>
      </c>
      <c r="F276" s="18">
        <v>0</v>
      </c>
      <c r="G276" s="18">
        <v>0</v>
      </c>
      <c r="H276" s="18">
        <v>2680.3556220999999</v>
      </c>
      <c r="I276" s="18">
        <v>0</v>
      </c>
      <c r="J276" s="18">
        <v>679.58944434794262</v>
      </c>
      <c r="K276" s="18">
        <v>187.02470217600001</v>
      </c>
      <c r="L276" s="18">
        <v>-1812.5465101300085</v>
      </c>
      <c r="M276" s="18">
        <v>0</v>
      </c>
      <c r="N276" s="18">
        <v>0</v>
      </c>
      <c r="O276" s="18">
        <v>0</v>
      </c>
      <c r="P276" s="18">
        <v>1.1790204341737354E-10</v>
      </c>
      <c r="Q276" s="18">
        <v>1.0303346559068201E-10</v>
      </c>
      <c r="R276" s="18">
        <v>0</v>
      </c>
      <c r="S276" s="18">
        <v>0</v>
      </c>
      <c r="T276" s="18">
        <v>1.45801198348E-11</v>
      </c>
      <c r="U276" s="18">
        <v>0</v>
      </c>
      <c r="V276" s="18">
        <v>1.5218172969155394E-13</v>
      </c>
      <c r="W276" s="18">
        <v>1.362762622E-13</v>
      </c>
      <c r="X276" s="18">
        <v>4.8098305611359127E-10</v>
      </c>
      <c r="Y276" s="18">
        <v>0</v>
      </c>
      <c r="Z276" s="18">
        <v>0</v>
      </c>
      <c r="AA276" s="18">
        <v>0</v>
      </c>
      <c r="AB276" s="18">
        <v>1.8135683892083241</v>
      </c>
      <c r="AC276" s="18">
        <v>1.2724121286148957</v>
      </c>
      <c r="AD276" s="18">
        <v>0</v>
      </c>
      <c r="AE276" s="18">
        <v>0</v>
      </c>
      <c r="AF276" s="18">
        <v>0.52465226888100003</v>
      </c>
      <c r="AG276" s="18">
        <v>0</v>
      </c>
      <c r="AH276" s="18">
        <v>7.0232793310283414E-3</v>
      </c>
      <c r="AI276" s="18">
        <v>9.4807123813999989E-3</v>
      </c>
      <c r="AJ276" s="18">
        <v>-0.29068134278779401</v>
      </c>
      <c r="AK276" s="18">
        <v>0</v>
      </c>
      <c r="AL276" s="18">
        <v>0</v>
      </c>
      <c r="AM276" s="18">
        <v>0</v>
      </c>
      <c r="AN276" s="18">
        <v>24.821410412699976</v>
      </c>
      <c r="AO276" s="18">
        <v>16.02941347897346</v>
      </c>
      <c r="AP276" s="18">
        <v>0</v>
      </c>
      <c r="AQ276" s="18">
        <v>0</v>
      </c>
      <c r="AR276" s="18">
        <v>8.5570840940000004</v>
      </c>
      <c r="AS276" s="18">
        <v>0</v>
      </c>
      <c r="AT276" s="18">
        <v>0.1097994131325153</v>
      </c>
      <c r="AU276" s="18">
        <v>0.12511342659400002</v>
      </c>
      <c r="AV276" s="18">
        <v>-4.351415477134128</v>
      </c>
      <c r="AW276" s="18">
        <v>0</v>
      </c>
      <c r="AX276" s="18">
        <v>0</v>
      </c>
      <c r="AY276" s="18">
        <v>0</v>
      </c>
      <c r="AZ276" s="18">
        <v>4.065630298727716</v>
      </c>
      <c r="BA276" s="18">
        <v>2.3686895287525913</v>
      </c>
      <c r="BB276" s="18">
        <v>0</v>
      </c>
      <c r="BC276" s="18">
        <v>0</v>
      </c>
      <c r="BD276" s="18">
        <v>1.653583784164</v>
      </c>
      <c r="BE276" s="18">
        <v>0</v>
      </c>
      <c r="BF276" s="18">
        <v>2.7660221933523872E-2</v>
      </c>
      <c r="BG276" s="18">
        <v>1.5696763877599999E-2</v>
      </c>
      <c r="BH276" s="18">
        <v>-0.3411856060458579</v>
      </c>
      <c r="BI276" s="18">
        <v>0</v>
      </c>
      <c r="BJ276" s="18">
        <v>0</v>
      </c>
      <c r="BK276" s="18">
        <v>0</v>
      </c>
      <c r="BL276" s="18">
        <v>8.150246848104073E-2</v>
      </c>
      <c r="BM276" s="18">
        <v>8.0501900741522817E-2</v>
      </c>
      <c r="BN276" s="18">
        <v>0</v>
      </c>
      <c r="BO276" s="18">
        <v>0</v>
      </c>
      <c r="BP276" s="18">
        <v>9.9672437211100005E-4</v>
      </c>
      <c r="BQ276" s="18">
        <v>0</v>
      </c>
      <c r="BR276" s="18">
        <v>1.6476827437975896E-6</v>
      </c>
      <c r="BS276" s="18">
        <v>2.19568466312E-6</v>
      </c>
      <c r="BT276" s="18">
        <v>-2.6715176375469727E-4</v>
      </c>
      <c r="BU276" s="18">
        <v>0</v>
      </c>
      <c r="BV276" s="18">
        <v>0</v>
      </c>
      <c r="BW276" s="18">
        <v>0</v>
      </c>
      <c r="BX276" s="18">
        <v>92210.622707085466</v>
      </c>
      <c r="BY276" s="18">
        <v>61842.580476261246</v>
      </c>
      <c r="BZ276" s="18">
        <v>0</v>
      </c>
      <c r="CA276" s="18">
        <v>0</v>
      </c>
      <c r="CB276" s="18">
        <v>29979.288312869998</v>
      </c>
      <c r="CC276" s="18">
        <v>0</v>
      </c>
      <c r="CD276" s="18">
        <v>111.47818553222436</v>
      </c>
      <c r="CE276" s="18">
        <v>277.27573242200003</v>
      </c>
      <c r="CF276" s="18">
        <v>-20805.614231763349</v>
      </c>
      <c r="CG276" s="18">
        <v>0</v>
      </c>
      <c r="CH276" s="18">
        <v>0</v>
      </c>
      <c r="CI276" s="18">
        <v>0</v>
      </c>
      <c r="CJ276" s="18">
        <v>99349.746963892248</v>
      </c>
      <c r="CK276" s="18">
        <v>68060.206570461218</v>
      </c>
      <c r="CL276" s="18">
        <v>0</v>
      </c>
      <c r="CM276" s="18">
        <v>0</v>
      </c>
      <c r="CN276" s="18">
        <v>30881.202969499998</v>
      </c>
      <c r="CO276" s="18">
        <v>0</v>
      </c>
      <c r="CP276" s="18">
        <v>121.30518706302377</v>
      </c>
      <c r="CQ276" s="18">
        <v>287.03223686799998</v>
      </c>
      <c r="CR276" s="18">
        <v>-24608.03323836044</v>
      </c>
      <c r="CS276" s="18">
        <v>0</v>
      </c>
      <c r="CT276" s="18">
        <v>0</v>
      </c>
      <c r="CU276" s="18">
        <v>0</v>
      </c>
      <c r="CV276" s="18">
        <v>21603.05209515784</v>
      </c>
      <c r="CW276" s="18">
        <v>18743.499599943465</v>
      </c>
      <c r="CX276" s="18">
        <v>0</v>
      </c>
      <c r="CY276" s="18">
        <v>0</v>
      </c>
      <c r="CZ276" s="18">
        <v>2791.9653268000002</v>
      </c>
      <c r="DA276" s="18">
        <v>0</v>
      </c>
      <c r="DB276" s="18">
        <v>27.117768014373688</v>
      </c>
      <c r="DC276" s="18">
        <v>40.469400400000005</v>
      </c>
      <c r="DD276" s="18">
        <v>-7497.6647584990305</v>
      </c>
      <c r="DE276" s="18">
        <v>0</v>
      </c>
      <c r="DF276" s="18">
        <v>0</v>
      </c>
      <c r="DG276" s="18">
        <v>0</v>
      </c>
      <c r="DH276" s="18">
        <v>0</v>
      </c>
      <c r="DI276" s="18">
        <v>0</v>
      </c>
      <c r="DJ276" s="18">
        <v>0</v>
      </c>
      <c r="DK276" s="18">
        <v>0</v>
      </c>
      <c r="DL276" s="18">
        <v>0</v>
      </c>
      <c r="DM276" s="18">
        <v>0</v>
      </c>
      <c r="DN276" s="18">
        <v>0</v>
      </c>
      <c r="DO276" s="18">
        <v>0</v>
      </c>
      <c r="DP276" s="18">
        <v>0</v>
      </c>
      <c r="DQ276" s="18">
        <v>0</v>
      </c>
      <c r="DR276" s="18">
        <v>0</v>
      </c>
      <c r="DS276" s="18">
        <v>0</v>
      </c>
      <c r="DT276" s="18">
        <v>0</v>
      </c>
      <c r="DU276" s="18">
        <v>0</v>
      </c>
      <c r="DV276" s="18">
        <v>0</v>
      </c>
      <c r="DW276" s="18">
        <v>0</v>
      </c>
      <c r="DX276" s="18">
        <v>0</v>
      </c>
      <c r="DY276" s="18">
        <v>0</v>
      </c>
      <c r="DZ276" s="18">
        <v>0</v>
      </c>
      <c r="EA276" s="18">
        <v>0</v>
      </c>
      <c r="EB276" s="18">
        <v>0</v>
      </c>
      <c r="EC276" s="18">
        <v>0</v>
      </c>
      <c r="ED276" s="18">
        <v>0</v>
      </c>
      <c r="EE276" s="18">
        <v>0</v>
      </c>
    </row>
    <row r="277" spans="1:135" ht="20.149999999999999" customHeight="1" outlineLevel="6" x14ac:dyDescent="0.35">
      <c r="A277" s="17" t="s">
        <v>55</v>
      </c>
      <c r="B277" s="17" t="s">
        <v>394</v>
      </c>
      <c r="C277">
        <v>0</v>
      </c>
      <c r="D277" s="18">
        <v>623.40512533721676</v>
      </c>
      <c r="E277" s="18">
        <v>623.28453536121674</v>
      </c>
      <c r="F277" s="18">
        <v>0</v>
      </c>
      <c r="G277" s="18">
        <v>0</v>
      </c>
      <c r="H277" s="18">
        <v>0</v>
      </c>
      <c r="I277" s="18">
        <v>0</v>
      </c>
      <c r="J277" s="18">
        <v>0</v>
      </c>
      <c r="K277" s="18">
        <v>0.12058997599999999</v>
      </c>
      <c r="L277" s="18">
        <v>-69.482399999999998</v>
      </c>
      <c r="M277" s="18">
        <v>0</v>
      </c>
      <c r="N277" s="18">
        <v>0</v>
      </c>
      <c r="O277" s="18">
        <v>0</v>
      </c>
      <c r="P277" s="18">
        <v>3.0383428020380229E-12</v>
      </c>
      <c r="Q277" s="18">
        <v>3.037672730038023E-12</v>
      </c>
      <c r="R277" s="18">
        <v>0</v>
      </c>
      <c r="S277" s="18">
        <v>0</v>
      </c>
      <c r="T277" s="18">
        <v>0</v>
      </c>
      <c r="U277" s="18">
        <v>0</v>
      </c>
      <c r="V277" s="18">
        <v>0</v>
      </c>
      <c r="W277" s="18">
        <v>6.700719999999999E-16</v>
      </c>
      <c r="X277" s="18">
        <v>4.2681287999999996E-13</v>
      </c>
      <c r="Y277" s="18">
        <v>0</v>
      </c>
      <c r="Z277" s="18">
        <v>0</v>
      </c>
      <c r="AA277" s="18">
        <v>0</v>
      </c>
      <c r="AB277" s="18">
        <v>0.14970294686907679</v>
      </c>
      <c r="AC277" s="18">
        <v>0.14964405779467679</v>
      </c>
      <c r="AD277" s="18">
        <v>0</v>
      </c>
      <c r="AE277" s="18">
        <v>0</v>
      </c>
      <c r="AF277" s="18">
        <v>0</v>
      </c>
      <c r="AG277" s="18">
        <v>0</v>
      </c>
      <c r="AH277" s="18">
        <v>0</v>
      </c>
      <c r="AI277" s="18">
        <v>5.8889074399999994E-5</v>
      </c>
      <c r="AJ277" s="18">
        <v>-2.0931882399999997E-2</v>
      </c>
      <c r="AK277" s="18">
        <v>0</v>
      </c>
      <c r="AL277" s="18">
        <v>0</v>
      </c>
      <c r="AM277" s="18">
        <v>0</v>
      </c>
      <c r="AN277" s="18">
        <v>1.4575980708640002</v>
      </c>
      <c r="AO277" s="18">
        <v>1.4568320000000001</v>
      </c>
      <c r="AP277" s="18">
        <v>0</v>
      </c>
      <c r="AQ277" s="18">
        <v>0</v>
      </c>
      <c r="AR277" s="18">
        <v>0</v>
      </c>
      <c r="AS277" s="18">
        <v>0</v>
      </c>
      <c r="AT277" s="18">
        <v>0</v>
      </c>
      <c r="AU277" s="18">
        <v>7.660708639999999E-4</v>
      </c>
      <c r="AV277" s="18">
        <v>-0.16027308959999997</v>
      </c>
      <c r="AW277" s="18">
        <v>0</v>
      </c>
      <c r="AX277" s="18">
        <v>0</v>
      </c>
      <c r="AY277" s="18">
        <v>0</v>
      </c>
      <c r="AZ277" s="18">
        <v>0.13118507184596503</v>
      </c>
      <c r="BA277" s="18">
        <v>0.13109888060836503</v>
      </c>
      <c r="BB277" s="18">
        <v>0</v>
      </c>
      <c r="BC277" s="18">
        <v>0</v>
      </c>
      <c r="BD277" s="18">
        <v>0</v>
      </c>
      <c r="BE277" s="18">
        <v>0</v>
      </c>
      <c r="BF277" s="18">
        <v>0</v>
      </c>
      <c r="BG277" s="18">
        <v>8.6191237599999993E-5</v>
      </c>
      <c r="BH277" s="18">
        <v>-1.331349968E-2</v>
      </c>
      <c r="BI277" s="18">
        <v>0</v>
      </c>
      <c r="BJ277" s="18">
        <v>0</v>
      </c>
      <c r="BK277" s="18">
        <v>0</v>
      </c>
      <c r="BL277" s="18">
        <v>7.0156000055926745E-2</v>
      </c>
      <c r="BM277" s="18">
        <v>7.0155987832699621E-2</v>
      </c>
      <c r="BN277" s="18">
        <v>0</v>
      </c>
      <c r="BO277" s="18">
        <v>0</v>
      </c>
      <c r="BP277" s="18">
        <v>0</v>
      </c>
      <c r="BQ277" s="18">
        <v>0</v>
      </c>
      <c r="BR277" s="18">
        <v>0</v>
      </c>
      <c r="BS277" s="18">
        <v>1.2223227119999999E-8</v>
      </c>
      <c r="BT277" s="18">
        <v>1.653785432E-6</v>
      </c>
      <c r="BU277" s="18">
        <v>0</v>
      </c>
      <c r="BV277" s="18">
        <v>0</v>
      </c>
      <c r="BW277" s="18">
        <v>0</v>
      </c>
      <c r="BX277" s="18">
        <v>6123.8036061094144</v>
      </c>
      <c r="BY277" s="18">
        <v>6122.0932623574145</v>
      </c>
      <c r="BZ277" s="18">
        <v>0</v>
      </c>
      <c r="CA277" s="18">
        <v>0</v>
      </c>
      <c r="CB277" s="18">
        <v>0</v>
      </c>
      <c r="CC277" s="18">
        <v>0</v>
      </c>
      <c r="CD277" s="18">
        <v>0</v>
      </c>
      <c r="CE277" s="18">
        <v>1.7103437519999998</v>
      </c>
      <c r="CF277" s="18">
        <v>-549.60224799999992</v>
      </c>
      <c r="CG277" s="18">
        <v>0</v>
      </c>
      <c r="CH277" s="18">
        <v>0</v>
      </c>
      <c r="CI277" s="18">
        <v>0</v>
      </c>
      <c r="CJ277" s="18">
        <v>6736.7645890143876</v>
      </c>
      <c r="CK277" s="18">
        <v>6735.0044106463874</v>
      </c>
      <c r="CL277" s="18">
        <v>0</v>
      </c>
      <c r="CM277" s="18">
        <v>0</v>
      </c>
      <c r="CN277" s="18">
        <v>0</v>
      </c>
      <c r="CO277" s="18">
        <v>0</v>
      </c>
      <c r="CP277" s="18">
        <v>0</v>
      </c>
      <c r="CQ277" s="18">
        <v>1.7601783679999996</v>
      </c>
      <c r="CR277" s="18">
        <v>-525.451368</v>
      </c>
      <c r="CS277" s="18">
        <v>0</v>
      </c>
      <c r="CT277" s="18">
        <v>0</v>
      </c>
      <c r="CU277" s="18">
        <v>0</v>
      </c>
      <c r="CV277" s="18">
        <v>1161.4305682862355</v>
      </c>
      <c r="CW277" s="18">
        <v>1161.1995437262356</v>
      </c>
      <c r="CX277" s="18">
        <v>0</v>
      </c>
      <c r="CY277" s="18">
        <v>0</v>
      </c>
      <c r="CZ277" s="18">
        <v>0</v>
      </c>
      <c r="DA277" s="18">
        <v>0</v>
      </c>
      <c r="DB277" s="18">
        <v>0</v>
      </c>
      <c r="DC277" s="18">
        <v>0.23102455999999999</v>
      </c>
      <c r="DD277" s="18">
        <v>59.9553552</v>
      </c>
      <c r="DE277" s="18">
        <v>0</v>
      </c>
      <c r="DF277" s="18">
        <v>0</v>
      </c>
      <c r="DG277" s="18">
        <v>0</v>
      </c>
      <c r="DH277" s="18">
        <v>0</v>
      </c>
      <c r="DI277" s="18">
        <v>0</v>
      </c>
      <c r="DJ277" s="18">
        <v>0</v>
      </c>
      <c r="DK277" s="18">
        <v>0</v>
      </c>
      <c r="DL277" s="18">
        <v>0</v>
      </c>
      <c r="DM277" s="18">
        <v>0</v>
      </c>
      <c r="DN277" s="18">
        <v>0</v>
      </c>
      <c r="DO277" s="18">
        <v>0</v>
      </c>
      <c r="DP277" s="18">
        <v>0</v>
      </c>
      <c r="DQ277" s="18">
        <v>0</v>
      </c>
      <c r="DR277" s="18">
        <v>0</v>
      </c>
      <c r="DS277" s="18">
        <v>0</v>
      </c>
      <c r="DT277" s="18">
        <v>0</v>
      </c>
      <c r="DU277" s="18">
        <v>0</v>
      </c>
      <c r="DV277" s="18">
        <v>0</v>
      </c>
      <c r="DW277" s="18">
        <v>0</v>
      </c>
      <c r="DX277" s="18">
        <v>0</v>
      </c>
      <c r="DY277" s="18">
        <v>0</v>
      </c>
      <c r="DZ277" s="18">
        <v>0</v>
      </c>
      <c r="EA277" s="18">
        <v>0</v>
      </c>
      <c r="EB277" s="18">
        <v>0</v>
      </c>
      <c r="EC277" s="18">
        <v>0</v>
      </c>
      <c r="ED277" s="18">
        <v>0</v>
      </c>
      <c r="EE277" s="18">
        <v>0</v>
      </c>
    </row>
    <row r="278" spans="1:135" ht="20.149999999999999" customHeight="1" outlineLevel="6" x14ac:dyDescent="0.35">
      <c r="A278" s="17" t="s">
        <v>55</v>
      </c>
      <c r="B278" s="17" t="s">
        <v>391</v>
      </c>
      <c r="C278">
        <v>1</v>
      </c>
      <c r="D278" s="18">
        <v>1025.6848602</v>
      </c>
      <c r="E278" s="18">
        <v>173.6655921</v>
      </c>
      <c r="F278" s="18">
        <v>0</v>
      </c>
      <c r="G278" s="18">
        <v>0</v>
      </c>
      <c r="H278" s="18">
        <v>512.8424301</v>
      </c>
      <c r="I278" s="18">
        <v>0</v>
      </c>
      <c r="J278" s="18">
        <v>169.63766820000001</v>
      </c>
      <c r="K278" s="18">
        <v>169.5391698</v>
      </c>
      <c r="L278" s="18">
        <v>-366.63687060000001</v>
      </c>
      <c r="M278" s="18">
        <v>0</v>
      </c>
      <c r="N278" s="18">
        <v>0</v>
      </c>
      <c r="O278" s="18">
        <v>0</v>
      </c>
      <c r="P278" s="18">
        <v>5.6265769560000005E-12</v>
      </c>
      <c r="Q278" s="18">
        <v>2.7309462180000003E-12</v>
      </c>
      <c r="R278" s="18">
        <v>0</v>
      </c>
      <c r="S278" s="18">
        <v>0</v>
      </c>
      <c r="T278" s="18">
        <v>2.8132884780000003E-12</v>
      </c>
      <c r="U278" s="18">
        <v>0</v>
      </c>
      <c r="V278" s="18">
        <v>4.3204161000000003E-14</v>
      </c>
      <c r="W278" s="18">
        <v>3.9138098999999999E-14</v>
      </c>
      <c r="X278" s="18">
        <v>-8.5303818600000006E-12</v>
      </c>
      <c r="Y278" s="18">
        <v>0</v>
      </c>
      <c r="Z278" s="18">
        <v>0</v>
      </c>
      <c r="AA278" s="18">
        <v>0</v>
      </c>
      <c r="AB278" s="18">
        <v>7.0776451746000002E-2</v>
      </c>
      <c r="AC278" s="18">
        <v>3.3264230999999998E-2</v>
      </c>
      <c r="AD278" s="18">
        <v>0</v>
      </c>
      <c r="AE278" s="18">
        <v>0</v>
      </c>
      <c r="AF278" s="18">
        <v>3.5388225873000001E-2</v>
      </c>
      <c r="AG278" s="18">
        <v>0</v>
      </c>
      <c r="AH278" s="18">
        <v>1.066791726E-3</v>
      </c>
      <c r="AI278" s="18">
        <v>1.0572031470000001E-3</v>
      </c>
      <c r="AJ278" s="18">
        <v>-3.1551259740000004E-2</v>
      </c>
      <c r="AK278" s="18">
        <v>0</v>
      </c>
      <c r="AL278" s="18">
        <v>0</v>
      </c>
      <c r="AM278" s="18">
        <v>0</v>
      </c>
      <c r="AN278" s="18">
        <v>0.52957784880000003</v>
      </c>
      <c r="AO278" s="18">
        <v>0.2366057694</v>
      </c>
      <c r="AP278" s="18">
        <v>0</v>
      </c>
      <c r="AQ278" s="18">
        <v>0</v>
      </c>
      <c r="AR278" s="18">
        <v>0.26478892440000001</v>
      </c>
      <c r="AS278" s="18">
        <v>0</v>
      </c>
      <c r="AT278" s="18">
        <v>1.4149805670000001E-2</v>
      </c>
      <c r="AU278" s="18">
        <v>1.403334933E-2</v>
      </c>
      <c r="AV278" s="18">
        <v>-0.31018107120000005</v>
      </c>
      <c r="AW278" s="18">
        <v>0</v>
      </c>
      <c r="AX278" s="18">
        <v>0</v>
      </c>
      <c r="AY278" s="18">
        <v>0</v>
      </c>
      <c r="AZ278" s="18">
        <v>7.8562203720000001E-2</v>
      </c>
      <c r="BA278" s="18">
        <v>3.2860027200000003E-2</v>
      </c>
      <c r="BB278" s="18">
        <v>0</v>
      </c>
      <c r="BC278" s="18">
        <v>0</v>
      </c>
      <c r="BD278" s="18">
        <v>3.9281101860000008E-2</v>
      </c>
      <c r="BE278" s="18">
        <v>0</v>
      </c>
      <c r="BF278" s="18">
        <v>3.2220388199999997E-3</v>
      </c>
      <c r="BG278" s="18">
        <v>3.1990358400000004E-3</v>
      </c>
      <c r="BH278" s="18">
        <v>-5.8801022280000004E-2</v>
      </c>
      <c r="BI278" s="18">
        <v>0</v>
      </c>
      <c r="BJ278" s="18">
        <v>0</v>
      </c>
      <c r="BK278" s="18">
        <v>0</v>
      </c>
      <c r="BL278" s="18">
        <v>7.7580685182000004E-5</v>
      </c>
      <c r="BM278" s="18">
        <v>3.7905667800000001E-5</v>
      </c>
      <c r="BN278" s="18">
        <v>0</v>
      </c>
      <c r="BO278" s="18">
        <v>0</v>
      </c>
      <c r="BP278" s="18">
        <v>3.8790342591000002E-5</v>
      </c>
      <c r="BQ278" s="18">
        <v>0</v>
      </c>
      <c r="BR278" s="18">
        <v>4.61359899E-7</v>
      </c>
      <c r="BS278" s="18">
        <v>4.2331489200000001E-7</v>
      </c>
      <c r="BT278" s="18">
        <v>-9.1465374000000002E-5</v>
      </c>
      <c r="BU278" s="18">
        <v>0</v>
      </c>
      <c r="BV278" s="18">
        <v>0</v>
      </c>
      <c r="BW278" s="18">
        <v>0</v>
      </c>
      <c r="BX278" s="18">
        <v>10274.30498094</v>
      </c>
      <c r="BY278" s="18">
        <v>5077.62255</v>
      </c>
      <c r="BZ278" s="18">
        <v>0</v>
      </c>
      <c r="CA278" s="18">
        <v>0</v>
      </c>
      <c r="CB278" s="18">
        <v>5137.15249047</v>
      </c>
      <c r="CC278" s="18">
        <v>0</v>
      </c>
      <c r="CD278" s="18">
        <v>30.254023800000002</v>
      </c>
      <c r="CE278" s="18">
        <v>29.275916670000001</v>
      </c>
      <c r="CF278" s="18">
        <v>-4890.4335480000009</v>
      </c>
      <c r="CG278" s="18">
        <v>0</v>
      </c>
      <c r="CH278" s="18">
        <v>0</v>
      </c>
      <c r="CI278" s="18">
        <v>0</v>
      </c>
      <c r="CJ278" s="18">
        <v>10691.0145342</v>
      </c>
      <c r="CK278" s="18">
        <v>5280.6553799999992</v>
      </c>
      <c r="CL278" s="18">
        <v>0</v>
      </c>
      <c r="CM278" s="18">
        <v>0</v>
      </c>
      <c r="CN278" s="18">
        <v>5345.5072670999989</v>
      </c>
      <c r="CO278" s="18">
        <v>0</v>
      </c>
      <c r="CP278" s="18">
        <v>33.045612599999998</v>
      </c>
      <c r="CQ278" s="18">
        <v>31.806274500000001</v>
      </c>
      <c r="CR278" s="18">
        <v>-5360.9495940000006</v>
      </c>
      <c r="CS278" s="18">
        <v>0</v>
      </c>
      <c r="CT278" s="18">
        <v>0</v>
      </c>
      <c r="CU278" s="18">
        <v>0</v>
      </c>
      <c r="CV278" s="18">
        <v>1042.10682576</v>
      </c>
      <c r="CW278" s="18">
        <v>506.39889299999999</v>
      </c>
      <c r="CX278" s="18">
        <v>0</v>
      </c>
      <c r="CY278" s="18">
        <v>0</v>
      </c>
      <c r="CZ278" s="18">
        <v>521.05341288</v>
      </c>
      <c r="DA278" s="18">
        <v>0</v>
      </c>
      <c r="DB278" s="18">
        <v>7.6837160400000002</v>
      </c>
      <c r="DC278" s="18">
        <v>6.9708038400000003</v>
      </c>
      <c r="DD278" s="18">
        <v>-1542.653112</v>
      </c>
      <c r="DE278" s="18">
        <v>0</v>
      </c>
      <c r="DF278" s="18">
        <v>0</v>
      </c>
      <c r="DG278" s="18">
        <v>0</v>
      </c>
      <c r="DH278" s="18">
        <v>0</v>
      </c>
      <c r="DI278" s="18">
        <v>0</v>
      </c>
      <c r="DJ278" s="18">
        <v>0</v>
      </c>
      <c r="DK278" s="18">
        <v>0</v>
      </c>
      <c r="DL278" s="18">
        <v>0</v>
      </c>
      <c r="DM278" s="18">
        <v>0</v>
      </c>
      <c r="DN278" s="18">
        <v>0</v>
      </c>
      <c r="DO278" s="18">
        <v>0</v>
      </c>
      <c r="DP278" s="18">
        <v>0</v>
      </c>
      <c r="DQ278" s="18">
        <v>0</v>
      </c>
      <c r="DR278" s="18">
        <v>0</v>
      </c>
      <c r="DS278" s="18">
        <v>0</v>
      </c>
      <c r="DT278" s="18">
        <v>0</v>
      </c>
      <c r="DU278" s="18">
        <v>0</v>
      </c>
      <c r="DV278" s="18">
        <v>0</v>
      </c>
      <c r="DW278" s="18">
        <v>0</v>
      </c>
      <c r="DX278" s="18">
        <v>0</v>
      </c>
      <c r="DY278" s="18">
        <v>0</v>
      </c>
      <c r="DZ278" s="18">
        <v>0</v>
      </c>
      <c r="EA278" s="18">
        <v>0</v>
      </c>
      <c r="EB278" s="18">
        <v>0</v>
      </c>
      <c r="EC278" s="18">
        <v>0</v>
      </c>
      <c r="ED278" s="18">
        <v>0</v>
      </c>
      <c r="EE278" s="18">
        <v>0</v>
      </c>
    </row>
    <row r="279" spans="1:135" ht="20.149999999999999" customHeight="1" outlineLevel="6" x14ac:dyDescent="0.35">
      <c r="A279" s="17" t="s">
        <v>55</v>
      </c>
      <c r="B279" s="17" t="s">
        <v>118</v>
      </c>
      <c r="C279">
        <v>1</v>
      </c>
      <c r="D279" s="18">
        <v>4335.0263839999998</v>
      </c>
      <c r="E279" s="18">
        <v>2042.8391359999998</v>
      </c>
      <c r="F279" s="18">
        <v>0</v>
      </c>
      <c r="G279" s="18">
        <v>0</v>
      </c>
      <c r="H279" s="18">
        <v>2167.5131919999999</v>
      </c>
      <c r="I279" s="18">
        <v>0</v>
      </c>
      <c r="J279" s="18">
        <v>107.30911359999999</v>
      </c>
      <c r="K279" s="18">
        <v>17.3649424</v>
      </c>
      <c r="L279" s="18">
        <v>-99.392009599999994</v>
      </c>
      <c r="M279" s="18">
        <v>0</v>
      </c>
      <c r="N279" s="18">
        <v>0</v>
      </c>
      <c r="O279" s="18">
        <v>0</v>
      </c>
      <c r="P279" s="18">
        <v>2.3533662713599999E-11</v>
      </c>
      <c r="Q279" s="18">
        <v>1.159518048E-11</v>
      </c>
      <c r="R279" s="18">
        <v>0</v>
      </c>
      <c r="S279" s="18">
        <v>0</v>
      </c>
      <c r="T279" s="18">
        <v>1.17668313568E-11</v>
      </c>
      <c r="U279" s="18">
        <v>0</v>
      </c>
      <c r="V279" s="18">
        <v>7.5182785599999992E-14</v>
      </c>
      <c r="W279" s="18">
        <v>9.6468091199999995E-14</v>
      </c>
      <c r="X279" s="18">
        <v>-2.3036262079999999E-12</v>
      </c>
      <c r="Y279" s="18">
        <v>0</v>
      </c>
      <c r="Z279" s="18">
        <v>0</v>
      </c>
      <c r="AA279" s="18">
        <v>0</v>
      </c>
      <c r="AB279" s="18">
        <v>0.97852808601599983</v>
      </c>
      <c r="AC279" s="18">
        <v>0.47978923199999995</v>
      </c>
      <c r="AD279" s="18">
        <v>0</v>
      </c>
      <c r="AE279" s="18">
        <v>0</v>
      </c>
      <c r="AF279" s="18">
        <v>0.48926404300799997</v>
      </c>
      <c r="AG279" s="18">
        <v>0</v>
      </c>
      <c r="AH279" s="18">
        <v>1.1101908479999999E-3</v>
      </c>
      <c r="AI279" s="18">
        <v>8.3646201599999991E-3</v>
      </c>
      <c r="AJ279" s="18">
        <v>-8.5488457599999998E-3</v>
      </c>
      <c r="AK279" s="18">
        <v>0</v>
      </c>
      <c r="AL279" s="18">
        <v>0</v>
      </c>
      <c r="AM279" s="18">
        <v>0</v>
      </c>
      <c r="AN279" s="18">
        <v>16.584590339200002</v>
      </c>
      <c r="AO279" s="18">
        <v>8.1699987200000006</v>
      </c>
      <c r="AP279" s="18">
        <v>0</v>
      </c>
      <c r="AQ279" s="18">
        <v>0</v>
      </c>
      <c r="AR279" s="18">
        <v>8.2922951696000009</v>
      </c>
      <c r="AS279" s="18">
        <v>0</v>
      </c>
      <c r="AT279" s="18">
        <v>1.19824432E-2</v>
      </c>
      <c r="AU279" s="18">
        <v>0.11031400640000001</v>
      </c>
      <c r="AV279" s="18">
        <v>-8.3960905599999996E-2</v>
      </c>
      <c r="AW279" s="18">
        <v>0</v>
      </c>
      <c r="AX279" s="18">
        <v>0</v>
      </c>
      <c r="AY279" s="18">
        <v>0</v>
      </c>
      <c r="AZ279" s="18">
        <v>3.2286053646080002</v>
      </c>
      <c r="BA279" s="18">
        <v>1.599223184</v>
      </c>
      <c r="BB279" s="18">
        <v>0</v>
      </c>
      <c r="BC279" s="18">
        <v>0</v>
      </c>
      <c r="BD279" s="18">
        <v>1.6143026823039999</v>
      </c>
      <c r="BE279" s="18">
        <v>0</v>
      </c>
      <c r="BF279" s="18">
        <v>2.6679615039999997E-3</v>
      </c>
      <c r="BG279" s="18">
        <v>1.2411536799999999E-2</v>
      </c>
      <c r="BH279" s="18">
        <v>-1.591242432E-2</v>
      </c>
      <c r="BI279" s="18">
        <v>0</v>
      </c>
      <c r="BJ279" s="18">
        <v>0</v>
      </c>
      <c r="BK279" s="18">
        <v>0</v>
      </c>
      <c r="BL279" s="18">
        <v>1.9158680590399999E-3</v>
      </c>
      <c r="BM279" s="18">
        <v>9.5539183999999999E-4</v>
      </c>
      <c r="BN279" s="18">
        <v>0</v>
      </c>
      <c r="BO279" s="18">
        <v>0</v>
      </c>
      <c r="BP279" s="18">
        <v>9.5793402951999996E-4</v>
      </c>
      <c r="BQ279" s="18">
        <v>0</v>
      </c>
      <c r="BR279" s="18">
        <v>7.8204297600000003E-7</v>
      </c>
      <c r="BS279" s="18">
        <v>1.760146544E-6</v>
      </c>
      <c r="BT279" s="18">
        <v>-2.4722509760000001E-5</v>
      </c>
      <c r="BU279" s="18">
        <v>0</v>
      </c>
      <c r="BV279" s="18">
        <v>0</v>
      </c>
      <c r="BW279" s="18">
        <v>0</v>
      </c>
      <c r="BX279" s="18">
        <v>49684.271644799992</v>
      </c>
      <c r="BY279" s="18">
        <v>24549.882239999999</v>
      </c>
      <c r="BZ279" s="18">
        <v>0</v>
      </c>
      <c r="CA279" s="18">
        <v>0</v>
      </c>
      <c r="CB279" s="18">
        <v>24842.1358224</v>
      </c>
      <c r="CC279" s="18">
        <v>0</v>
      </c>
      <c r="CD279" s="18">
        <v>45.964110399999996</v>
      </c>
      <c r="CE279" s="18">
        <v>246.28947200000002</v>
      </c>
      <c r="CF279" s="18">
        <v>-1327.0112959999999</v>
      </c>
      <c r="CG279" s="18">
        <v>0</v>
      </c>
      <c r="CH279" s="18">
        <v>0</v>
      </c>
      <c r="CI279" s="18">
        <v>0</v>
      </c>
      <c r="CJ279" s="18">
        <v>51071.391404799993</v>
      </c>
      <c r="CK279" s="18">
        <v>25231.410879999999</v>
      </c>
      <c r="CL279" s="18">
        <v>0</v>
      </c>
      <c r="CM279" s="18">
        <v>0</v>
      </c>
      <c r="CN279" s="18">
        <v>25535.6957024</v>
      </c>
      <c r="CO279" s="18">
        <v>0</v>
      </c>
      <c r="CP279" s="18">
        <v>50.819038399999997</v>
      </c>
      <c r="CQ279" s="18">
        <v>253.46578399999999</v>
      </c>
      <c r="CR279" s="18">
        <v>-1454.07392</v>
      </c>
      <c r="CS279" s="18">
        <v>0</v>
      </c>
      <c r="CT279" s="18">
        <v>0</v>
      </c>
      <c r="CU279" s="18">
        <v>0</v>
      </c>
      <c r="CV279" s="18">
        <v>4541.8238278399995</v>
      </c>
      <c r="CW279" s="18">
        <v>2224.1758239999999</v>
      </c>
      <c r="CX279" s="18">
        <v>0</v>
      </c>
      <c r="CY279" s="18">
        <v>0</v>
      </c>
      <c r="CZ279" s="18">
        <v>2270.9119139200002</v>
      </c>
      <c r="DA279" s="18">
        <v>0</v>
      </c>
      <c r="DB279" s="18">
        <v>13.46851792</v>
      </c>
      <c r="DC279" s="18">
        <v>33.267572000000001</v>
      </c>
      <c r="DD279" s="18">
        <v>-416.60020479999997</v>
      </c>
      <c r="DE279" s="18">
        <v>0</v>
      </c>
      <c r="DF279" s="18">
        <v>0</v>
      </c>
      <c r="DG279" s="18">
        <v>0</v>
      </c>
      <c r="DH279" s="18">
        <v>0</v>
      </c>
      <c r="DI279" s="18">
        <v>0</v>
      </c>
      <c r="DJ279" s="18">
        <v>0</v>
      </c>
      <c r="DK279" s="18">
        <v>0</v>
      </c>
      <c r="DL279" s="18">
        <v>0</v>
      </c>
      <c r="DM279" s="18">
        <v>0</v>
      </c>
      <c r="DN279" s="18">
        <v>0</v>
      </c>
      <c r="DO279" s="18">
        <v>0</v>
      </c>
      <c r="DP279" s="18">
        <v>0</v>
      </c>
      <c r="DQ279" s="18">
        <v>0</v>
      </c>
      <c r="DR279" s="18">
        <v>0</v>
      </c>
      <c r="DS279" s="18">
        <v>0</v>
      </c>
      <c r="DT279" s="18">
        <v>0</v>
      </c>
      <c r="DU279" s="18">
        <v>0</v>
      </c>
      <c r="DV279" s="18">
        <v>0</v>
      </c>
      <c r="DW279" s="18">
        <v>0</v>
      </c>
      <c r="DX279" s="18">
        <v>0</v>
      </c>
      <c r="DY279" s="18">
        <v>0</v>
      </c>
      <c r="DZ279" s="18">
        <v>0</v>
      </c>
      <c r="EA279" s="18">
        <v>0</v>
      </c>
      <c r="EB279" s="18">
        <v>0</v>
      </c>
      <c r="EC279" s="18">
        <v>0</v>
      </c>
      <c r="ED279" s="18">
        <v>0</v>
      </c>
      <c r="EE279" s="18">
        <v>0</v>
      </c>
    </row>
    <row r="280" spans="1:135" ht="20.149999999999999" customHeight="1" outlineLevel="6" x14ac:dyDescent="0.35">
      <c r="A280" s="17" t="s">
        <v>55</v>
      </c>
      <c r="B280" s="17" t="s">
        <v>122</v>
      </c>
      <c r="C280">
        <v>0</v>
      </c>
      <c r="D280" s="18">
        <v>307.2678422748815</v>
      </c>
      <c r="E280" s="18">
        <v>-30.984074312796206</v>
      </c>
      <c r="F280" s="18">
        <v>0</v>
      </c>
      <c r="G280" s="18">
        <v>0</v>
      </c>
      <c r="H280" s="18">
        <v>0</v>
      </c>
      <c r="I280" s="18">
        <v>0</v>
      </c>
      <c r="J280" s="18">
        <v>338.25191658767773</v>
      </c>
      <c r="K280" s="18">
        <v>0</v>
      </c>
      <c r="L280" s="18">
        <v>-135.91981800947866</v>
      </c>
      <c r="M280" s="18">
        <v>0</v>
      </c>
      <c r="N280" s="18">
        <v>0</v>
      </c>
      <c r="O280" s="18">
        <v>0</v>
      </c>
      <c r="P280" s="18">
        <v>1.0567520341232228E-11</v>
      </c>
      <c r="Q280" s="18">
        <v>1.0555378957345973E-11</v>
      </c>
      <c r="R280" s="18">
        <v>0</v>
      </c>
      <c r="S280" s="18">
        <v>0</v>
      </c>
      <c r="T280" s="18">
        <v>0</v>
      </c>
      <c r="U280" s="18">
        <v>0</v>
      </c>
      <c r="V280" s="18">
        <v>1.2141383886255924E-14</v>
      </c>
      <c r="W280" s="18">
        <v>0</v>
      </c>
      <c r="X280" s="18">
        <v>1.120233289099526E-11</v>
      </c>
      <c r="Y280" s="18">
        <v>0</v>
      </c>
      <c r="Z280" s="18">
        <v>0</v>
      </c>
      <c r="AA280" s="18">
        <v>0</v>
      </c>
      <c r="AB280" s="18">
        <v>0.24716568827526064</v>
      </c>
      <c r="AC280" s="18">
        <v>0.24713707298578197</v>
      </c>
      <c r="AD280" s="18">
        <v>0</v>
      </c>
      <c r="AE280" s="18">
        <v>0</v>
      </c>
      <c r="AF280" s="18">
        <v>0</v>
      </c>
      <c r="AG280" s="18">
        <v>0</v>
      </c>
      <c r="AH280" s="18">
        <v>2.8615289478672986E-5</v>
      </c>
      <c r="AI280" s="18">
        <v>0</v>
      </c>
      <c r="AJ280" s="18">
        <v>-1.3670578199052133E-2</v>
      </c>
      <c r="AK280" s="18">
        <v>0</v>
      </c>
      <c r="AL280" s="18">
        <v>0</v>
      </c>
      <c r="AM280" s="18">
        <v>0</v>
      </c>
      <c r="AN280" s="18">
        <v>0.76235970631279626</v>
      </c>
      <c r="AO280" s="18">
        <v>0.76201218957345973</v>
      </c>
      <c r="AP280" s="18">
        <v>0</v>
      </c>
      <c r="AQ280" s="18">
        <v>0</v>
      </c>
      <c r="AR280" s="18">
        <v>0</v>
      </c>
      <c r="AS280" s="18">
        <v>0</v>
      </c>
      <c r="AT280" s="18">
        <v>3.4751673933649293E-4</v>
      </c>
      <c r="AU280" s="18">
        <v>0</v>
      </c>
      <c r="AV280" s="18">
        <v>-0.16527867298578197</v>
      </c>
      <c r="AW280" s="18">
        <v>0</v>
      </c>
      <c r="AX280" s="18">
        <v>0</v>
      </c>
      <c r="AY280" s="18">
        <v>0</v>
      </c>
      <c r="AZ280" s="18">
        <v>0.12788498305706161</v>
      </c>
      <c r="BA280" s="18">
        <v>0.12781634502369668</v>
      </c>
      <c r="BB280" s="18">
        <v>0</v>
      </c>
      <c r="BC280" s="18">
        <v>0</v>
      </c>
      <c r="BD280" s="18">
        <v>0</v>
      </c>
      <c r="BE280" s="18">
        <v>0</v>
      </c>
      <c r="BF280" s="18">
        <v>6.8638033364928905E-5</v>
      </c>
      <c r="BG280" s="18">
        <v>0</v>
      </c>
      <c r="BH280" s="18">
        <v>-1.7041006255924172E-2</v>
      </c>
      <c r="BI280" s="18">
        <v>0</v>
      </c>
      <c r="BJ280" s="18">
        <v>0</v>
      </c>
      <c r="BK280" s="18">
        <v>0</v>
      </c>
      <c r="BL280" s="18">
        <v>1.50683497065782E-3</v>
      </c>
      <c r="BM280" s="18">
        <v>1.5067214407582939E-3</v>
      </c>
      <c r="BN280" s="18">
        <v>0</v>
      </c>
      <c r="BO280" s="18">
        <v>0</v>
      </c>
      <c r="BP280" s="18">
        <v>0</v>
      </c>
      <c r="BQ280" s="18">
        <v>0</v>
      </c>
      <c r="BR280" s="18">
        <v>1.1352989952606636E-7</v>
      </c>
      <c r="BS280" s="18">
        <v>0</v>
      </c>
      <c r="BT280" s="18">
        <v>-3.1271898009478674E-5</v>
      </c>
      <c r="BU280" s="18">
        <v>0</v>
      </c>
      <c r="BV280" s="18">
        <v>0</v>
      </c>
      <c r="BW280" s="18">
        <v>0</v>
      </c>
      <c r="BX280" s="18">
        <v>3790.0414062559248</v>
      </c>
      <c r="BY280" s="18">
        <v>3787.1230331753559</v>
      </c>
      <c r="BZ280" s="18">
        <v>0</v>
      </c>
      <c r="CA280" s="18">
        <v>0</v>
      </c>
      <c r="CB280" s="18">
        <v>0</v>
      </c>
      <c r="CC280" s="18">
        <v>0</v>
      </c>
      <c r="CD280" s="18">
        <v>2.9183730805687205</v>
      </c>
      <c r="CE280" s="18">
        <v>0</v>
      </c>
      <c r="CF280" s="18">
        <v>-1842.9933649289101</v>
      </c>
      <c r="CG280" s="18">
        <v>0</v>
      </c>
      <c r="CH280" s="18">
        <v>0</v>
      </c>
      <c r="CI280" s="18">
        <v>0</v>
      </c>
      <c r="CJ280" s="18">
        <v>4454.6178254407587</v>
      </c>
      <c r="CK280" s="18">
        <v>4450.9190521327018</v>
      </c>
      <c r="CL280" s="18">
        <v>0</v>
      </c>
      <c r="CM280" s="18">
        <v>0</v>
      </c>
      <c r="CN280" s="18">
        <v>0</v>
      </c>
      <c r="CO280" s="18">
        <v>0</v>
      </c>
      <c r="CP280" s="18">
        <v>3.6987733080568717</v>
      </c>
      <c r="CQ280" s="18">
        <v>0</v>
      </c>
      <c r="CR280" s="18">
        <v>-2070.7553364928908</v>
      </c>
      <c r="CS280" s="18">
        <v>0</v>
      </c>
      <c r="CT280" s="18">
        <v>0</v>
      </c>
      <c r="CU280" s="18">
        <v>0</v>
      </c>
      <c r="CV280" s="18">
        <v>7660.5503076398109</v>
      </c>
      <c r="CW280" s="18">
        <v>7658.4229763033181</v>
      </c>
      <c r="CX280" s="18">
        <v>0</v>
      </c>
      <c r="CY280" s="18">
        <v>0</v>
      </c>
      <c r="CZ280" s="18">
        <v>0</v>
      </c>
      <c r="DA280" s="18">
        <v>0</v>
      </c>
      <c r="DB280" s="18">
        <v>2.1273313364928907</v>
      </c>
      <c r="DC280" s="18">
        <v>0</v>
      </c>
      <c r="DD280" s="18">
        <v>-610.7149611374407</v>
      </c>
      <c r="DE280" s="18">
        <v>0</v>
      </c>
      <c r="DF280" s="18">
        <v>0</v>
      </c>
      <c r="DG280" s="18">
        <v>0</v>
      </c>
      <c r="DH280" s="18">
        <v>0</v>
      </c>
      <c r="DI280" s="18">
        <v>0</v>
      </c>
      <c r="DJ280" s="18">
        <v>0</v>
      </c>
      <c r="DK280" s="18">
        <v>0</v>
      </c>
      <c r="DL280" s="18">
        <v>0</v>
      </c>
      <c r="DM280" s="18">
        <v>0</v>
      </c>
      <c r="DN280" s="18">
        <v>0</v>
      </c>
      <c r="DO280" s="18">
        <v>0</v>
      </c>
      <c r="DP280" s="18">
        <v>0</v>
      </c>
      <c r="DQ280" s="18">
        <v>0</v>
      </c>
      <c r="DR280" s="18">
        <v>0</v>
      </c>
      <c r="DS280" s="18">
        <v>0</v>
      </c>
      <c r="DT280" s="18">
        <v>0</v>
      </c>
      <c r="DU280" s="18">
        <v>0</v>
      </c>
      <c r="DV280" s="18">
        <v>0</v>
      </c>
      <c r="DW280" s="18">
        <v>0</v>
      </c>
      <c r="DX280" s="18">
        <v>0</v>
      </c>
      <c r="DY280" s="18">
        <v>0</v>
      </c>
      <c r="DZ280" s="18">
        <v>0</v>
      </c>
      <c r="EA280" s="18">
        <v>0</v>
      </c>
      <c r="EB280" s="18">
        <v>0</v>
      </c>
      <c r="EC280" s="18">
        <v>0</v>
      </c>
      <c r="ED280" s="18">
        <v>0</v>
      </c>
      <c r="EE280" s="18">
        <v>0</v>
      </c>
    </row>
    <row r="281" spans="1:135" ht="20.149999999999999" customHeight="1" outlineLevel="6" x14ac:dyDescent="0.35">
      <c r="A281" s="17" t="s">
        <v>55</v>
      </c>
      <c r="B281" s="17" t="s">
        <v>119</v>
      </c>
      <c r="C281">
        <v>0</v>
      </c>
      <c r="D281" s="18">
        <v>1932.0826664900665</v>
      </c>
      <c r="E281" s="18">
        <v>1867.6919205298016</v>
      </c>
      <c r="F281" s="18">
        <v>0</v>
      </c>
      <c r="G281" s="18">
        <v>0</v>
      </c>
      <c r="H281" s="18">
        <v>0</v>
      </c>
      <c r="I281" s="18">
        <v>0</v>
      </c>
      <c r="J281" s="18">
        <v>64.390745960264908</v>
      </c>
      <c r="K281" s="18">
        <v>0</v>
      </c>
      <c r="L281" s="18">
        <v>-1141.1154119205298</v>
      </c>
      <c r="M281" s="18">
        <v>0</v>
      </c>
      <c r="N281" s="18">
        <v>0</v>
      </c>
      <c r="O281" s="18">
        <v>0</v>
      </c>
      <c r="P281" s="18">
        <v>7.5135940604503314E-11</v>
      </c>
      <c r="Q281" s="18">
        <v>7.511428720529802E-11</v>
      </c>
      <c r="R281" s="18">
        <v>0</v>
      </c>
      <c r="S281" s="18">
        <v>0</v>
      </c>
      <c r="T281" s="18">
        <v>0</v>
      </c>
      <c r="U281" s="18">
        <v>0</v>
      </c>
      <c r="V281" s="18">
        <v>2.1653399205298016E-14</v>
      </c>
      <c r="W281" s="18">
        <v>0</v>
      </c>
      <c r="X281" s="18">
        <v>4.8018791841059604E-10</v>
      </c>
      <c r="Y281" s="18">
        <v>0</v>
      </c>
      <c r="Z281" s="18">
        <v>0</v>
      </c>
      <c r="AA281" s="18">
        <v>0</v>
      </c>
      <c r="AB281" s="18">
        <v>0.36739521630198679</v>
      </c>
      <c r="AC281" s="18">
        <v>0.36257753483443711</v>
      </c>
      <c r="AD281" s="18">
        <v>0</v>
      </c>
      <c r="AE281" s="18">
        <v>0</v>
      </c>
      <c r="AF281" s="18">
        <v>0</v>
      </c>
      <c r="AG281" s="18">
        <v>0</v>
      </c>
      <c r="AH281" s="18">
        <v>4.817681467549669E-3</v>
      </c>
      <c r="AI281" s="18">
        <v>0</v>
      </c>
      <c r="AJ281" s="18">
        <v>-0.21597877668874177</v>
      </c>
      <c r="AK281" s="18">
        <v>0</v>
      </c>
      <c r="AL281" s="18">
        <v>0</v>
      </c>
      <c r="AM281" s="18">
        <v>0</v>
      </c>
      <c r="AN281" s="18">
        <v>5.4872844475231792</v>
      </c>
      <c r="AO281" s="18">
        <v>5.4039648000000007</v>
      </c>
      <c r="AP281" s="18">
        <v>0</v>
      </c>
      <c r="AQ281" s="18">
        <v>0</v>
      </c>
      <c r="AR281" s="18">
        <v>0</v>
      </c>
      <c r="AS281" s="18">
        <v>0</v>
      </c>
      <c r="AT281" s="18">
        <v>8.3319647523178816E-2</v>
      </c>
      <c r="AU281" s="18">
        <v>0</v>
      </c>
      <c r="AV281" s="18">
        <v>-3.6317217377483453</v>
      </c>
      <c r="AW281" s="18">
        <v>0</v>
      </c>
      <c r="AX281" s="18">
        <v>0</v>
      </c>
      <c r="AY281" s="18">
        <v>0</v>
      </c>
      <c r="AZ281" s="18">
        <v>0.49939267549668875</v>
      </c>
      <c r="BA281" s="18">
        <v>0.47769109192052983</v>
      </c>
      <c r="BB281" s="18">
        <v>0</v>
      </c>
      <c r="BC281" s="18">
        <v>0</v>
      </c>
      <c r="BD281" s="18">
        <v>0</v>
      </c>
      <c r="BE281" s="18">
        <v>0</v>
      </c>
      <c r="BF281" s="18">
        <v>2.1701583576158943E-2</v>
      </c>
      <c r="BG281" s="18">
        <v>0</v>
      </c>
      <c r="BH281" s="18">
        <v>-0.2361176535099338</v>
      </c>
      <c r="BI281" s="18">
        <v>0</v>
      </c>
      <c r="BJ281" s="18">
        <v>0</v>
      </c>
      <c r="BK281" s="18">
        <v>0</v>
      </c>
      <c r="BL281" s="18">
        <v>7.8461847102341727E-3</v>
      </c>
      <c r="BM281" s="18">
        <v>7.8458939602649019E-3</v>
      </c>
      <c r="BN281" s="18">
        <v>0</v>
      </c>
      <c r="BO281" s="18">
        <v>0</v>
      </c>
      <c r="BP281" s="18">
        <v>0</v>
      </c>
      <c r="BQ281" s="18">
        <v>0</v>
      </c>
      <c r="BR281" s="18">
        <v>2.9074996927152321E-7</v>
      </c>
      <c r="BS281" s="18">
        <v>0</v>
      </c>
      <c r="BT281" s="18">
        <v>-1.2134576741721854E-4</v>
      </c>
      <c r="BU281" s="18">
        <v>0</v>
      </c>
      <c r="BV281" s="18">
        <v>0</v>
      </c>
      <c r="BW281" s="18">
        <v>0</v>
      </c>
      <c r="BX281" s="18">
        <v>22338.201068980132</v>
      </c>
      <c r="BY281" s="18">
        <v>22305.859390728478</v>
      </c>
      <c r="BZ281" s="18">
        <v>0</v>
      </c>
      <c r="CA281" s="18">
        <v>0</v>
      </c>
      <c r="CB281" s="18">
        <v>0</v>
      </c>
      <c r="CC281" s="18">
        <v>0</v>
      </c>
      <c r="CD281" s="18">
        <v>32.341678251655637</v>
      </c>
      <c r="CE281" s="18">
        <v>0</v>
      </c>
      <c r="CF281" s="18">
        <v>-12195.573774834438</v>
      </c>
      <c r="CG281" s="18">
        <v>0</v>
      </c>
      <c r="CH281" s="18">
        <v>0</v>
      </c>
      <c r="CI281" s="18">
        <v>0</v>
      </c>
      <c r="CJ281" s="18">
        <v>26395.95861043709</v>
      </c>
      <c r="CK281" s="18">
        <v>26362.216847682124</v>
      </c>
      <c r="CL281" s="18">
        <v>0</v>
      </c>
      <c r="CM281" s="18">
        <v>0</v>
      </c>
      <c r="CN281" s="18">
        <v>0</v>
      </c>
      <c r="CO281" s="18">
        <v>0</v>
      </c>
      <c r="CP281" s="18">
        <v>33.741762754966892</v>
      </c>
      <c r="CQ281" s="18">
        <v>0</v>
      </c>
      <c r="CR281" s="18">
        <v>-15196.80301986755</v>
      </c>
      <c r="CS281" s="18">
        <v>0</v>
      </c>
      <c r="CT281" s="18">
        <v>0</v>
      </c>
      <c r="CU281" s="18">
        <v>0</v>
      </c>
      <c r="CV281" s="18">
        <v>7197.1405656317893</v>
      </c>
      <c r="CW281" s="18">
        <v>7193.3023629139088</v>
      </c>
      <c r="CX281" s="18">
        <v>0</v>
      </c>
      <c r="CY281" s="18">
        <v>0</v>
      </c>
      <c r="CZ281" s="18">
        <v>0</v>
      </c>
      <c r="DA281" s="18">
        <v>0</v>
      </c>
      <c r="DB281" s="18">
        <v>3.8382027178807951</v>
      </c>
      <c r="DC281" s="18">
        <v>0</v>
      </c>
      <c r="DD281" s="18">
        <v>-4987.6518357615905</v>
      </c>
      <c r="DE281" s="18">
        <v>0</v>
      </c>
      <c r="DF281" s="18">
        <v>0</v>
      </c>
      <c r="DG281" s="18">
        <v>0</v>
      </c>
      <c r="DH281" s="18">
        <v>0</v>
      </c>
      <c r="DI281" s="18">
        <v>0</v>
      </c>
      <c r="DJ281" s="18">
        <v>0</v>
      </c>
      <c r="DK281" s="18">
        <v>0</v>
      </c>
      <c r="DL281" s="18">
        <v>0</v>
      </c>
      <c r="DM281" s="18">
        <v>0</v>
      </c>
      <c r="DN281" s="18">
        <v>0</v>
      </c>
      <c r="DO281" s="18">
        <v>0</v>
      </c>
      <c r="DP281" s="18">
        <v>0</v>
      </c>
      <c r="DQ281" s="18">
        <v>0</v>
      </c>
      <c r="DR281" s="18">
        <v>0</v>
      </c>
      <c r="DS281" s="18">
        <v>0</v>
      </c>
      <c r="DT281" s="18">
        <v>0</v>
      </c>
      <c r="DU281" s="18">
        <v>0</v>
      </c>
      <c r="DV281" s="18">
        <v>0</v>
      </c>
      <c r="DW281" s="18">
        <v>0</v>
      </c>
      <c r="DX281" s="18">
        <v>0</v>
      </c>
      <c r="DY281" s="18">
        <v>0</v>
      </c>
      <c r="DZ281" s="18">
        <v>0</v>
      </c>
      <c r="EA281" s="18">
        <v>0</v>
      </c>
      <c r="EB281" s="18">
        <v>0</v>
      </c>
      <c r="EC281" s="18">
        <v>0</v>
      </c>
      <c r="ED281" s="18">
        <v>0</v>
      </c>
      <c r="EE281" s="18">
        <v>0</v>
      </c>
    </row>
    <row r="282" spans="1:135" ht="20.149999999999999" customHeight="1" outlineLevel="5" x14ac:dyDescent="0.35">
      <c r="A282" s="17" t="s">
        <v>54</v>
      </c>
      <c r="B282" s="17" t="s">
        <v>399</v>
      </c>
      <c r="D282" s="18">
        <v>16763.220944231336</v>
      </c>
      <c r="E282" s="18">
        <v>9532.8594928056064</v>
      </c>
      <c r="F282" s="18">
        <v>0</v>
      </c>
      <c r="G282" s="18">
        <v>0</v>
      </c>
      <c r="H282" s="18">
        <v>5463.8018450499994</v>
      </c>
      <c r="I282" s="18">
        <v>0</v>
      </c>
      <c r="J282" s="18">
        <v>1385.3169442477292</v>
      </c>
      <c r="K282" s="18">
        <v>381.24266212800006</v>
      </c>
      <c r="L282" s="18">
        <v>-3694.8063475727099</v>
      </c>
      <c r="M282" s="18">
        <v>0</v>
      </c>
      <c r="N282" s="18">
        <v>0</v>
      </c>
      <c r="O282" s="18">
        <v>0</v>
      </c>
      <c r="P282" s="18">
        <v>2.4033878081233842E-10</v>
      </c>
      <c r="Q282" s="18">
        <v>2.1002975678100564E-10</v>
      </c>
      <c r="R282" s="18">
        <v>0</v>
      </c>
      <c r="S282" s="18">
        <v>0</v>
      </c>
      <c r="T282" s="18">
        <v>2.9721013509399998E-11</v>
      </c>
      <c r="U282" s="18">
        <v>0</v>
      </c>
      <c r="V282" s="18">
        <v>3.1021660283278302E-13</v>
      </c>
      <c r="W282" s="18">
        <v>2.777939191E-13</v>
      </c>
      <c r="X282" s="18">
        <v>9.8046546053924387E-10</v>
      </c>
      <c r="Y282" s="18">
        <v>0</v>
      </c>
      <c r="Z282" s="18">
        <v>0</v>
      </c>
      <c r="AA282" s="18">
        <v>0</v>
      </c>
      <c r="AB282" s="18">
        <v>3.6968894087708146</v>
      </c>
      <c r="AC282" s="18">
        <v>2.5937631852534415</v>
      </c>
      <c r="AD282" s="18">
        <v>0</v>
      </c>
      <c r="AE282" s="18">
        <v>0</v>
      </c>
      <c r="AF282" s="18">
        <v>1.0694834711804999</v>
      </c>
      <c r="AG282" s="18">
        <v>0</v>
      </c>
      <c r="AH282" s="18">
        <v>1.4316684790173163E-2</v>
      </c>
      <c r="AI282" s="18">
        <v>1.93260675467E-2</v>
      </c>
      <c r="AJ282" s="18">
        <v>-0.59254273722127238</v>
      </c>
      <c r="AK282" s="18">
        <v>0</v>
      </c>
      <c r="AL282" s="18">
        <v>0</v>
      </c>
      <c r="AM282" s="18">
        <v>0</v>
      </c>
      <c r="AN282" s="18">
        <v>50.597490456657646</v>
      </c>
      <c r="AO282" s="18">
        <v>32.675342860984365</v>
      </c>
      <c r="AP282" s="18">
        <v>0</v>
      </c>
      <c r="AQ282" s="18">
        <v>0</v>
      </c>
      <c r="AR282" s="18">
        <v>17.443286806999996</v>
      </c>
      <c r="AS282" s="18">
        <v>0</v>
      </c>
      <c r="AT282" s="18">
        <v>0.22382188061628122</v>
      </c>
      <c r="AU282" s="18">
        <v>0.25503890805700002</v>
      </c>
      <c r="AV282" s="18">
        <v>-8.8701930880041839</v>
      </c>
      <c r="AW282" s="18">
        <v>0</v>
      </c>
      <c r="AX282" s="18">
        <v>0</v>
      </c>
      <c r="AY282" s="18">
        <v>0</v>
      </c>
      <c r="AZ282" s="18">
        <v>8.2876309935603416</v>
      </c>
      <c r="BA282" s="18">
        <v>4.828482500918744</v>
      </c>
      <c r="BB282" s="18">
        <v>0</v>
      </c>
      <c r="BC282" s="18">
        <v>0</v>
      </c>
      <c r="BD282" s="18">
        <v>3.3707669446419999</v>
      </c>
      <c r="BE282" s="18">
        <v>0</v>
      </c>
      <c r="BF282" s="18">
        <v>5.6384298556798669E-2</v>
      </c>
      <c r="BG282" s="18">
        <v>3.1997249442800003E-2</v>
      </c>
      <c r="BH282" s="18">
        <v>-0.6954937354011721</v>
      </c>
      <c r="BI282" s="18">
        <v>0</v>
      </c>
      <c r="BJ282" s="18">
        <v>0</v>
      </c>
      <c r="BK282" s="18">
        <v>0</v>
      </c>
      <c r="BL282" s="18">
        <v>0.16613964728827532</v>
      </c>
      <c r="BM282" s="18">
        <v>0.16410002843464266</v>
      </c>
      <c r="BN282" s="18">
        <v>0</v>
      </c>
      <c r="BO282" s="18">
        <v>0</v>
      </c>
      <c r="BP282" s="18">
        <v>2.0317842969954998E-3</v>
      </c>
      <c r="BQ282" s="18">
        <v>0</v>
      </c>
      <c r="BR282" s="18">
        <v>3.3587379008181635E-6</v>
      </c>
      <c r="BS282" s="18">
        <v>4.4758187363599998E-6</v>
      </c>
      <c r="BT282" s="18">
        <v>-5.4457859534611365E-4</v>
      </c>
      <c r="BU282" s="18">
        <v>0</v>
      </c>
      <c r="BV282" s="18">
        <v>0</v>
      </c>
      <c r="BW282" s="18">
        <v>0</v>
      </c>
      <c r="BX282" s="18">
        <v>187967.8078259819</v>
      </c>
      <c r="BY282" s="18">
        <v>126063.72174007101</v>
      </c>
      <c r="BZ282" s="18">
        <v>0</v>
      </c>
      <c r="CA282" s="18">
        <v>0</v>
      </c>
      <c r="CB282" s="18">
        <v>61111.626176235004</v>
      </c>
      <c r="CC282" s="18">
        <v>0</v>
      </c>
      <c r="CD282" s="18">
        <v>227.24399358491888</v>
      </c>
      <c r="CE282" s="18">
        <v>565.21591609100005</v>
      </c>
      <c r="CF282" s="18">
        <v>-42411.444395517603</v>
      </c>
      <c r="CG282" s="18">
        <v>0</v>
      </c>
      <c r="CH282" s="18">
        <v>0</v>
      </c>
      <c r="CI282" s="18">
        <v>0</v>
      </c>
      <c r="CJ282" s="18">
        <v>202520.63804178036</v>
      </c>
      <c r="CK282" s="18">
        <v>138738.11339363249</v>
      </c>
      <c r="CL282" s="18">
        <v>0</v>
      </c>
      <c r="CM282" s="18">
        <v>0</v>
      </c>
      <c r="CN282" s="18">
        <v>62950.144514750005</v>
      </c>
      <c r="CO282" s="18">
        <v>0</v>
      </c>
      <c r="CP282" s="18">
        <v>247.27595824385617</v>
      </c>
      <c r="CQ282" s="18">
        <v>585.10417515400002</v>
      </c>
      <c r="CR282" s="18">
        <v>-50162.529293580905</v>
      </c>
      <c r="CS282" s="18">
        <v>0</v>
      </c>
      <c r="CT282" s="18">
        <v>0</v>
      </c>
      <c r="CU282" s="18">
        <v>0</v>
      </c>
      <c r="CV282" s="18">
        <v>44036.990809360206</v>
      </c>
      <c r="CW282" s="18">
        <v>38207.903030653979</v>
      </c>
      <c r="CX282" s="18">
        <v>0</v>
      </c>
      <c r="CY282" s="18">
        <v>0</v>
      </c>
      <c r="CZ282" s="18">
        <v>5691.3139354000004</v>
      </c>
      <c r="DA282" s="18">
        <v>0</v>
      </c>
      <c r="DB282" s="18">
        <v>55.278527106223287</v>
      </c>
      <c r="DC282" s="18">
        <v>82.495316200000005</v>
      </c>
      <c r="DD282" s="18">
        <v>-15283.701238478798</v>
      </c>
      <c r="DE282" s="18">
        <v>0</v>
      </c>
      <c r="DF282" s="18">
        <v>0</v>
      </c>
      <c r="DG282" s="18">
        <v>0</v>
      </c>
      <c r="DH282" s="18">
        <v>0</v>
      </c>
      <c r="DI282" s="18">
        <v>0</v>
      </c>
      <c r="DJ282" s="18">
        <v>0</v>
      </c>
      <c r="DK282" s="18">
        <v>0</v>
      </c>
      <c r="DL282" s="18">
        <v>0</v>
      </c>
      <c r="DM282" s="18">
        <v>0</v>
      </c>
      <c r="DN282" s="18">
        <v>0</v>
      </c>
      <c r="DO282" s="18">
        <v>0</v>
      </c>
      <c r="DP282" s="18">
        <v>0</v>
      </c>
      <c r="DQ282" s="18">
        <v>0</v>
      </c>
      <c r="DR282" s="18">
        <v>0</v>
      </c>
      <c r="DS282" s="18">
        <v>0</v>
      </c>
      <c r="DT282" s="18">
        <v>0</v>
      </c>
      <c r="DU282" s="18">
        <v>0</v>
      </c>
      <c r="DV282" s="18">
        <v>0</v>
      </c>
      <c r="DW282" s="18">
        <v>0</v>
      </c>
      <c r="DX282" s="18">
        <v>0</v>
      </c>
      <c r="DY282" s="18">
        <v>0</v>
      </c>
      <c r="DZ282" s="18">
        <v>0</v>
      </c>
      <c r="EA282" s="18">
        <v>0</v>
      </c>
      <c r="EB282" s="18">
        <v>0</v>
      </c>
      <c r="EC282" s="18">
        <v>0</v>
      </c>
      <c r="ED282" s="18">
        <v>0</v>
      </c>
      <c r="EE282" s="18">
        <v>0</v>
      </c>
    </row>
    <row r="283" spans="1:135" ht="20.149999999999999" customHeight="1" outlineLevel="6" x14ac:dyDescent="0.35">
      <c r="A283" s="17" t="s">
        <v>55</v>
      </c>
      <c r="B283" s="17" t="s">
        <v>394</v>
      </c>
      <c r="C283">
        <v>0</v>
      </c>
      <c r="D283" s="18">
        <v>1270.787370879711</v>
      </c>
      <c r="E283" s="18">
        <v>1270.541552851711</v>
      </c>
      <c r="F283" s="18">
        <v>0</v>
      </c>
      <c r="G283" s="18">
        <v>0</v>
      </c>
      <c r="H283" s="18">
        <v>0</v>
      </c>
      <c r="I283" s="18">
        <v>0</v>
      </c>
      <c r="J283" s="18">
        <v>0</v>
      </c>
      <c r="K283" s="18">
        <v>0.24581802799999999</v>
      </c>
      <c r="L283" s="18">
        <v>-141.63720000000001</v>
      </c>
      <c r="M283" s="18">
        <v>0</v>
      </c>
      <c r="N283" s="18">
        <v>0</v>
      </c>
      <c r="O283" s="18">
        <v>0</v>
      </c>
      <c r="P283" s="18">
        <v>6.193544942615969E-12</v>
      </c>
      <c r="Q283" s="18">
        <v>6.1921790266159686E-12</v>
      </c>
      <c r="R283" s="18">
        <v>0</v>
      </c>
      <c r="S283" s="18">
        <v>0</v>
      </c>
      <c r="T283" s="18">
        <v>0</v>
      </c>
      <c r="U283" s="18">
        <v>0</v>
      </c>
      <c r="V283" s="18">
        <v>0</v>
      </c>
      <c r="W283" s="18">
        <v>1.3659159999999998E-15</v>
      </c>
      <c r="X283" s="18">
        <v>8.7004163999999995E-13</v>
      </c>
      <c r="Y283" s="18">
        <v>0</v>
      </c>
      <c r="Z283" s="18">
        <v>0</v>
      </c>
      <c r="AA283" s="18">
        <v>0</v>
      </c>
      <c r="AB283" s="18">
        <v>0.30516369938696425</v>
      </c>
      <c r="AC283" s="18">
        <v>0.30504365627376423</v>
      </c>
      <c r="AD283" s="18">
        <v>0</v>
      </c>
      <c r="AE283" s="18">
        <v>0</v>
      </c>
      <c r="AF283" s="18">
        <v>0</v>
      </c>
      <c r="AG283" s="18">
        <v>0</v>
      </c>
      <c r="AH283" s="18">
        <v>0</v>
      </c>
      <c r="AI283" s="18">
        <v>1.2004311319999999E-4</v>
      </c>
      <c r="AJ283" s="18">
        <v>-4.2668837199999997E-2</v>
      </c>
      <c r="AK283" s="18">
        <v>0</v>
      </c>
      <c r="AL283" s="18">
        <v>0</v>
      </c>
      <c r="AM283" s="18">
        <v>0</v>
      </c>
      <c r="AN283" s="18">
        <v>2.9712576059919997</v>
      </c>
      <c r="AO283" s="18">
        <v>2.9696959999999999</v>
      </c>
      <c r="AP283" s="18">
        <v>0</v>
      </c>
      <c r="AQ283" s="18">
        <v>0</v>
      </c>
      <c r="AR283" s="18">
        <v>0</v>
      </c>
      <c r="AS283" s="18">
        <v>0</v>
      </c>
      <c r="AT283" s="18">
        <v>0</v>
      </c>
      <c r="AU283" s="18">
        <v>1.5616059919999999E-3</v>
      </c>
      <c r="AV283" s="18">
        <v>-0.32671052879999996</v>
      </c>
      <c r="AW283" s="18">
        <v>0</v>
      </c>
      <c r="AX283" s="18">
        <v>0</v>
      </c>
      <c r="AY283" s="18">
        <v>0</v>
      </c>
      <c r="AZ283" s="18">
        <v>0.26741572337831326</v>
      </c>
      <c r="BA283" s="18">
        <v>0.26724002585551326</v>
      </c>
      <c r="BB283" s="18">
        <v>0</v>
      </c>
      <c r="BC283" s="18">
        <v>0</v>
      </c>
      <c r="BD283" s="18">
        <v>0</v>
      </c>
      <c r="BE283" s="18">
        <v>0</v>
      </c>
      <c r="BF283" s="18">
        <v>0</v>
      </c>
      <c r="BG283" s="18">
        <v>1.7569752279999998E-4</v>
      </c>
      <c r="BH283" s="18">
        <v>-2.7139057040000001E-2</v>
      </c>
      <c r="BI283" s="18">
        <v>0</v>
      </c>
      <c r="BJ283" s="18">
        <v>0</v>
      </c>
      <c r="BK283" s="18">
        <v>0</v>
      </c>
      <c r="BL283" s="18">
        <v>0.14301030780631219</v>
      </c>
      <c r="BM283" s="18">
        <v>0.14301028288973383</v>
      </c>
      <c r="BN283" s="18">
        <v>0</v>
      </c>
      <c r="BO283" s="18">
        <v>0</v>
      </c>
      <c r="BP283" s="18">
        <v>0</v>
      </c>
      <c r="BQ283" s="18">
        <v>0</v>
      </c>
      <c r="BR283" s="18">
        <v>0</v>
      </c>
      <c r="BS283" s="18">
        <v>2.4916578359999999E-8</v>
      </c>
      <c r="BT283" s="18">
        <v>3.3711779960000002E-6</v>
      </c>
      <c r="BU283" s="18">
        <v>0</v>
      </c>
      <c r="BV283" s="18">
        <v>0</v>
      </c>
      <c r="BW283" s="18">
        <v>0</v>
      </c>
      <c r="BX283" s="18">
        <v>12483.138120146112</v>
      </c>
      <c r="BY283" s="18">
        <v>12479.651650190111</v>
      </c>
      <c r="BZ283" s="18">
        <v>0</v>
      </c>
      <c r="CA283" s="18">
        <v>0</v>
      </c>
      <c r="CB283" s="18">
        <v>0</v>
      </c>
      <c r="CC283" s="18">
        <v>0</v>
      </c>
      <c r="CD283" s="18">
        <v>0</v>
      </c>
      <c r="CE283" s="18">
        <v>3.4864699559999996</v>
      </c>
      <c r="CF283" s="18">
        <v>-1120.343044</v>
      </c>
      <c r="CG283" s="18">
        <v>0</v>
      </c>
      <c r="CH283" s="18">
        <v>0</v>
      </c>
      <c r="CI283" s="18">
        <v>0</v>
      </c>
      <c r="CJ283" s="18">
        <v>13732.635508375481</v>
      </c>
      <c r="CK283" s="18">
        <v>13729.047452471481</v>
      </c>
      <c r="CL283" s="18">
        <v>0</v>
      </c>
      <c r="CM283" s="18">
        <v>0</v>
      </c>
      <c r="CN283" s="18">
        <v>0</v>
      </c>
      <c r="CO283" s="18">
        <v>0</v>
      </c>
      <c r="CP283" s="18">
        <v>0</v>
      </c>
      <c r="CQ283" s="18">
        <v>3.5880559039999995</v>
      </c>
      <c r="CR283" s="18">
        <v>-1071.112404</v>
      </c>
      <c r="CS283" s="18">
        <v>0</v>
      </c>
      <c r="CT283" s="18">
        <v>0</v>
      </c>
      <c r="CU283" s="18">
        <v>0</v>
      </c>
      <c r="CV283" s="18">
        <v>2367.5315430450187</v>
      </c>
      <c r="CW283" s="18">
        <v>2367.0606083650187</v>
      </c>
      <c r="CX283" s="18">
        <v>0</v>
      </c>
      <c r="CY283" s="18">
        <v>0</v>
      </c>
      <c r="CZ283" s="18">
        <v>0</v>
      </c>
      <c r="DA283" s="18">
        <v>0</v>
      </c>
      <c r="DB283" s="18">
        <v>0</v>
      </c>
      <c r="DC283" s="18">
        <v>0.47093467999999999</v>
      </c>
      <c r="DD283" s="18">
        <v>122.21668560000001</v>
      </c>
      <c r="DE283" s="18">
        <v>0</v>
      </c>
      <c r="DF283" s="18">
        <v>0</v>
      </c>
      <c r="DG283" s="18">
        <v>0</v>
      </c>
      <c r="DH283" s="18">
        <v>0</v>
      </c>
      <c r="DI283" s="18">
        <v>0</v>
      </c>
      <c r="DJ283" s="18">
        <v>0</v>
      </c>
      <c r="DK283" s="18">
        <v>0</v>
      </c>
      <c r="DL283" s="18">
        <v>0</v>
      </c>
      <c r="DM283" s="18">
        <v>0</v>
      </c>
      <c r="DN283" s="18">
        <v>0</v>
      </c>
      <c r="DO283" s="18">
        <v>0</v>
      </c>
      <c r="DP283" s="18">
        <v>0</v>
      </c>
      <c r="DQ283" s="18">
        <v>0</v>
      </c>
      <c r="DR283" s="18">
        <v>0</v>
      </c>
      <c r="DS283" s="18">
        <v>0</v>
      </c>
      <c r="DT283" s="18">
        <v>0</v>
      </c>
      <c r="DU283" s="18">
        <v>0</v>
      </c>
      <c r="DV283" s="18">
        <v>0</v>
      </c>
      <c r="DW283" s="18">
        <v>0</v>
      </c>
      <c r="DX283" s="18">
        <v>0</v>
      </c>
      <c r="DY283" s="18">
        <v>0</v>
      </c>
      <c r="DZ283" s="18">
        <v>0</v>
      </c>
      <c r="EA283" s="18">
        <v>0</v>
      </c>
      <c r="EB283" s="18">
        <v>0</v>
      </c>
      <c r="EC283" s="18">
        <v>0</v>
      </c>
      <c r="ED283" s="18">
        <v>0</v>
      </c>
      <c r="EE283" s="18">
        <v>0</v>
      </c>
    </row>
    <row r="284" spans="1:135" ht="20.149999999999999" customHeight="1" outlineLevel="6" x14ac:dyDescent="0.35">
      <c r="A284" s="17" t="s">
        <v>55</v>
      </c>
      <c r="B284" s="17" t="s">
        <v>391</v>
      </c>
      <c r="C284">
        <v>1</v>
      </c>
      <c r="D284" s="18">
        <v>2090.8191381000001</v>
      </c>
      <c r="E284" s="18">
        <v>354.01063005000009</v>
      </c>
      <c r="F284" s="18">
        <v>0</v>
      </c>
      <c r="G284" s="18">
        <v>0</v>
      </c>
      <c r="H284" s="18">
        <v>1045.4095690500001</v>
      </c>
      <c r="I284" s="18">
        <v>0</v>
      </c>
      <c r="J284" s="18">
        <v>345.79986210000004</v>
      </c>
      <c r="K284" s="18">
        <v>345.59907690000006</v>
      </c>
      <c r="L284" s="18">
        <v>-747.37515930000006</v>
      </c>
      <c r="M284" s="18">
        <v>0</v>
      </c>
      <c r="N284" s="18">
        <v>0</v>
      </c>
      <c r="O284" s="18">
        <v>0</v>
      </c>
      <c r="P284" s="18">
        <v>1.1469560718E-11</v>
      </c>
      <c r="Q284" s="18">
        <v>5.5669288290000008E-12</v>
      </c>
      <c r="R284" s="18">
        <v>0</v>
      </c>
      <c r="S284" s="18">
        <v>0</v>
      </c>
      <c r="T284" s="18">
        <v>5.7347803590000006E-12</v>
      </c>
      <c r="U284" s="18">
        <v>0</v>
      </c>
      <c r="V284" s="18">
        <v>8.8070020500000016E-14</v>
      </c>
      <c r="W284" s="18">
        <v>7.9781509500000011E-14</v>
      </c>
      <c r="X284" s="18">
        <v>-1.7388855330000005E-11</v>
      </c>
      <c r="Y284" s="18">
        <v>0</v>
      </c>
      <c r="Z284" s="18">
        <v>0</v>
      </c>
      <c r="AA284" s="18">
        <v>0</v>
      </c>
      <c r="AB284" s="18">
        <v>0.14427507471300005</v>
      </c>
      <c r="AC284" s="18">
        <v>6.7807855500000014E-2</v>
      </c>
      <c r="AD284" s="18">
        <v>0</v>
      </c>
      <c r="AE284" s="18">
        <v>0</v>
      </c>
      <c r="AF284" s="18">
        <v>7.2137537356500012E-2</v>
      </c>
      <c r="AG284" s="18">
        <v>0</v>
      </c>
      <c r="AH284" s="18">
        <v>2.1746139030000004E-3</v>
      </c>
      <c r="AI284" s="18">
        <v>2.1550679535000004E-3</v>
      </c>
      <c r="AJ284" s="18">
        <v>-6.4316029470000008E-2</v>
      </c>
      <c r="AK284" s="18">
        <v>0</v>
      </c>
      <c r="AL284" s="18">
        <v>0</v>
      </c>
      <c r="AM284" s="18">
        <v>0</v>
      </c>
      <c r="AN284" s="18">
        <v>1.0795240764</v>
      </c>
      <c r="AO284" s="18">
        <v>0.48231176070000004</v>
      </c>
      <c r="AP284" s="18">
        <v>0</v>
      </c>
      <c r="AQ284" s="18">
        <v>0</v>
      </c>
      <c r="AR284" s="18">
        <v>0.53976203820000002</v>
      </c>
      <c r="AS284" s="18">
        <v>0</v>
      </c>
      <c r="AT284" s="18">
        <v>2.8843834635000006E-2</v>
      </c>
      <c r="AU284" s="18">
        <v>2.8606442865000001E-2</v>
      </c>
      <c r="AV284" s="18">
        <v>-0.63229218360000017</v>
      </c>
      <c r="AW284" s="18">
        <v>0</v>
      </c>
      <c r="AX284" s="18">
        <v>0</v>
      </c>
      <c r="AY284" s="18">
        <v>0</v>
      </c>
      <c r="AZ284" s="18">
        <v>0.16014603066000002</v>
      </c>
      <c r="BA284" s="18">
        <v>6.6983901600000006E-2</v>
      </c>
      <c r="BB284" s="18">
        <v>0</v>
      </c>
      <c r="BC284" s="18">
        <v>0</v>
      </c>
      <c r="BD284" s="18">
        <v>8.0073015330000011E-2</v>
      </c>
      <c r="BE284" s="18">
        <v>0</v>
      </c>
      <c r="BF284" s="18">
        <v>6.5680022100000008E-3</v>
      </c>
      <c r="BG284" s="18">
        <v>6.5211115200000018E-3</v>
      </c>
      <c r="BH284" s="18">
        <v>-0.11986362234000002</v>
      </c>
      <c r="BI284" s="18">
        <v>0</v>
      </c>
      <c r="BJ284" s="18">
        <v>0</v>
      </c>
      <c r="BK284" s="18">
        <v>0</v>
      </c>
      <c r="BL284" s="18">
        <v>1.5814524287100003E-4</v>
      </c>
      <c r="BM284" s="18">
        <v>7.726924590000001E-5</v>
      </c>
      <c r="BN284" s="18">
        <v>0</v>
      </c>
      <c r="BO284" s="18">
        <v>0</v>
      </c>
      <c r="BP284" s="18">
        <v>7.9072621435500014E-5</v>
      </c>
      <c r="BQ284" s="18">
        <v>0</v>
      </c>
      <c r="BR284" s="18">
        <v>9.4046440950000016E-7</v>
      </c>
      <c r="BS284" s="18">
        <v>8.6291112600000005E-7</v>
      </c>
      <c r="BT284" s="18">
        <v>-1.8644864700000002E-4</v>
      </c>
      <c r="BU284" s="18">
        <v>0</v>
      </c>
      <c r="BV284" s="18">
        <v>0</v>
      </c>
      <c r="BW284" s="18">
        <v>0</v>
      </c>
      <c r="BX284" s="18">
        <v>20943.775538070004</v>
      </c>
      <c r="BY284" s="18">
        <v>10350.538275000001</v>
      </c>
      <c r="BZ284" s="18">
        <v>0</v>
      </c>
      <c r="CA284" s="18">
        <v>0</v>
      </c>
      <c r="CB284" s="18">
        <v>10471.887769035002</v>
      </c>
      <c r="CC284" s="18">
        <v>0</v>
      </c>
      <c r="CD284" s="18">
        <v>61.671663900000013</v>
      </c>
      <c r="CE284" s="18">
        <v>59.677830135000008</v>
      </c>
      <c r="CF284" s="18">
        <v>-9968.9606940000031</v>
      </c>
      <c r="CG284" s="18">
        <v>0</v>
      </c>
      <c r="CH284" s="18">
        <v>0</v>
      </c>
      <c r="CI284" s="18">
        <v>0</v>
      </c>
      <c r="CJ284" s="18">
        <v>21793.221935100006</v>
      </c>
      <c r="CK284" s="18">
        <v>10764.412890000001</v>
      </c>
      <c r="CL284" s="18">
        <v>0</v>
      </c>
      <c r="CM284" s="18">
        <v>0</v>
      </c>
      <c r="CN284" s="18">
        <v>10896.610967550001</v>
      </c>
      <c r="CO284" s="18">
        <v>0</v>
      </c>
      <c r="CP284" s="18">
        <v>67.362210300000015</v>
      </c>
      <c r="CQ284" s="18">
        <v>64.835867250000007</v>
      </c>
      <c r="CR284" s="18">
        <v>-10928.089557000003</v>
      </c>
      <c r="CS284" s="18">
        <v>0</v>
      </c>
      <c r="CT284" s="18">
        <v>0</v>
      </c>
      <c r="CU284" s="18">
        <v>0</v>
      </c>
      <c r="CV284" s="18">
        <v>2124.2946832800003</v>
      </c>
      <c r="CW284" s="18">
        <v>1032.2746665000002</v>
      </c>
      <c r="CX284" s="18">
        <v>0</v>
      </c>
      <c r="CY284" s="18">
        <v>0</v>
      </c>
      <c r="CZ284" s="18">
        <v>1062.1473416400001</v>
      </c>
      <c r="DA284" s="18">
        <v>0</v>
      </c>
      <c r="DB284" s="18">
        <v>15.662959620000002</v>
      </c>
      <c r="DC284" s="18">
        <v>14.209715520000001</v>
      </c>
      <c r="DD284" s="18">
        <v>-3144.6390360000005</v>
      </c>
      <c r="DE284" s="18">
        <v>0</v>
      </c>
      <c r="DF284" s="18">
        <v>0</v>
      </c>
      <c r="DG284" s="18">
        <v>0</v>
      </c>
      <c r="DH284" s="18">
        <v>0</v>
      </c>
      <c r="DI284" s="18">
        <v>0</v>
      </c>
      <c r="DJ284" s="18">
        <v>0</v>
      </c>
      <c r="DK284" s="18">
        <v>0</v>
      </c>
      <c r="DL284" s="18">
        <v>0</v>
      </c>
      <c r="DM284" s="18">
        <v>0</v>
      </c>
      <c r="DN284" s="18">
        <v>0</v>
      </c>
      <c r="DO284" s="18">
        <v>0</v>
      </c>
      <c r="DP284" s="18">
        <v>0</v>
      </c>
      <c r="DQ284" s="18">
        <v>0</v>
      </c>
      <c r="DR284" s="18">
        <v>0</v>
      </c>
      <c r="DS284" s="18">
        <v>0</v>
      </c>
      <c r="DT284" s="18">
        <v>0</v>
      </c>
      <c r="DU284" s="18">
        <v>0</v>
      </c>
      <c r="DV284" s="18">
        <v>0</v>
      </c>
      <c r="DW284" s="18">
        <v>0</v>
      </c>
      <c r="DX284" s="18">
        <v>0</v>
      </c>
      <c r="DY284" s="18">
        <v>0</v>
      </c>
      <c r="DZ284" s="18">
        <v>0</v>
      </c>
      <c r="EA284" s="18">
        <v>0</v>
      </c>
      <c r="EB284" s="18">
        <v>0</v>
      </c>
      <c r="EC284" s="18">
        <v>0</v>
      </c>
      <c r="ED284" s="18">
        <v>0</v>
      </c>
      <c r="EE284" s="18">
        <v>0</v>
      </c>
    </row>
    <row r="285" spans="1:135" ht="20.149999999999999" customHeight="1" outlineLevel="6" x14ac:dyDescent="0.35">
      <c r="A285" s="17" t="s">
        <v>55</v>
      </c>
      <c r="B285" s="17" t="s">
        <v>118</v>
      </c>
      <c r="C285">
        <v>1</v>
      </c>
      <c r="D285" s="18">
        <v>8836.7845519999992</v>
      </c>
      <c r="E285" s="18">
        <v>4164.2490079999998</v>
      </c>
      <c r="F285" s="18">
        <v>0</v>
      </c>
      <c r="G285" s="18">
        <v>0</v>
      </c>
      <c r="H285" s="18">
        <v>4418.3922759999996</v>
      </c>
      <c r="I285" s="18">
        <v>0</v>
      </c>
      <c r="J285" s="18">
        <v>218.74550079999997</v>
      </c>
      <c r="K285" s="18">
        <v>35.397767200000004</v>
      </c>
      <c r="L285" s="18">
        <v>-202.60678879999998</v>
      </c>
      <c r="M285" s="18">
        <v>0</v>
      </c>
      <c r="N285" s="18">
        <v>0</v>
      </c>
      <c r="O285" s="18">
        <v>0</v>
      </c>
      <c r="P285" s="18">
        <v>4.7972466300800002E-11</v>
      </c>
      <c r="Q285" s="18">
        <v>2.3636329439999998E-11</v>
      </c>
      <c r="R285" s="18">
        <v>0</v>
      </c>
      <c r="S285" s="18">
        <v>0</v>
      </c>
      <c r="T285" s="18">
        <v>2.3986233150399998E-11</v>
      </c>
      <c r="U285" s="18">
        <v>0</v>
      </c>
      <c r="V285" s="18">
        <v>1.5325721679999999E-13</v>
      </c>
      <c r="W285" s="18">
        <v>1.966464936E-13</v>
      </c>
      <c r="X285" s="18">
        <v>-4.6958534239999996E-12</v>
      </c>
      <c r="Y285" s="18">
        <v>0</v>
      </c>
      <c r="Z285" s="18">
        <v>0</v>
      </c>
      <c r="AA285" s="18">
        <v>0</v>
      </c>
      <c r="AB285" s="18">
        <v>1.9946918676480001</v>
      </c>
      <c r="AC285" s="18">
        <v>0.97803189599999996</v>
      </c>
      <c r="AD285" s="18">
        <v>0</v>
      </c>
      <c r="AE285" s="18">
        <v>0</v>
      </c>
      <c r="AF285" s="18">
        <v>0.99734593382399994</v>
      </c>
      <c r="AG285" s="18">
        <v>0</v>
      </c>
      <c r="AH285" s="18">
        <v>2.2630813439999996E-3</v>
      </c>
      <c r="AI285" s="18">
        <v>1.7050956479999997E-2</v>
      </c>
      <c r="AJ285" s="18">
        <v>-1.742649328E-2</v>
      </c>
      <c r="AK285" s="18">
        <v>0</v>
      </c>
      <c r="AL285" s="18">
        <v>0</v>
      </c>
      <c r="AM285" s="18">
        <v>0</v>
      </c>
      <c r="AN285" s="18">
        <v>33.807049537600001</v>
      </c>
      <c r="AO285" s="18">
        <v>16.654228159999999</v>
      </c>
      <c r="AP285" s="18">
        <v>0</v>
      </c>
      <c r="AQ285" s="18">
        <v>0</v>
      </c>
      <c r="AR285" s="18">
        <v>16.903524768799997</v>
      </c>
      <c r="AS285" s="18">
        <v>0</v>
      </c>
      <c r="AT285" s="18">
        <v>2.4425749600000001E-2</v>
      </c>
      <c r="AU285" s="18">
        <v>0.2248708592</v>
      </c>
      <c r="AV285" s="18">
        <v>-0.1711510768</v>
      </c>
      <c r="AW285" s="18">
        <v>0</v>
      </c>
      <c r="AX285" s="18">
        <v>0</v>
      </c>
      <c r="AY285" s="18">
        <v>0</v>
      </c>
      <c r="AZ285" s="18">
        <v>6.5813878586239998</v>
      </c>
      <c r="BA285" s="18">
        <v>3.2599549519999997</v>
      </c>
      <c r="BB285" s="18">
        <v>0</v>
      </c>
      <c r="BC285" s="18">
        <v>0</v>
      </c>
      <c r="BD285" s="18">
        <v>3.2906939293119999</v>
      </c>
      <c r="BE285" s="18">
        <v>0</v>
      </c>
      <c r="BF285" s="18">
        <v>5.4385369119999997E-3</v>
      </c>
      <c r="BG285" s="18">
        <v>2.5300440399999999E-2</v>
      </c>
      <c r="BH285" s="18">
        <v>-3.2436864959999999E-2</v>
      </c>
      <c r="BI285" s="18">
        <v>0</v>
      </c>
      <c r="BJ285" s="18">
        <v>0</v>
      </c>
      <c r="BK285" s="18">
        <v>0</v>
      </c>
      <c r="BL285" s="18">
        <v>3.9054233511200001E-3</v>
      </c>
      <c r="BM285" s="18">
        <v>1.94752952E-3</v>
      </c>
      <c r="BN285" s="18">
        <v>0</v>
      </c>
      <c r="BO285" s="18">
        <v>0</v>
      </c>
      <c r="BP285" s="18">
        <v>1.9527116755599999E-3</v>
      </c>
      <c r="BQ285" s="18">
        <v>0</v>
      </c>
      <c r="BR285" s="18">
        <v>1.594164528E-6</v>
      </c>
      <c r="BS285" s="18">
        <v>3.5879910319999999E-6</v>
      </c>
      <c r="BT285" s="18">
        <v>-5.0395885280000004E-5</v>
      </c>
      <c r="BU285" s="18">
        <v>0</v>
      </c>
      <c r="BV285" s="18">
        <v>0</v>
      </c>
      <c r="BW285" s="18">
        <v>0</v>
      </c>
      <c r="BX285" s="18">
        <v>101279.4768144</v>
      </c>
      <c r="BY285" s="18">
        <v>50043.990720000002</v>
      </c>
      <c r="BZ285" s="18">
        <v>0</v>
      </c>
      <c r="CA285" s="18">
        <v>0</v>
      </c>
      <c r="CB285" s="18">
        <v>50639.738407199999</v>
      </c>
      <c r="CC285" s="18">
        <v>0</v>
      </c>
      <c r="CD285" s="18">
        <v>93.696071199999992</v>
      </c>
      <c r="CE285" s="18">
        <v>502.05161600000002</v>
      </c>
      <c r="CF285" s="18">
        <v>-2705.0614879999998</v>
      </c>
      <c r="CG285" s="18">
        <v>0</v>
      </c>
      <c r="CH285" s="18">
        <v>0</v>
      </c>
      <c r="CI285" s="18">
        <v>0</v>
      </c>
      <c r="CJ285" s="18">
        <v>104107.0670944</v>
      </c>
      <c r="CK285" s="18">
        <v>51433.26064</v>
      </c>
      <c r="CL285" s="18">
        <v>0</v>
      </c>
      <c r="CM285" s="18">
        <v>0</v>
      </c>
      <c r="CN285" s="18">
        <v>52053.533547200001</v>
      </c>
      <c r="CO285" s="18">
        <v>0</v>
      </c>
      <c r="CP285" s="18">
        <v>103.5926552</v>
      </c>
      <c r="CQ285" s="18">
        <v>516.680252</v>
      </c>
      <c r="CR285" s="18">
        <v>-2964.0737599999998</v>
      </c>
      <c r="CS285" s="18">
        <v>0</v>
      </c>
      <c r="CT285" s="18">
        <v>0</v>
      </c>
      <c r="CU285" s="18">
        <v>0</v>
      </c>
      <c r="CV285" s="18">
        <v>9258.3331875200001</v>
      </c>
      <c r="CW285" s="18">
        <v>4533.8968720000003</v>
      </c>
      <c r="CX285" s="18">
        <v>0</v>
      </c>
      <c r="CY285" s="18">
        <v>0</v>
      </c>
      <c r="CZ285" s="18">
        <v>4629.1665937600001</v>
      </c>
      <c r="DA285" s="18">
        <v>0</v>
      </c>
      <c r="DB285" s="18">
        <v>27.455055759999997</v>
      </c>
      <c r="DC285" s="18">
        <v>67.814666000000003</v>
      </c>
      <c r="DD285" s="18">
        <v>-849.22349439999994</v>
      </c>
      <c r="DE285" s="18">
        <v>0</v>
      </c>
      <c r="DF285" s="18">
        <v>0</v>
      </c>
      <c r="DG285" s="18">
        <v>0</v>
      </c>
      <c r="DH285" s="18">
        <v>0</v>
      </c>
      <c r="DI285" s="18">
        <v>0</v>
      </c>
      <c r="DJ285" s="18">
        <v>0</v>
      </c>
      <c r="DK285" s="18">
        <v>0</v>
      </c>
      <c r="DL285" s="18">
        <v>0</v>
      </c>
      <c r="DM285" s="18">
        <v>0</v>
      </c>
      <c r="DN285" s="18">
        <v>0</v>
      </c>
      <c r="DO285" s="18">
        <v>0</v>
      </c>
      <c r="DP285" s="18">
        <v>0</v>
      </c>
      <c r="DQ285" s="18">
        <v>0</v>
      </c>
      <c r="DR285" s="18">
        <v>0</v>
      </c>
      <c r="DS285" s="18">
        <v>0</v>
      </c>
      <c r="DT285" s="18">
        <v>0</v>
      </c>
      <c r="DU285" s="18">
        <v>0</v>
      </c>
      <c r="DV285" s="18">
        <v>0</v>
      </c>
      <c r="DW285" s="18">
        <v>0</v>
      </c>
      <c r="DX285" s="18">
        <v>0</v>
      </c>
      <c r="DY285" s="18">
        <v>0</v>
      </c>
      <c r="DZ285" s="18">
        <v>0</v>
      </c>
      <c r="EA285" s="18">
        <v>0</v>
      </c>
      <c r="EB285" s="18">
        <v>0</v>
      </c>
      <c r="EC285" s="18">
        <v>0</v>
      </c>
      <c r="ED285" s="18">
        <v>0</v>
      </c>
      <c r="EE285" s="18">
        <v>0</v>
      </c>
    </row>
    <row r="286" spans="1:135" ht="20.149999999999999" customHeight="1" outlineLevel="6" x14ac:dyDescent="0.35">
      <c r="A286" s="17" t="s">
        <v>55</v>
      </c>
      <c r="B286" s="17" t="s">
        <v>122</v>
      </c>
      <c r="C286">
        <v>0</v>
      </c>
      <c r="D286" s="18">
        <v>626.35367848341218</v>
      </c>
      <c r="E286" s="18">
        <v>-63.159843791469186</v>
      </c>
      <c r="F286" s="18">
        <v>0</v>
      </c>
      <c r="G286" s="18">
        <v>0</v>
      </c>
      <c r="H286" s="18">
        <v>0</v>
      </c>
      <c r="I286" s="18">
        <v>0</v>
      </c>
      <c r="J286" s="18">
        <v>689.51352227488132</v>
      </c>
      <c r="K286" s="18">
        <v>0</v>
      </c>
      <c r="L286" s="18">
        <v>-277.06732132701416</v>
      </c>
      <c r="M286" s="18">
        <v>0</v>
      </c>
      <c r="N286" s="18">
        <v>0</v>
      </c>
      <c r="O286" s="18">
        <v>0</v>
      </c>
      <c r="P286" s="18">
        <v>2.1541483772511849E-11</v>
      </c>
      <c r="Q286" s="18">
        <v>2.1516734028436019E-11</v>
      </c>
      <c r="R286" s="18">
        <v>0</v>
      </c>
      <c r="S286" s="18">
        <v>0</v>
      </c>
      <c r="T286" s="18">
        <v>0</v>
      </c>
      <c r="U286" s="18">
        <v>0</v>
      </c>
      <c r="V286" s="18">
        <v>2.4749744075829378E-14</v>
      </c>
      <c r="W286" s="18">
        <v>0</v>
      </c>
      <c r="X286" s="18">
        <v>2.2835524739336487E-11</v>
      </c>
      <c r="Y286" s="18">
        <v>0</v>
      </c>
      <c r="Z286" s="18">
        <v>0</v>
      </c>
      <c r="AA286" s="18">
        <v>0</v>
      </c>
      <c r="AB286" s="18">
        <v>0.50383774917649282</v>
      </c>
      <c r="AC286" s="18">
        <v>0.50377941800947856</v>
      </c>
      <c r="AD286" s="18">
        <v>0</v>
      </c>
      <c r="AE286" s="18">
        <v>0</v>
      </c>
      <c r="AF286" s="18">
        <v>0</v>
      </c>
      <c r="AG286" s="18">
        <v>0</v>
      </c>
      <c r="AH286" s="18">
        <v>5.8331167014217988E-5</v>
      </c>
      <c r="AI286" s="18">
        <v>0</v>
      </c>
      <c r="AJ286" s="18">
        <v>-2.7866947867298573E-2</v>
      </c>
      <c r="AK286" s="18">
        <v>0</v>
      </c>
      <c r="AL286" s="18">
        <v>0</v>
      </c>
      <c r="AM286" s="18">
        <v>0</v>
      </c>
      <c r="AN286" s="18">
        <v>1.5540409397914692</v>
      </c>
      <c r="AO286" s="18">
        <v>1.5533325402843601</v>
      </c>
      <c r="AP286" s="18">
        <v>0</v>
      </c>
      <c r="AQ286" s="18">
        <v>0</v>
      </c>
      <c r="AR286" s="18">
        <v>0</v>
      </c>
      <c r="AS286" s="18">
        <v>0</v>
      </c>
      <c r="AT286" s="18">
        <v>7.083995071090046E-4</v>
      </c>
      <c r="AU286" s="18">
        <v>0</v>
      </c>
      <c r="AV286" s="18">
        <v>-0.33691421800947857</v>
      </c>
      <c r="AW286" s="18">
        <v>0</v>
      </c>
      <c r="AX286" s="18">
        <v>0</v>
      </c>
      <c r="AY286" s="18">
        <v>0</v>
      </c>
      <c r="AZ286" s="18">
        <v>0.26068861930862558</v>
      </c>
      <c r="BA286" s="18">
        <v>0.26054870331753555</v>
      </c>
      <c r="BB286" s="18">
        <v>0</v>
      </c>
      <c r="BC286" s="18">
        <v>0</v>
      </c>
      <c r="BD286" s="18">
        <v>0</v>
      </c>
      <c r="BE286" s="18">
        <v>0</v>
      </c>
      <c r="BF286" s="18">
        <v>1.3991599109004736E-4</v>
      </c>
      <c r="BG286" s="18">
        <v>0</v>
      </c>
      <c r="BH286" s="18">
        <v>-3.4737435829383878E-2</v>
      </c>
      <c r="BI286" s="18">
        <v>0</v>
      </c>
      <c r="BJ286" s="18">
        <v>0</v>
      </c>
      <c r="BK286" s="18">
        <v>0</v>
      </c>
      <c r="BL286" s="18">
        <v>3.0716251324947865E-3</v>
      </c>
      <c r="BM286" s="18">
        <v>3.0713937061611373E-3</v>
      </c>
      <c r="BN286" s="18">
        <v>0</v>
      </c>
      <c r="BO286" s="18">
        <v>0</v>
      </c>
      <c r="BP286" s="18">
        <v>0</v>
      </c>
      <c r="BQ286" s="18">
        <v>0</v>
      </c>
      <c r="BR286" s="18">
        <v>2.3142633364928904E-7</v>
      </c>
      <c r="BS286" s="18">
        <v>0</v>
      </c>
      <c r="BT286" s="18">
        <v>-6.3746561327014204E-5</v>
      </c>
      <c r="BU286" s="18">
        <v>0</v>
      </c>
      <c r="BV286" s="18">
        <v>0</v>
      </c>
      <c r="BW286" s="18">
        <v>0</v>
      </c>
      <c r="BX286" s="18">
        <v>7725.8536358293832</v>
      </c>
      <c r="BY286" s="18">
        <v>7719.9046445497625</v>
      </c>
      <c r="BZ286" s="18">
        <v>0</v>
      </c>
      <c r="CA286" s="18">
        <v>0</v>
      </c>
      <c r="CB286" s="18">
        <v>0</v>
      </c>
      <c r="CC286" s="18">
        <v>0</v>
      </c>
      <c r="CD286" s="18">
        <v>5.9489912796208513</v>
      </c>
      <c r="CE286" s="18">
        <v>0</v>
      </c>
      <c r="CF286" s="18">
        <v>-3756.8710900473925</v>
      </c>
      <c r="CG286" s="18">
        <v>0</v>
      </c>
      <c r="CH286" s="18">
        <v>0</v>
      </c>
      <c r="CI286" s="18">
        <v>0</v>
      </c>
      <c r="CJ286" s="18">
        <v>9080.5671057061591</v>
      </c>
      <c r="CK286" s="18">
        <v>9073.0272985781976</v>
      </c>
      <c r="CL286" s="18">
        <v>0</v>
      </c>
      <c r="CM286" s="18">
        <v>0</v>
      </c>
      <c r="CN286" s="18">
        <v>0</v>
      </c>
      <c r="CO286" s="18">
        <v>0</v>
      </c>
      <c r="CP286" s="18">
        <v>7.5398071279620824</v>
      </c>
      <c r="CQ286" s="18">
        <v>0</v>
      </c>
      <c r="CR286" s="18">
        <v>-4221.1551090047378</v>
      </c>
      <c r="CS286" s="18">
        <v>0</v>
      </c>
      <c r="CT286" s="18">
        <v>0</v>
      </c>
      <c r="CU286" s="18">
        <v>0</v>
      </c>
      <c r="CV286" s="18">
        <v>15615.737165573457</v>
      </c>
      <c r="CW286" s="18">
        <v>15611.400682464453</v>
      </c>
      <c r="CX286" s="18">
        <v>0</v>
      </c>
      <c r="CY286" s="18">
        <v>0</v>
      </c>
      <c r="CZ286" s="18">
        <v>0</v>
      </c>
      <c r="DA286" s="18">
        <v>0</v>
      </c>
      <c r="DB286" s="18">
        <v>4.336483109004738</v>
      </c>
      <c r="DC286" s="18">
        <v>0</v>
      </c>
      <c r="DD286" s="18">
        <v>-1244.9189592417058</v>
      </c>
      <c r="DE286" s="18">
        <v>0</v>
      </c>
      <c r="DF286" s="18">
        <v>0</v>
      </c>
      <c r="DG286" s="18">
        <v>0</v>
      </c>
      <c r="DH286" s="18">
        <v>0</v>
      </c>
      <c r="DI286" s="18">
        <v>0</v>
      </c>
      <c r="DJ286" s="18">
        <v>0</v>
      </c>
      <c r="DK286" s="18">
        <v>0</v>
      </c>
      <c r="DL286" s="18">
        <v>0</v>
      </c>
      <c r="DM286" s="18">
        <v>0</v>
      </c>
      <c r="DN286" s="18">
        <v>0</v>
      </c>
      <c r="DO286" s="18">
        <v>0</v>
      </c>
      <c r="DP286" s="18">
        <v>0</v>
      </c>
      <c r="DQ286" s="18">
        <v>0</v>
      </c>
      <c r="DR286" s="18">
        <v>0</v>
      </c>
      <c r="DS286" s="18">
        <v>0</v>
      </c>
      <c r="DT286" s="18">
        <v>0</v>
      </c>
      <c r="DU286" s="18">
        <v>0</v>
      </c>
      <c r="DV286" s="18">
        <v>0</v>
      </c>
      <c r="DW286" s="18">
        <v>0</v>
      </c>
      <c r="DX286" s="18">
        <v>0</v>
      </c>
      <c r="DY286" s="18">
        <v>0</v>
      </c>
      <c r="DZ286" s="18">
        <v>0</v>
      </c>
      <c r="EA286" s="18">
        <v>0</v>
      </c>
      <c r="EB286" s="18">
        <v>0</v>
      </c>
      <c r="EC286" s="18">
        <v>0</v>
      </c>
      <c r="ED286" s="18">
        <v>0</v>
      </c>
      <c r="EE286" s="18">
        <v>0</v>
      </c>
    </row>
    <row r="287" spans="1:135" ht="20.149999999999999" customHeight="1" outlineLevel="6" x14ac:dyDescent="0.35">
      <c r="A287" s="17" t="s">
        <v>55</v>
      </c>
      <c r="B287" s="17" t="s">
        <v>119</v>
      </c>
      <c r="C287">
        <v>0</v>
      </c>
      <c r="D287" s="18">
        <v>3938.4762047682125</v>
      </c>
      <c r="E287" s="18">
        <v>3807.2181456953649</v>
      </c>
      <c r="F287" s="18">
        <v>0</v>
      </c>
      <c r="G287" s="18">
        <v>0</v>
      </c>
      <c r="H287" s="18">
        <v>0</v>
      </c>
      <c r="I287" s="18">
        <v>0</v>
      </c>
      <c r="J287" s="18">
        <v>131.25805907284774</v>
      </c>
      <c r="K287" s="18">
        <v>0</v>
      </c>
      <c r="L287" s="18">
        <v>-2326.119878145696</v>
      </c>
      <c r="M287" s="18">
        <v>0</v>
      </c>
      <c r="N287" s="18">
        <v>0</v>
      </c>
      <c r="O287" s="18">
        <v>0</v>
      </c>
      <c r="P287" s="18">
        <v>1.5316172507841062E-10</v>
      </c>
      <c r="Q287" s="18">
        <v>1.5311758545695368E-10</v>
      </c>
      <c r="R287" s="18">
        <v>0</v>
      </c>
      <c r="S287" s="18">
        <v>0</v>
      </c>
      <c r="T287" s="18">
        <v>0</v>
      </c>
      <c r="U287" s="18">
        <v>0</v>
      </c>
      <c r="V287" s="18">
        <v>4.4139621456953663E-14</v>
      </c>
      <c r="W287" s="18">
        <v>0</v>
      </c>
      <c r="X287" s="18">
        <v>9.7884460291390761E-10</v>
      </c>
      <c r="Y287" s="18">
        <v>0</v>
      </c>
      <c r="Z287" s="18">
        <v>0</v>
      </c>
      <c r="AA287" s="18">
        <v>0</v>
      </c>
      <c r="AB287" s="18">
        <v>0.74892101784635778</v>
      </c>
      <c r="AC287" s="18">
        <v>0.73910035947019881</v>
      </c>
      <c r="AD287" s="18">
        <v>0</v>
      </c>
      <c r="AE287" s="18">
        <v>0</v>
      </c>
      <c r="AF287" s="18">
        <v>0</v>
      </c>
      <c r="AG287" s="18">
        <v>0</v>
      </c>
      <c r="AH287" s="18">
        <v>9.8206583761589437E-3</v>
      </c>
      <c r="AI287" s="18">
        <v>0</v>
      </c>
      <c r="AJ287" s="18">
        <v>-0.4402644294039737</v>
      </c>
      <c r="AK287" s="18">
        <v>0</v>
      </c>
      <c r="AL287" s="18">
        <v>0</v>
      </c>
      <c r="AM287" s="18">
        <v>0</v>
      </c>
      <c r="AN287" s="18">
        <v>11.185618296874175</v>
      </c>
      <c r="AO287" s="18">
        <v>11.015774400000003</v>
      </c>
      <c r="AP287" s="18">
        <v>0</v>
      </c>
      <c r="AQ287" s="18">
        <v>0</v>
      </c>
      <c r="AR287" s="18">
        <v>0</v>
      </c>
      <c r="AS287" s="18">
        <v>0</v>
      </c>
      <c r="AT287" s="18">
        <v>0.16984389687417223</v>
      </c>
      <c r="AU287" s="18">
        <v>0</v>
      </c>
      <c r="AV287" s="18">
        <v>-7.4031250807947053</v>
      </c>
      <c r="AW287" s="18">
        <v>0</v>
      </c>
      <c r="AX287" s="18">
        <v>0</v>
      </c>
      <c r="AY287" s="18">
        <v>0</v>
      </c>
      <c r="AZ287" s="18">
        <v>1.0179927615894042</v>
      </c>
      <c r="BA287" s="18">
        <v>0.97375491814569559</v>
      </c>
      <c r="BB287" s="18">
        <v>0</v>
      </c>
      <c r="BC287" s="18">
        <v>0</v>
      </c>
      <c r="BD287" s="18">
        <v>0</v>
      </c>
      <c r="BE287" s="18">
        <v>0</v>
      </c>
      <c r="BF287" s="18">
        <v>4.4237843443708624E-2</v>
      </c>
      <c r="BG287" s="18">
        <v>0</v>
      </c>
      <c r="BH287" s="18">
        <v>-0.48131675523178824</v>
      </c>
      <c r="BI287" s="18">
        <v>0</v>
      </c>
      <c r="BJ287" s="18">
        <v>0</v>
      </c>
      <c r="BK287" s="18">
        <v>0</v>
      </c>
      <c r="BL287" s="18">
        <v>1.5994145755477356E-2</v>
      </c>
      <c r="BM287" s="18">
        <v>1.5993553072847687E-2</v>
      </c>
      <c r="BN287" s="18">
        <v>0</v>
      </c>
      <c r="BO287" s="18">
        <v>0</v>
      </c>
      <c r="BP287" s="18">
        <v>0</v>
      </c>
      <c r="BQ287" s="18">
        <v>0</v>
      </c>
      <c r="BR287" s="18">
        <v>5.9268262966887433E-7</v>
      </c>
      <c r="BS287" s="18">
        <v>0</v>
      </c>
      <c r="BT287" s="18">
        <v>-2.4735867973509941E-4</v>
      </c>
      <c r="BU287" s="18">
        <v>0</v>
      </c>
      <c r="BV287" s="18">
        <v>0</v>
      </c>
      <c r="BW287" s="18">
        <v>0</v>
      </c>
      <c r="BX287" s="18">
        <v>45535.563717536432</v>
      </c>
      <c r="BY287" s="18">
        <v>45469.636450331134</v>
      </c>
      <c r="BZ287" s="18">
        <v>0</v>
      </c>
      <c r="CA287" s="18">
        <v>0</v>
      </c>
      <c r="CB287" s="18">
        <v>0</v>
      </c>
      <c r="CC287" s="18">
        <v>0</v>
      </c>
      <c r="CD287" s="18">
        <v>65.927267205298037</v>
      </c>
      <c r="CE287" s="18">
        <v>0</v>
      </c>
      <c r="CF287" s="18">
        <v>-24860.208079470205</v>
      </c>
      <c r="CG287" s="18">
        <v>0</v>
      </c>
      <c r="CH287" s="18">
        <v>0</v>
      </c>
      <c r="CI287" s="18">
        <v>0</v>
      </c>
      <c r="CJ287" s="18">
        <v>53807.146398198689</v>
      </c>
      <c r="CK287" s="18">
        <v>53738.365112582796</v>
      </c>
      <c r="CL287" s="18">
        <v>0</v>
      </c>
      <c r="CM287" s="18">
        <v>0</v>
      </c>
      <c r="CN287" s="18">
        <v>0</v>
      </c>
      <c r="CO287" s="18">
        <v>0</v>
      </c>
      <c r="CP287" s="18">
        <v>68.781285615894063</v>
      </c>
      <c r="CQ287" s="18">
        <v>0</v>
      </c>
      <c r="CR287" s="18">
        <v>-30978.098463576167</v>
      </c>
      <c r="CS287" s="18">
        <v>0</v>
      </c>
      <c r="CT287" s="18">
        <v>0</v>
      </c>
      <c r="CU287" s="18">
        <v>0</v>
      </c>
      <c r="CV287" s="18">
        <v>14671.094229941726</v>
      </c>
      <c r="CW287" s="18">
        <v>14663.270201324507</v>
      </c>
      <c r="CX287" s="18">
        <v>0</v>
      </c>
      <c r="CY287" s="18">
        <v>0</v>
      </c>
      <c r="CZ287" s="18">
        <v>0</v>
      </c>
      <c r="DA287" s="18">
        <v>0</v>
      </c>
      <c r="DB287" s="18">
        <v>7.8240286172185458</v>
      </c>
      <c r="DC287" s="18">
        <v>0</v>
      </c>
      <c r="DD287" s="18">
        <v>-10167.13643443709</v>
      </c>
      <c r="DE287" s="18">
        <v>0</v>
      </c>
      <c r="DF287" s="18">
        <v>0</v>
      </c>
      <c r="DG287" s="18">
        <v>0</v>
      </c>
      <c r="DH287" s="18">
        <v>0</v>
      </c>
      <c r="DI287" s="18">
        <v>0</v>
      </c>
      <c r="DJ287" s="18">
        <v>0</v>
      </c>
      <c r="DK287" s="18">
        <v>0</v>
      </c>
      <c r="DL287" s="18">
        <v>0</v>
      </c>
      <c r="DM287" s="18">
        <v>0</v>
      </c>
      <c r="DN287" s="18">
        <v>0</v>
      </c>
      <c r="DO287" s="18">
        <v>0</v>
      </c>
      <c r="DP287" s="18">
        <v>0</v>
      </c>
      <c r="DQ287" s="18">
        <v>0</v>
      </c>
      <c r="DR287" s="18">
        <v>0</v>
      </c>
      <c r="DS287" s="18">
        <v>0</v>
      </c>
      <c r="DT287" s="18">
        <v>0</v>
      </c>
      <c r="DU287" s="18">
        <v>0</v>
      </c>
      <c r="DV287" s="18">
        <v>0</v>
      </c>
      <c r="DW287" s="18">
        <v>0</v>
      </c>
      <c r="DX287" s="18">
        <v>0</v>
      </c>
      <c r="DY287" s="18">
        <v>0</v>
      </c>
      <c r="DZ287" s="18">
        <v>0</v>
      </c>
      <c r="EA287" s="18">
        <v>0</v>
      </c>
      <c r="EB287" s="18">
        <v>0</v>
      </c>
      <c r="EC287" s="18">
        <v>0</v>
      </c>
      <c r="ED287" s="18">
        <v>0</v>
      </c>
      <c r="EE287" s="18">
        <v>0</v>
      </c>
    </row>
    <row r="288" spans="1:135" ht="20.149999999999999" customHeight="1" outlineLevel="2" x14ac:dyDescent="0.35">
      <c r="A288" s="17" t="s">
        <v>50</v>
      </c>
      <c r="B288" s="17" t="s">
        <v>123</v>
      </c>
      <c r="D288" s="18">
        <v>60538.717300194672</v>
      </c>
      <c r="E288" s="18">
        <v>55258.029199188604</v>
      </c>
      <c r="F288" s="18">
        <v>0</v>
      </c>
      <c r="G288" s="18">
        <v>0</v>
      </c>
      <c r="H288" s="18">
        <v>857.40414941999995</v>
      </c>
      <c r="I288" s="18">
        <v>0</v>
      </c>
      <c r="J288" s="18">
        <v>3854.0409558645615</v>
      </c>
      <c r="K288" s="18">
        <v>569.24299572150005</v>
      </c>
      <c r="L288" s="18">
        <v>-11631.293357289826</v>
      </c>
      <c r="M288" s="18">
        <v>0</v>
      </c>
      <c r="N288" s="18">
        <v>0</v>
      </c>
      <c r="O288" s="18">
        <v>0</v>
      </c>
      <c r="P288" s="18">
        <v>4.3068372175777926E-4</v>
      </c>
      <c r="Q288" s="18">
        <v>4.3056180527513541E-4</v>
      </c>
      <c r="R288" s="18">
        <v>0</v>
      </c>
      <c r="S288" s="18">
        <v>0</v>
      </c>
      <c r="T288" s="18">
        <v>1.2191158949157121E-7</v>
      </c>
      <c r="U288" s="18">
        <v>0</v>
      </c>
      <c r="V288" s="18">
        <v>3.5170545193122807E-12</v>
      </c>
      <c r="W288" s="18">
        <v>1.3760976904999999E-12</v>
      </c>
      <c r="X288" s="18">
        <v>2.8836172553419735E-7</v>
      </c>
      <c r="Y288" s="18">
        <v>0</v>
      </c>
      <c r="Z288" s="18">
        <v>0</v>
      </c>
      <c r="AA288" s="18">
        <v>0</v>
      </c>
      <c r="AB288" s="18">
        <v>10.069755052204654</v>
      </c>
      <c r="AC288" s="18">
        <v>8.5340412302171931</v>
      </c>
      <c r="AD288" s="18">
        <v>0</v>
      </c>
      <c r="AE288" s="18">
        <v>0</v>
      </c>
      <c r="AF288" s="18">
        <v>1.372587458211</v>
      </c>
      <c r="AG288" s="18">
        <v>0</v>
      </c>
      <c r="AH288" s="18">
        <v>0.31324650470791227</v>
      </c>
      <c r="AI288" s="18">
        <v>-0.15012014093144999</v>
      </c>
      <c r="AJ288" s="18">
        <v>-2.7282035326755438</v>
      </c>
      <c r="AK288" s="18">
        <v>0</v>
      </c>
      <c r="AL288" s="18">
        <v>0</v>
      </c>
      <c r="AM288" s="18">
        <v>0</v>
      </c>
      <c r="AN288" s="18">
        <v>139.51264015124298</v>
      </c>
      <c r="AO288" s="18">
        <v>133.62382774443506</v>
      </c>
      <c r="AP288" s="18">
        <v>0</v>
      </c>
      <c r="AQ288" s="18">
        <v>0</v>
      </c>
      <c r="AR288" s="18">
        <v>0.51520704524399996</v>
      </c>
      <c r="AS288" s="18">
        <v>0</v>
      </c>
      <c r="AT288" s="18">
        <v>3.1453558652629123</v>
      </c>
      <c r="AU288" s="18">
        <v>2.2282494963010002</v>
      </c>
      <c r="AV288" s="18">
        <v>-32.326569751471233</v>
      </c>
      <c r="AW288" s="18">
        <v>0</v>
      </c>
      <c r="AX288" s="18">
        <v>0</v>
      </c>
      <c r="AY288" s="18">
        <v>0</v>
      </c>
      <c r="AZ288" s="18">
        <v>27.730850543278198</v>
      </c>
      <c r="BA288" s="18">
        <v>26.26498932332386</v>
      </c>
      <c r="BB288" s="18">
        <v>0</v>
      </c>
      <c r="BC288" s="18">
        <v>0</v>
      </c>
      <c r="BD288" s="18">
        <v>0.37375331143439994</v>
      </c>
      <c r="BE288" s="18">
        <v>0</v>
      </c>
      <c r="BF288" s="18">
        <v>0.74049307072778248</v>
      </c>
      <c r="BG288" s="18">
        <v>0.35161483779215003</v>
      </c>
      <c r="BH288" s="18">
        <v>-2.754723545012316</v>
      </c>
      <c r="BI288" s="18">
        <v>0</v>
      </c>
      <c r="BJ288" s="18">
        <v>0</v>
      </c>
      <c r="BK288" s="18">
        <v>0</v>
      </c>
      <c r="BL288" s="18">
        <v>1.8356365940124424</v>
      </c>
      <c r="BM288" s="18">
        <v>1.8351878381076223</v>
      </c>
      <c r="BN288" s="18">
        <v>0</v>
      </c>
      <c r="BO288" s="18">
        <v>0</v>
      </c>
      <c r="BP288" s="18">
        <v>2.820414120132E-4</v>
      </c>
      <c r="BQ288" s="18">
        <v>0</v>
      </c>
      <c r="BR288" s="18">
        <v>1.1937170682378595E-4</v>
      </c>
      <c r="BS288" s="18">
        <v>4.7342785982954999E-5</v>
      </c>
      <c r="BT288" s="18">
        <v>-1.1342231502585E-3</v>
      </c>
      <c r="BU288" s="18">
        <v>0</v>
      </c>
      <c r="BV288" s="18">
        <v>0</v>
      </c>
      <c r="BW288" s="18">
        <v>0</v>
      </c>
      <c r="BX288" s="18">
        <v>525763.54319865373</v>
      </c>
      <c r="BY288" s="18">
        <v>487176.32560792973</v>
      </c>
      <c r="BZ288" s="18">
        <v>0</v>
      </c>
      <c r="CA288" s="18">
        <v>0</v>
      </c>
      <c r="CB288" s="18">
        <v>19246.080871086</v>
      </c>
      <c r="CC288" s="18">
        <v>0</v>
      </c>
      <c r="CD288" s="18">
        <v>11496.516904107613</v>
      </c>
      <c r="CE288" s="18">
        <v>7844.6198155305001</v>
      </c>
      <c r="CF288" s="18">
        <v>-120468.39667548945</v>
      </c>
      <c r="CG288" s="18">
        <v>0</v>
      </c>
      <c r="CH288" s="18">
        <v>0</v>
      </c>
      <c r="CI288" s="18">
        <v>0</v>
      </c>
      <c r="CJ288" s="18">
        <v>796848.27738688432</v>
      </c>
      <c r="CK288" s="18">
        <v>767005.9013823421</v>
      </c>
      <c r="CL288" s="18">
        <v>0</v>
      </c>
      <c r="CM288" s="18">
        <v>0</v>
      </c>
      <c r="CN288" s="18">
        <v>10187.256775065996</v>
      </c>
      <c r="CO288" s="18">
        <v>0</v>
      </c>
      <c r="CP288" s="18">
        <v>11697.384303364106</v>
      </c>
      <c r="CQ288" s="18">
        <v>7957.7349261119998</v>
      </c>
      <c r="CR288" s="18">
        <v>-135670.26896010002</v>
      </c>
      <c r="CS288" s="18">
        <v>0</v>
      </c>
      <c r="CT288" s="18">
        <v>0</v>
      </c>
      <c r="CU288" s="18">
        <v>0</v>
      </c>
      <c r="CV288" s="18">
        <v>151710.09252385914</v>
      </c>
      <c r="CW288" s="18">
        <v>152296.01588783099</v>
      </c>
      <c r="CX288" s="18">
        <v>0</v>
      </c>
      <c r="CY288" s="18">
        <v>0</v>
      </c>
      <c r="CZ288" s="18">
        <v>649.93418325286609</v>
      </c>
      <c r="DA288" s="18">
        <v>0</v>
      </c>
      <c r="DB288" s="18">
        <v>-1941.0246694396878</v>
      </c>
      <c r="DC288" s="18">
        <v>705.16712221499995</v>
      </c>
      <c r="DD288" s="18">
        <v>-29774.604232999991</v>
      </c>
      <c r="DE288" s="18">
        <v>0</v>
      </c>
      <c r="DF288" s="18">
        <v>0</v>
      </c>
      <c r="DG288" s="18">
        <v>0</v>
      </c>
      <c r="DH288" s="18">
        <v>23384.55</v>
      </c>
      <c r="DI288" s="18">
        <v>23384.55</v>
      </c>
      <c r="DJ288" s="18">
        <v>0</v>
      </c>
      <c r="DK288" s="18">
        <v>0</v>
      </c>
      <c r="DL288" s="18">
        <v>0</v>
      </c>
      <c r="DM288" s="18">
        <v>0</v>
      </c>
      <c r="DN288" s="18">
        <v>0</v>
      </c>
      <c r="DO288" s="18">
        <v>0</v>
      </c>
      <c r="DP288" s="18">
        <v>0</v>
      </c>
      <c r="DQ288" s="18">
        <v>0</v>
      </c>
      <c r="DR288" s="18">
        <v>0</v>
      </c>
      <c r="DS288" s="18">
        <v>0</v>
      </c>
      <c r="DT288" s="18">
        <v>15958.117093862</v>
      </c>
      <c r="DU288" s="18">
        <v>15958.117093862</v>
      </c>
      <c r="DV288" s="18">
        <v>0</v>
      </c>
      <c r="DW288" s="18">
        <v>0</v>
      </c>
      <c r="DX288" s="18">
        <v>0</v>
      </c>
      <c r="DY288" s="18">
        <v>0</v>
      </c>
      <c r="DZ288" s="18">
        <v>0</v>
      </c>
      <c r="EA288" s="18">
        <v>0</v>
      </c>
      <c r="EB288" s="18">
        <v>0</v>
      </c>
      <c r="EC288" s="18">
        <v>0</v>
      </c>
      <c r="ED288" s="18">
        <v>0</v>
      </c>
      <c r="EE288" s="18">
        <v>0</v>
      </c>
    </row>
    <row r="289" spans="1:135" ht="20.149999999999999" customHeight="1" outlineLevel="3" x14ac:dyDescent="0.35">
      <c r="A289" s="17" t="s">
        <v>52</v>
      </c>
      <c r="B289" s="17" t="s">
        <v>123</v>
      </c>
      <c r="D289" s="18">
        <v>60538.717300194672</v>
      </c>
      <c r="E289" s="18">
        <v>55258.029199188604</v>
      </c>
      <c r="F289" s="18">
        <v>0</v>
      </c>
      <c r="G289" s="18">
        <v>0</v>
      </c>
      <c r="H289" s="18">
        <v>857.40414942000007</v>
      </c>
      <c r="I289" s="18">
        <v>0</v>
      </c>
      <c r="J289" s="18">
        <v>3854.0409558645615</v>
      </c>
      <c r="K289" s="18">
        <v>569.24299572150005</v>
      </c>
      <c r="L289" s="18">
        <v>-11631.293357289826</v>
      </c>
      <c r="M289" s="18">
        <v>0</v>
      </c>
      <c r="N289" s="18">
        <v>0</v>
      </c>
      <c r="O289" s="18">
        <v>0</v>
      </c>
      <c r="P289" s="18">
        <v>4.3068372175777926E-4</v>
      </c>
      <c r="Q289" s="18">
        <v>4.3056180527513541E-4</v>
      </c>
      <c r="R289" s="18">
        <v>0</v>
      </c>
      <c r="S289" s="18">
        <v>0</v>
      </c>
      <c r="T289" s="18">
        <v>1.2191158949157121E-7</v>
      </c>
      <c r="U289" s="18">
        <v>0</v>
      </c>
      <c r="V289" s="18">
        <v>3.5170545193122807E-12</v>
      </c>
      <c r="W289" s="18">
        <v>1.3760976904999999E-12</v>
      </c>
      <c r="X289" s="18">
        <v>2.8836172553419735E-7</v>
      </c>
      <c r="Y289" s="18">
        <v>0</v>
      </c>
      <c r="Z289" s="18">
        <v>0</v>
      </c>
      <c r="AA289" s="18">
        <v>0</v>
      </c>
      <c r="AB289" s="18">
        <v>10.069755052204654</v>
      </c>
      <c r="AC289" s="18">
        <v>8.5340412302171931</v>
      </c>
      <c r="AD289" s="18">
        <v>0</v>
      </c>
      <c r="AE289" s="18">
        <v>0</v>
      </c>
      <c r="AF289" s="18">
        <v>1.372587458211</v>
      </c>
      <c r="AG289" s="18">
        <v>0</v>
      </c>
      <c r="AH289" s="18">
        <v>0.31324650470791227</v>
      </c>
      <c r="AI289" s="18">
        <v>-0.15012014093144999</v>
      </c>
      <c r="AJ289" s="18">
        <v>-2.7282035326755443</v>
      </c>
      <c r="AK289" s="18">
        <v>0</v>
      </c>
      <c r="AL289" s="18">
        <v>0</v>
      </c>
      <c r="AM289" s="18">
        <v>0</v>
      </c>
      <c r="AN289" s="18">
        <v>139.51264015124298</v>
      </c>
      <c r="AO289" s="18">
        <v>133.62382774443506</v>
      </c>
      <c r="AP289" s="18">
        <v>0</v>
      </c>
      <c r="AQ289" s="18">
        <v>0</v>
      </c>
      <c r="AR289" s="18">
        <v>0.51520704524399985</v>
      </c>
      <c r="AS289" s="18">
        <v>0</v>
      </c>
      <c r="AT289" s="18">
        <v>3.1453558652629123</v>
      </c>
      <c r="AU289" s="18">
        <v>2.2282494963010002</v>
      </c>
      <c r="AV289" s="18">
        <v>-32.326569751471226</v>
      </c>
      <c r="AW289" s="18">
        <v>0</v>
      </c>
      <c r="AX289" s="18">
        <v>0</v>
      </c>
      <c r="AY289" s="18">
        <v>0</v>
      </c>
      <c r="AZ289" s="18">
        <v>27.730850543278198</v>
      </c>
      <c r="BA289" s="18">
        <v>26.26498932332386</v>
      </c>
      <c r="BB289" s="18">
        <v>0</v>
      </c>
      <c r="BC289" s="18">
        <v>0</v>
      </c>
      <c r="BD289" s="18">
        <v>0.37375331143439994</v>
      </c>
      <c r="BE289" s="18">
        <v>0</v>
      </c>
      <c r="BF289" s="18">
        <v>0.74049307072778248</v>
      </c>
      <c r="BG289" s="18">
        <v>0.35161483779215003</v>
      </c>
      <c r="BH289" s="18">
        <v>-2.754723545012316</v>
      </c>
      <c r="BI289" s="18">
        <v>0</v>
      </c>
      <c r="BJ289" s="18">
        <v>0</v>
      </c>
      <c r="BK289" s="18">
        <v>0</v>
      </c>
      <c r="BL289" s="18">
        <v>1.8356365940124424</v>
      </c>
      <c r="BM289" s="18">
        <v>1.8351878381076223</v>
      </c>
      <c r="BN289" s="18">
        <v>0</v>
      </c>
      <c r="BO289" s="18">
        <v>0</v>
      </c>
      <c r="BP289" s="18">
        <v>2.8204141201319994E-4</v>
      </c>
      <c r="BQ289" s="18">
        <v>0</v>
      </c>
      <c r="BR289" s="18">
        <v>1.1937170682378595E-4</v>
      </c>
      <c r="BS289" s="18">
        <v>4.7342785982954999E-5</v>
      </c>
      <c r="BT289" s="18">
        <v>-1.1342231502585E-3</v>
      </c>
      <c r="BU289" s="18">
        <v>0</v>
      </c>
      <c r="BV289" s="18">
        <v>0</v>
      </c>
      <c r="BW289" s="18">
        <v>0</v>
      </c>
      <c r="BX289" s="18">
        <v>525763.54319865373</v>
      </c>
      <c r="BY289" s="18">
        <v>487176.32560792973</v>
      </c>
      <c r="BZ289" s="18">
        <v>0</v>
      </c>
      <c r="CA289" s="18">
        <v>0</v>
      </c>
      <c r="CB289" s="18">
        <v>19246.080871086</v>
      </c>
      <c r="CC289" s="18">
        <v>0</v>
      </c>
      <c r="CD289" s="18">
        <v>11496.516904107613</v>
      </c>
      <c r="CE289" s="18">
        <v>7844.6198155305001</v>
      </c>
      <c r="CF289" s="18">
        <v>-120468.39667548945</v>
      </c>
      <c r="CG289" s="18">
        <v>0</v>
      </c>
      <c r="CH289" s="18">
        <v>0</v>
      </c>
      <c r="CI289" s="18">
        <v>0</v>
      </c>
      <c r="CJ289" s="18">
        <v>796848.27738688432</v>
      </c>
      <c r="CK289" s="18">
        <v>767005.9013823421</v>
      </c>
      <c r="CL289" s="18">
        <v>0</v>
      </c>
      <c r="CM289" s="18">
        <v>0</v>
      </c>
      <c r="CN289" s="18">
        <v>10187.256775065996</v>
      </c>
      <c r="CO289" s="18">
        <v>0</v>
      </c>
      <c r="CP289" s="18">
        <v>11697.384303364106</v>
      </c>
      <c r="CQ289" s="18">
        <v>7957.7349261119998</v>
      </c>
      <c r="CR289" s="18">
        <v>-135670.26896010002</v>
      </c>
      <c r="CS289" s="18">
        <v>0</v>
      </c>
      <c r="CT289" s="18">
        <v>0</v>
      </c>
      <c r="CU289" s="18">
        <v>0</v>
      </c>
      <c r="CV289" s="18">
        <v>151710.09252385914</v>
      </c>
      <c r="CW289" s="18">
        <v>152296.01588783099</v>
      </c>
      <c r="CX289" s="18">
        <v>0</v>
      </c>
      <c r="CY289" s="18">
        <v>0</v>
      </c>
      <c r="CZ289" s="18">
        <v>649.93418325286598</v>
      </c>
      <c r="DA289" s="18">
        <v>0</v>
      </c>
      <c r="DB289" s="18">
        <v>-1941.0246694396878</v>
      </c>
      <c r="DC289" s="18">
        <v>705.16712221499995</v>
      </c>
      <c r="DD289" s="18">
        <v>-29774.604232999995</v>
      </c>
      <c r="DE289" s="18">
        <v>0</v>
      </c>
      <c r="DF289" s="18">
        <v>0</v>
      </c>
      <c r="DG289" s="18">
        <v>0</v>
      </c>
      <c r="DH289" s="18">
        <v>23384.55</v>
      </c>
      <c r="DI289" s="18">
        <v>23384.55</v>
      </c>
      <c r="DJ289" s="18">
        <v>0</v>
      </c>
      <c r="DK289" s="18">
        <v>0</v>
      </c>
      <c r="DL289" s="18">
        <v>0</v>
      </c>
      <c r="DM289" s="18">
        <v>0</v>
      </c>
      <c r="DN289" s="18">
        <v>0</v>
      </c>
      <c r="DO289" s="18">
        <v>0</v>
      </c>
      <c r="DP289" s="18">
        <v>0</v>
      </c>
      <c r="DQ289" s="18">
        <v>0</v>
      </c>
      <c r="DR289" s="18">
        <v>0</v>
      </c>
      <c r="DS289" s="18">
        <v>0</v>
      </c>
      <c r="DT289" s="18">
        <v>15958.117093862</v>
      </c>
      <c r="DU289" s="18">
        <v>15958.117093862</v>
      </c>
      <c r="DV289" s="18">
        <v>0</v>
      </c>
      <c r="DW289" s="18">
        <v>0</v>
      </c>
      <c r="DX289" s="18">
        <v>0</v>
      </c>
      <c r="DY289" s="18">
        <v>0</v>
      </c>
      <c r="DZ289" s="18">
        <v>0</v>
      </c>
      <c r="EA289" s="18">
        <v>0</v>
      </c>
      <c r="EB289" s="18">
        <v>0</v>
      </c>
      <c r="EC289" s="18">
        <v>0</v>
      </c>
      <c r="ED289" s="18">
        <v>0</v>
      </c>
      <c r="EE289" s="18">
        <v>0</v>
      </c>
    </row>
    <row r="290" spans="1:135" ht="20.149999999999999" customHeight="1" outlineLevel="4" x14ac:dyDescent="0.35">
      <c r="A290" s="17" t="s">
        <v>49</v>
      </c>
      <c r="B290" s="17" t="s">
        <v>400</v>
      </c>
      <c r="D290" s="18">
        <v>3176.4932196574991</v>
      </c>
      <c r="E290" s="18">
        <v>25.481147083333269</v>
      </c>
      <c r="F290" s="18">
        <v>0</v>
      </c>
      <c r="G290" s="18">
        <v>0</v>
      </c>
      <c r="H290" s="18">
        <v>358.48087967999993</v>
      </c>
      <c r="I290" s="18">
        <v>0</v>
      </c>
      <c r="J290" s="18">
        <v>2765.2061332266662</v>
      </c>
      <c r="K290" s="18">
        <v>27.3250596675</v>
      </c>
      <c r="L290" s="18">
        <v>-1130.3853596266665</v>
      </c>
      <c r="M290" s="18">
        <v>0</v>
      </c>
      <c r="N290" s="18">
        <v>0</v>
      </c>
      <c r="O290" s="18">
        <v>0</v>
      </c>
      <c r="P290" s="18">
        <v>1.9276620526976035E-5</v>
      </c>
      <c r="Q290" s="18">
        <v>1.9276618074077863E-5</v>
      </c>
      <c r="R290" s="18">
        <v>0</v>
      </c>
      <c r="S290" s="18">
        <v>0</v>
      </c>
      <c r="T290" s="18">
        <v>2.2609058207999992E-12</v>
      </c>
      <c r="U290" s="18">
        <v>0</v>
      </c>
      <c r="V290" s="18">
        <v>1.5407495693333336E-13</v>
      </c>
      <c r="W290" s="18">
        <v>3.7917397499999996E-14</v>
      </c>
      <c r="X290" s="18">
        <v>-2.0829272639266662E-11</v>
      </c>
      <c r="Y290" s="18">
        <v>0</v>
      </c>
      <c r="Z290" s="18">
        <v>0</v>
      </c>
      <c r="AA290" s="18">
        <v>0</v>
      </c>
      <c r="AB290" s="18">
        <v>0.39079697599374996</v>
      </c>
      <c r="AC290" s="18">
        <v>0.34301113100666664</v>
      </c>
      <c r="AD290" s="18">
        <v>0</v>
      </c>
      <c r="AE290" s="18">
        <v>0</v>
      </c>
      <c r="AF290" s="18">
        <v>4.8281227103999992E-2</v>
      </c>
      <c r="AG290" s="18">
        <v>0</v>
      </c>
      <c r="AH290" s="18">
        <v>1.3377739477333332E-2</v>
      </c>
      <c r="AI290" s="18">
        <v>-1.3873121594249999E-2</v>
      </c>
      <c r="AJ290" s="18">
        <v>-0.1815673719913333</v>
      </c>
      <c r="AK290" s="18">
        <v>0</v>
      </c>
      <c r="AL290" s="18">
        <v>0</v>
      </c>
      <c r="AM290" s="18">
        <v>0</v>
      </c>
      <c r="AN290" s="18">
        <v>5.3628776364649999</v>
      </c>
      <c r="AO290" s="18">
        <v>4.7824655770666666</v>
      </c>
      <c r="AP290" s="18">
        <v>0</v>
      </c>
      <c r="AQ290" s="18">
        <v>0</v>
      </c>
      <c r="AR290" s="18">
        <v>0.34759746384000001</v>
      </c>
      <c r="AS290" s="18">
        <v>0</v>
      </c>
      <c r="AT290" s="18">
        <v>0.14788394421333331</v>
      </c>
      <c r="AU290" s="18">
        <v>8.4930651344999997E-2</v>
      </c>
      <c r="AV290" s="18">
        <v>-1.4736622963133332</v>
      </c>
      <c r="AW290" s="18">
        <v>0</v>
      </c>
      <c r="AX290" s="18">
        <v>0</v>
      </c>
      <c r="AY290" s="18">
        <v>0</v>
      </c>
      <c r="AZ290" s="18">
        <v>1.3561821224917499</v>
      </c>
      <c r="BA290" s="18">
        <v>1.2163146666133333</v>
      </c>
      <c r="BB290" s="18">
        <v>0</v>
      </c>
      <c r="BC290" s="18">
        <v>0</v>
      </c>
      <c r="BD290" s="18">
        <v>6.5154830399999988E-2</v>
      </c>
      <c r="BE290" s="18">
        <v>0</v>
      </c>
      <c r="BF290" s="18">
        <v>5.8692760186666665E-2</v>
      </c>
      <c r="BG290" s="18">
        <v>1.6019865291749997E-2</v>
      </c>
      <c r="BH290" s="18">
        <v>-0.18690921218599996</v>
      </c>
      <c r="BI290" s="18">
        <v>0</v>
      </c>
      <c r="BJ290" s="18">
        <v>0</v>
      </c>
      <c r="BK290" s="18">
        <v>0</v>
      </c>
      <c r="BL290" s="18">
        <v>7.534241202954748E-4</v>
      </c>
      <c r="BM290" s="18">
        <v>6.8428021580666659E-4</v>
      </c>
      <c r="BN290" s="18">
        <v>0</v>
      </c>
      <c r="BO290" s="18">
        <v>0</v>
      </c>
      <c r="BP290" s="18">
        <v>6.4256173871999998E-5</v>
      </c>
      <c r="BQ290" s="18">
        <v>0</v>
      </c>
      <c r="BR290" s="18">
        <v>2.778751497333333E-6</v>
      </c>
      <c r="BS290" s="18">
        <v>2.1089791194750002E-6</v>
      </c>
      <c r="BT290" s="18">
        <v>-2.4086450280849994E-4</v>
      </c>
      <c r="BU290" s="18">
        <v>0</v>
      </c>
      <c r="BV290" s="18">
        <v>0</v>
      </c>
      <c r="BW290" s="18">
        <v>0</v>
      </c>
      <c r="BX290" s="18">
        <v>26500.271563415834</v>
      </c>
      <c r="BY290" s="18">
        <v>19680.168252666666</v>
      </c>
      <c r="BZ290" s="18">
        <v>0</v>
      </c>
      <c r="CA290" s="18">
        <v>0</v>
      </c>
      <c r="CB290" s="18">
        <v>6143.1334219199989</v>
      </c>
      <c r="CC290" s="18">
        <v>0</v>
      </c>
      <c r="CD290" s="18">
        <v>304.43163330666664</v>
      </c>
      <c r="CE290" s="18">
        <v>372.53825552249998</v>
      </c>
      <c r="CF290" s="18">
        <v>-16587.019793700001</v>
      </c>
      <c r="CG290" s="18">
        <v>0</v>
      </c>
      <c r="CH290" s="18">
        <v>0</v>
      </c>
      <c r="CI290" s="18">
        <v>0</v>
      </c>
      <c r="CJ290" s="18">
        <v>28364.536684386661</v>
      </c>
      <c r="CK290" s="18">
        <v>21376.123262166668</v>
      </c>
      <c r="CL290" s="18">
        <v>0</v>
      </c>
      <c r="CM290" s="18">
        <v>0</v>
      </c>
      <c r="CN290" s="18">
        <v>6296.4602025600007</v>
      </c>
      <c r="CO290" s="18">
        <v>0</v>
      </c>
      <c r="CP290" s="18">
        <v>315.40931352000001</v>
      </c>
      <c r="CQ290" s="18">
        <v>376.54390613999999</v>
      </c>
      <c r="CR290" s="18">
        <v>-16968.192702099997</v>
      </c>
      <c r="CS290" s="18">
        <v>0</v>
      </c>
      <c r="CT290" s="18">
        <v>0</v>
      </c>
      <c r="CU290" s="18">
        <v>0</v>
      </c>
      <c r="CV290" s="18">
        <v>36640.845094381664</v>
      </c>
      <c r="CW290" s="18">
        <v>37073.032235433326</v>
      </c>
      <c r="CX290" s="18">
        <v>0</v>
      </c>
      <c r="CY290" s="18">
        <v>0</v>
      </c>
      <c r="CZ290" s="18">
        <v>433.36524528000001</v>
      </c>
      <c r="DA290" s="18">
        <v>0</v>
      </c>
      <c r="DB290" s="18">
        <v>-893.35159450666674</v>
      </c>
      <c r="DC290" s="18">
        <v>27.799208174999997</v>
      </c>
      <c r="DD290" s="18">
        <v>-3820.4221635000004</v>
      </c>
      <c r="DE290" s="18">
        <v>0</v>
      </c>
      <c r="DF290" s="18">
        <v>0</v>
      </c>
      <c r="DG290" s="18">
        <v>0</v>
      </c>
      <c r="DH290" s="18">
        <v>1506.9599999999998</v>
      </c>
      <c r="DI290" s="18">
        <v>1506.9599999999998</v>
      </c>
      <c r="DJ290" s="18">
        <v>0</v>
      </c>
      <c r="DK290" s="18">
        <v>0</v>
      </c>
      <c r="DL290" s="18">
        <v>0</v>
      </c>
      <c r="DM290" s="18">
        <v>0</v>
      </c>
      <c r="DN290" s="18">
        <v>0</v>
      </c>
      <c r="DO290" s="18">
        <v>0</v>
      </c>
      <c r="DP290" s="18">
        <v>0</v>
      </c>
      <c r="DQ290" s="18">
        <v>0</v>
      </c>
      <c r="DR290" s="18">
        <v>0</v>
      </c>
      <c r="DS290" s="18">
        <v>0</v>
      </c>
      <c r="DT290" s="18">
        <v>823.44599999999991</v>
      </c>
      <c r="DU290" s="18">
        <v>823.44599999999991</v>
      </c>
      <c r="DV290" s="18">
        <v>0</v>
      </c>
      <c r="DW290" s="18">
        <v>0</v>
      </c>
      <c r="DX290" s="18">
        <v>0</v>
      </c>
      <c r="DY290" s="18">
        <v>0</v>
      </c>
      <c r="DZ290" s="18">
        <v>0</v>
      </c>
      <c r="EA290" s="18">
        <v>0</v>
      </c>
      <c r="EB290" s="18">
        <v>0</v>
      </c>
      <c r="EC290" s="18">
        <v>0</v>
      </c>
      <c r="ED290" s="18">
        <v>0</v>
      </c>
      <c r="EE290" s="18">
        <v>0</v>
      </c>
    </row>
    <row r="291" spans="1:135" ht="20.149999999999999" customHeight="1" outlineLevel="5" x14ac:dyDescent="0.35">
      <c r="A291" s="17" t="s">
        <v>54</v>
      </c>
      <c r="B291" s="17" t="s">
        <v>401</v>
      </c>
      <c r="D291" s="18">
        <v>218.29744111999986</v>
      </c>
      <c r="E291" s="18">
        <v>-426.68266666666665</v>
      </c>
      <c r="F291" s="18">
        <v>0</v>
      </c>
      <c r="G291" s="18">
        <v>0</v>
      </c>
      <c r="H291" s="18">
        <v>77.399280840000003</v>
      </c>
      <c r="I291" s="18">
        <v>0</v>
      </c>
      <c r="J291" s="18">
        <v>567.58082694666655</v>
      </c>
      <c r="K291" s="18">
        <v>0</v>
      </c>
      <c r="L291" s="18">
        <v>-155.96391514666664</v>
      </c>
      <c r="M291" s="18">
        <v>0</v>
      </c>
      <c r="N291" s="18">
        <v>0</v>
      </c>
      <c r="O291" s="18">
        <v>0</v>
      </c>
      <c r="P291" s="18">
        <v>7.5473286174653309E-10</v>
      </c>
      <c r="Q291" s="18">
        <v>7.5421611739199992E-10</v>
      </c>
      <c r="R291" s="18">
        <v>0</v>
      </c>
      <c r="S291" s="18">
        <v>0</v>
      </c>
      <c r="T291" s="18">
        <v>4.8815012039999991E-13</v>
      </c>
      <c r="U291" s="18">
        <v>0</v>
      </c>
      <c r="V291" s="18">
        <v>2.8594234133333329E-14</v>
      </c>
      <c r="W291" s="18">
        <v>0</v>
      </c>
      <c r="X291" s="18">
        <v>-4.7914294354666669E-12</v>
      </c>
      <c r="Y291" s="18">
        <v>0</v>
      </c>
      <c r="Z291" s="18">
        <v>0</v>
      </c>
      <c r="AA291" s="18">
        <v>0</v>
      </c>
      <c r="AB291" s="18">
        <v>1.7035747893999999E-2</v>
      </c>
      <c r="AC291" s="18">
        <v>6.4616865866666661E-3</v>
      </c>
      <c r="AD291" s="18">
        <v>0</v>
      </c>
      <c r="AE291" s="18">
        <v>0</v>
      </c>
      <c r="AF291" s="18">
        <v>1.0424355852E-2</v>
      </c>
      <c r="AG291" s="18">
        <v>0</v>
      </c>
      <c r="AH291" s="18">
        <v>1.4970545533333332E-4</v>
      </c>
      <c r="AI291" s="18">
        <v>0</v>
      </c>
      <c r="AJ291" s="18">
        <v>-1.4048670637333331E-2</v>
      </c>
      <c r="AK291" s="18">
        <v>0</v>
      </c>
      <c r="AL291" s="18">
        <v>0</v>
      </c>
      <c r="AM291" s="18">
        <v>0</v>
      </c>
      <c r="AN291" s="18">
        <v>0.36150683906000003</v>
      </c>
      <c r="AO291" s="18">
        <v>0.28469224186666664</v>
      </c>
      <c r="AP291" s="18">
        <v>0</v>
      </c>
      <c r="AQ291" s="18">
        <v>0</v>
      </c>
      <c r="AR291" s="18">
        <v>7.5049452419999996E-2</v>
      </c>
      <c r="AS291" s="18">
        <v>0</v>
      </c>
      <c r="AT291" s="18">
        <v>1.7651447733333331E-3</v>
      </c>
      <c r="AU291" s="18">
        <v>0</v>
      </c>
      <c r="AV291" s="18">
        <v>-0.11593470557333335</v>
      </c>
      <c r="AW291" s="18">
        <v>0</v>
      </c>
      <c r="AX291" s="18">
        <v>0</v>
      </c>
      <c r="AY291" s="18">
        <v>0</v>
      </c>
      <c r="AZ291" s="18">
        <v>8.0873279099999987E-2</v>
      </c>
      <c r="BA291" s="18">
        <v>6.6400578973333332E-2</v>
      </c>
      <c r="BB291" s="18">
        <v>0</v>
      </c>
      <c r="BC291" s="18">
        <v>0</v>
      </c>
      <c r="BD291" s="18">
        <v>1.4067520199999999E-2</v>
      </c>
      <c r="BE291" s="18">
        <v>0</v>
      </c>
      <c r="BF291" s="18">
        <v>4.0517992666666666E-4</v>
      </c>
      <c r="BG291" s="18">
        <v>0</v>
      </c>
      <c r="BH291" s="18">
        <v>-1.9652982967999992E-2</v>
      </c>
      <c r="BI291" s="18">
        <v>0</v>
      </c>
      <c r="BJ291" s="18">
        <v>0</v>
      </c>
      <c r="BK291" s="18">
        <v>0</v>
      </c>
      <c r="BL291" s="18">
        <v>3.6519628788000001E-5</v>
      </c>
      <c r="BM291" s="18">
        <v>2.2368957986666665E-5</v>
      </c>
      <c r="BN291" s="18">
        <v>0</v>
      </c>
      <c r="BO291" s="18">
        <v>0</v>
      </c>
      <c r="BP291" s="18">
        <v>1.3873492086000001E-5</v>
      </c>
      <c r="BQ291" s="18">
        <v>0</v>
      </c>
      <c r="BR291" s="18">
        <v>2.7717871533333329E-7</v>
      </c>
      <c r="BS291" s="18">
        <v>0</v>
      </c>
      <c r="BT291" s="18">
        <v>-5.1565850127999991E-5</v>
      </c>
      <c r="BU291" s="18">
        <v>0</v>
      </c>
      <c r="BV291" s="18">
        <v>0</v>
      </c>
      <c r="BW291" s="18">
        <v>0</v>
      </c>
      <c r="BX291" s="18">
        <v>2596.5551076133333</v>
      </c>
      <c r="BY291" s="18">
        <v>1260.6691746666665</v>
      </c>
      <c r="BZ291" s="18">
        <v>0</v>
      </c>
      <c r="CA291" s="18">
        <v>0</v>
      </c>
      <c r="CB291" s="18">
        <v>1326.3583524599999</v>
      </c>
      <c r="CC291" s="18">
        <v>0</v>
      </c>
      <c r="CD291" s="18">
        <v>9.5275804866666665</v>
      </c>
      <c r="CE291" s="18">
        <v>0</v>
      </c>
      <c r="CF291" s="18">
        <v>-2775.4115855999999</v>
      </c>
      <c r="CG291" s="18">
        <v>0</v>
      </c>
      <c r="CH291" s="18">
        <v>0</v>
      </c>
      <c r="CI291" s="18">
        <v>0</v>
      </c>
      <c r="CJ291" s="18">
        <v>2728.8100047066664</v>
      </c>
      <c r="CK291" s="18">
        <v>1357.9789506666666</v>
      </c>
      <c r="CL291" s="18">
        <v>0</v>
      </c>
      <c r="CM291" s="18">
        <v>0</v>
      </c>
      <c r="CN291" s="18">
        <v>1359.46299828</v>
      </c>
      <c r="CO291" s="18">
        <v>0</v>
      </c>
      <c r="CP291" s="18">
        <v>11.368055759999999</v>
      </c>
      <c r="CQ291" s="18">
        <v>0</v>
      </c>
      <c r="CR291" s="18">
        <v>-3037.6542447999991</v>
      </c>
      <c r="CS291" s="18">
        <v>0</v>
      </c>
      <c r="CT291" s="18">
        <v>0</v>
      </c>
      <c r="CU291" s="18">
        <v>0</v>
      </c>
      <c r="CV291" s="18">
        <v>6866.2295606866674</v>
      </c>
      <c r="CW291" s="18">
        <v>6768.1734681333328</v>
      </c>
      <c r="CX291" s="18">
        <v>0</v>
      </c>
      <c r="CY291" s="18">
        <v>0</v>
      </c>
      <c r="CZ291" s="18">
        <v>93.567496140000003</v>
      </c>
      <c r="DA291" s="18">
        <v>0</v>
      </c>
      <c r="DB291" s="18">
        <v>4.4885964133333331</v>
      </c>
      <c r="DC291" s="18">
        <v>0</v>
      </c>
      <c r="DD291" s="18">
        <v>-867.22923600000001</v>
      </c>
      <c r="DE291" s="18">
        <v>0</v>
      </c>
      <c r="DF291" s="18">
        <v>0</v>
      </c>
      <c r="DG291" s="18">
        <v>0</v>
      </c>
      <c r="DH291" s="18">
        <v>0</v>
      </c>
      <c r="DI291" s="18">
        <v>0</v>
      </c>
      <c r="DJ291" s="18">
        <v>0</v>
      </c>
      <c r="DK291" s="18">
        <v>0</v>
      </c>
      <c r="DL291" s="18">
        <v>0</v>
      </c>
      <c r="DM291" s="18">
        <v>0</v>
      </c>
      <c r="DN291" s="18">
        <v>0</v>
      </c>
      <c r="DO291" s="18">
        <v>0</v>
      </c>
      <c r="DP291" s="18">
        <v>0</v>
      </c>
      <c r="DQ291" s="18">
        <v>0</v>
      </c>
      <c r="DR291" s="18">
        <v>0</v>
      </c>
      <c r="DS291" s="18">
        <v>0</v>
      </c>
      <c r="DT291" s="18">
        <v>0</v>
      </c>
      <c r="DU291" s="18">
        <v>0</v>
      </c>
      <c r="DV291" s="18">
        <v>0</v>
      </c>
      <c r="DW291" s="18">
        <v>0</v>
      </c>
      <c r="DX291" s="18">
        <v>0</v>
      </c>
      <c r="DY291" s="18">
        <v>0</v>
      </c>
      <c r="DZ291" s="18">
        <v>0</v>
      </c>
      <c r="EA291" s="18">
        <v>0</v>
      </c>
      <c r="EB291" s="18">
        <v>0</v>
      </c>
      <c r="EC291" s="18">
        <v>0</v>
      </c>
      <c r="ED291" s="18">
        <v>0</v>
      </c>
      <c r="EE291" s="18">
        <v>0</v>
      </c>
    </row>
    <row r="292" spans="1:135" ht="20.149999999999999" customHeight="1" outlineLevel="6" x14ac:dyDescent="0.35">
      <c r="A292" s="17" t="s">
        <v>55</v>
      </c>
      <c r="B292" s="17" t="s">
        <v>402</v>
      </c>
      <c r="C292">
        <v>3</v>
      </c>
      <c r="D292" s="18">
        <v>103.19904112</v>
      </c>
      <c r="E292" s="18">
        <v>19.757529999999999</v>
      </c>
      <c r="F292" s="18">
        <v>0</v>
      </c>
      <c r="G292" s="18">
        <v>0</v>
      </c>
      <c r="H292" s="18">
        <v>77.399280839999989</v>
      </c>
      <c r="I292" s="18">
        <v>0</v>
      </c>
      <c r="J292" s="18">
        <v>6.0422302800000001</v>
      </c>
      <c r="K292" s="18">
        <v>0</v>
      </c>
      <c r="L292" s="18">
        <v>-7.5426184799999998</v>
      </c>
      <c r="M292" s="18">
        <v>0</v>
      </c>
      <c r="N292" s="18">
        <v>0</v>
      </c>
      <c r="O292" s="18">
        <v>0</v>
      </c>
      <c r="P292" s="18">
        <v>6.5086682720000005E-13</v>
      </c>
      <c r="Q292" s="18">
        <v>1.55725292E-13</v>
      </c>
      <c r="R292" s="18">
        <v>0</v>
      </c>
      <c r="S292" s="18">
        <v>0</v>
      </c>
      <c r="T292" s="18">
        <v>4.8815012040000001E-13</v>
      </c>
      <c r="U292" s="18">
        <v>0</v>
      </c>
      <c r="V292" s="18">
        <v>6.9914148000000005E-15</v>
      </c>
      <c r="W292" s="18">
        <v>0</v>
      </c>
      <c r="X292" s="18">
        <v>-1.6338166879999998E-13</v>
      </c>
      <c r="Y292" s="18">
        <v>0</v>
      </c>
      <c r="Z292" s="18">
        <v>0</v>
      </c>
      <c r="AA292" s="18">
        <v>0</v>
      </c>
      <c r="AB292" s="18">
        <v>1.3899141136E-2</v>
      </c>
      <c r="AC292" s="18">
        <v>3.37651242E-3</v>
      </c>
      <c r="AD292" s="18">
        <v>0</v>
      </c>
      <c r="AE292" s="18">
        <v>0</v>
      </c>
      <c r="AF292" s="18">
        <v>1.0424355852E-2</v>
      </c>
      <c r="AG292" s="18">
        <v>0</v>
      </c>
      <c r="AH292" s="18">
        <v>9.8272863999999987E-5</v>
      </c>
      <c r="AI292" s="18">
        <v>0</v>
      </c>
      <c r="AJ292" s="18">
        <v>-6.4303630399999991E-4</v>
      </c>
      <c r="AK292" s="18">
        <v>0</v>
      </c>
      <c r="AL292" s="18">
        <v>0</v>
      </c>
      <c r="AM292" s="18">
        <v>0</v>
      </c>
      <c r="AN292" s="18">
        <v>0.10006593656</v>
      </c>
      <c r="AO292" s="18">
        <v>2.38776952E-2</v>
      </c>
      <c r="AP292" s="18">
        <v>0</v>
      </c>
      <c r="AQ292" s="18">
        <v>0</v>
      </c>
      <c r="AR292" s="18">
        <v>7.5049452419999996E-2</v>
      </c>
      <c r="AS292" s="18">
        <v>0</v>
      </c>
      <c r="AT292" s="18">
        <v>1.1387889399999999E-3</v>
      </c>
      <c r="AU292" s="18">
        <v>0</v>
      </c>
      <c r="AV292" s="18">
        <v>-6.2091422399999999E-3</v>
      </c>
      <c r="AW292" s="18">
        <v>0</v>
      </c>
      <c r="AX292" s="18">
        <v>0</v>
      </c>
      <c r="AY292" s="18">
        <v>0</v>
      </c>
      <c r="AZ292" s="18">
        <v>1.8756693599999999E-2</v>
      </c>
      <c r="BA292" s="18">
        <v>4.4219756399999999E-3</v>
      </c>
      <c r="BB292" s="18">
        <v>0</v>
      </c>
      <c r="BC292" s="18">
        <v>0</v>
      </c>
      <c r="BD292" s="18">
        <v>1.4067520200000003E-2</v>
      </c>
      <c r="BE292" s="18">
        <v>0</v>
      </c>
      <c r="BF292" s="18">
        <v>2.6719776E-4</v>
      </c>
      <c r="BG292" s="18">
        <v>0</v>
      </c>
      <c r="BH292" s="18">
        <v>-1.1715489679999999E-3</v>
      </c>
      <c r="BI292" s="18">
        <v>0</v>
      </c>
      <c r="BJ292" s="18">
        <v>0</v>
      </c>
      <c r="BK292" s="18">
        <v>0</v>
      </c>
      <c r="BL292" s="18">
        <v>1.8497989447999996E-5</v>
      </c>
      <c r="BM292" s="18">
        <v>4.5493653199999996E-6</v>
      </c>
      <c r="BN292" s="18">
        <v>0</v>
      </c>
      <c r="BO292" s="18">
        <v>0</v>
      </c>
      <c r="BP292" s="18">
        <v>1.3873492085999997E-5</v>
      </c>
      <c r="BQ292" s="18">
        <v>0</v>
      </c>
      <c r="BR292" s="18">
        <v>7.5132041999999994E-8</v>
      </c>
      <c r="BS292" s="18">
        <v>0</v>
      </c>
      <c r="BT292" s="18">
        <v>-1.7822021279999997E-6</v>
      </c>
      <c r="BU292" s="18">
        <v>0</v>
      </c>
      <c r="BV292" s="18">
        <v>0</v>
      </c>
      <c r="BW292" s="18">
        <v>0</v>
      </c>
      <c r="BX292" s="18">
        <v>1768.47780328</v>
      </c>
      <c r="BY292" s="18">
        <v>437.79480799999999</v>
      </c>
      <c r="BZ292" s="18">
        <v>0</v>
      </c>
      <c r="CA292" s="18">
        <v>0</v>
      </c>
      <c r="CB292" s="18">
        <v>1326.3583524599999</v>
      </c>
      <c r="CC292" s="18">
        <v>0</v>
      </c>
      <c r="CD292" s="18">
        <v>4.3246428199999993</v>
      </c>
      <c r="CE292" s="18">
        <v>0</v>
      </c>
      <c r="CF292" s="18">
        <v>-102.3180856</v>
      </c>
      <c r="CG292" s="18">
        <v>0</v>
      </c>
      <c r="CH292" s="18">
        <v>0</v>
      </c>
      <c r="CI292" s="18">
        <v>0</v>
      </c>
      <c r="CJ292" s="18">
        <v>1812.61733104</v>
      </c>
      <c r="CK292" s="18">
        <v>448.37788399999999</v>
      </c>
      <c r="CL292" s="18">
        <v>0</v>
      </c>
      <c r="CM292" s="18">
        <v>0</v>
      </c>
      <c r="CN292" s="18">
        <v>1359.46299828</v>
      </c>
      <c r="CO292" s="18">
        <v>0</v>
      </c>
      <c r="CP292" s="18">
        <v>4.7764487600000001</v>
      </c>
      <c r="CQ292" s="18">
        <v>0</v>
      </c>
      <c r="CR292" s="18">
        <v>-111.33124480000001</v>
      </c>
      <c r="CS292" s="18">
        <v>0</v>
      </c>
      <c r="CT292" s="18">
        <v>0</v>
      </c>
      <c r="CU292" s="18">
        <v>0</v>
      </c>
      <c r="CV292" s="18">
        <v>124.75666151999998</v>
      </c>
      <c r="CW292" s="18">
        <v>29.922134799999998</v>
      </c>
      <c r="CX292" s="18">
        <v>0</v>
      </c>
      <c r="CY292" s="18">
        <v>0</v>
      </c>
      <c r="CZ292" s="18">
        <v>93.567496139999989</v>
      </c>
      <c r="DA292" s="18">
        <v>0</v>
      </c>
      <c r="DB292" s="18">
        <v>1.2670305799999999</v>
      </c>
      <c r="DC292" s="18">
        <v>0</v>
      </c>
      <c r="DD292" s="18">
        <v>-29.557236</v>
      </c>
      <c r="DE292" s="18">
        <v>0</v>
      </c>
      <c r="DF292" s="18">
        <v>0</v>
      </c>
      <c r="DG292" s="18">
        <v>0</v>
      </c>
      <c r="DH292" s="18">
        <v>0</v>
      </c>
      <c r="DI292" s="18">
        <v>0</v>
      </c>
      <c r="DJ292" s="18">
        <v>0</v>
      </c>
      <c r="DK292" s="18">
        <v>0</v>
      </c>
      <c r="DL292" s="18">
        <v>0</v>
      </c>
      <c r="DM292" s="18">
        <v>0</v>
      </c>
      <c r="DN292" s="18">
        <v>0</v>
      </c>
      <c r="DO292" s="18">
        <v>0</v>
      </c>
      <c r="DP292" s="18">
        <v>0</v>
      </c>
      <c r="DQ292" s="18">
        <v>0</v>
      </c>
      <c r="DR292" s="18">
        <v>0</v>
      </c>
      <c r="DS292" s="18">
        <v>0</v>
      </c>
      <c r="DT292" s="18">
        <v>0</v>
      </c>
      <c r="DU292" s="18">
        <v>0</v>
      </c>
      <c r="DV292" s="18">
        <v>0</v>
      </c>
      <c r="DW292" s="18">
        <v>0</v>
      </c>
      <c r="DX292" s="18">
        <v>0</v>
      </c>
      <c r="DY292" s="18">
        <v>0</v>
      </c>
      <c r="DZ292" s="18">
        <v>0</v>
      </c>
      <c r="EA292" s="18">
        <v>0</v>
      </c>
      <c r="EB292" s="18">
        <v>0</v>
      </c>
      <c r="EC292" s="18">
        <v>0</v>
      </c>
      <c r="ED292" s="18">
        <v>0</v>
      </c>
      <c r="EE292" s="18">
        <v>0</v>
      </c>
    </row>
    <row r="293" spans="1:135" ht="20.149999999999999" customHeight="1" outlineLevel="6" x14ac:dyDescent="0.35">
      <c r="A293" s="17" t="s">
        <v>55</v>
      </c>
      <c r="B293" s="17" t="s">
        <v>69</v>
      </c>
      <c r="C293">
        <v>0</v>
      </c>
      <c r="D293" s="18">
        <v>4.0000000000000036E-3</v>
      </c>
      <c r="E293" s="18">
        <v>-5.6666666666666664E-2</v>
      </c>
      <c r="F293" s="18">
        <v>0</v>
      </c>
      <c r="G293" s="18">
        <v>0</v>
      </c>
      <c r="H293" s="18">
        <v>0</v>
      </c>
      <c r="I293" s="18">
        <v>0</v>
      </c>
      <c r="J293" s="18">
        <v>6.0666666666666667E-2</v>
      </c>
      <c r="K293" s="18">
        <v>0</v>
      </c>
      <c r="L293" s="18">
        <v>-3.0916666666666665E-2</v>
      </c>
      <c r="M293" s="18">
        <v>0</v>
      </c>
      <c r="N293" s="18">
        <v>0</v>
      </c>
      <c r="O293" s="18">
        <v>0</v>
      </c>
      <c r="P293" s="18">
        <v>7.5250001133333324E-10</v>
      </c>
      <c r="Q293" s="18">
        <v>7.5249999999999993E-10</v>
      </c>
      <c r="R293" s="18">
        <v>0</v>
      </c>
      <c r="S293" s="18">
        <v>0</v>
      </c>
      <c r="T293" s="18">
        <v>0</v>
      </c>
      <c r="U293" s="18">
        <v>0</v>
      </c>
      <c r="V293" s="18">
        <v>1.1333333333333333E-17</v>
      </c>
      <c r="W293" s="18">
        <v>0</v>
      </c>
      <c r="X293" s="18">
        <v>-2.2916666666666666E-16</v>
      </c>
      <c r="Y293" s="18">
        <v>0</v>
      </c>
      <c r="Z293" s="18">
        <v>0</v>
      </c>
      <c r="AA293" s="18">
        <v>0</v>
      </c>
      <c r="AB293" s="18">
        <v>2.1600000000000001E-6</v>
      </c>
      <c r="AC293" s="18">
        <v>1.6166666666666667E-6</v>
      </c>
      <c r="AD293" s="18">
        <v>0</v>
      </c>
      <c r="AE293" s="18">
        <v>0</v>
      </c>
      <c r="AF293" s="18">
        <v>0</v>
      </c>
      <c r="AG293" s="18">
        <v>0</v>
      </c>
      <c r="AH293" s="18">
        <v>5.4333333333333325E-7</v>
      </c>
      <c r="AI293" s="18">
        <v>0</v>
      </c>
      <c r="AJ293" s="18">
        <v>-2.4833333333333334E-6</v>
      </c>
      <c r="AK293" s="18">
        <v>0</v>
      </c>
      <c r="AL293" s="18">
        <v>0</v>
      </c>
      <c r="AM293" s="18">
        <v>0</v>
      </c>
      <c r="AN293" s="18">
        <v>2.8499999999999998E-5</v>
      </c>
      <c r="AO293" s="18">
        <v>2.0166666666666664E-5</v>
      </c>
      <c r="AP293" s="18">
        <v>0</v>
      </c>
      <c r="AQ293" s="18">
        <v>0</v>
      </c>
      <c r="AR293" s="18">
        <v>0</v>
      </c>
      <c r="AS293" s="18">
        <v>0</v>
      </c>
      <c r="AT293" s="18">
        <v>8.3333333333333337E-6</v>
      </c>
      <c r="AU293" s="18">
        <v>0</v>
      </c>
      <c r="AV293" s="18">
        <v>-2.1083333333333332E-5</v>
      </c>
      <c r="AW293" s="18">
        <v>0</v>
      </c>
      <c r="AX293" s="18">
        <v>0</v>
      </c>
      <c r="AY293" s="18">
        <v>0</v>
      </c>
      <c r="AZ293" s="18">
        <v>2.0699999999999998E-5</v>
      </c>
      <c r="BA293" s="18">
        <v>4.783333333333333E-6</v>
      </c>
      <c r="BB293" s="18">
        <v>0</v>
      </c>
      <c r="BC293" s="18">
        <v>0</v>
      </c>
      <c r="BD293" s="18">
        <v>0</v>
      </c>
      <c r="BE293" s="18">
        <v>0</v>
      </c>
      <c r="BF293" s="18">
        <v>1.5916666666666666E-5</v>
      </c>
      <c r="BG293" s="18">
        <v>0</v>
      </c>
      <c r="BH293" s="18">
        <v>-4.1999999999999996E-6</v>
      </c>
      <c r="BI293" s="18">
        <v>0</v>
      </c>
      <c r="BJ293" s="18">
        <v>0</v>
      </c>
      <c r="BK293" s="18">
        <v>0</v>
      </c>
      <c r="BL293" s="18">
        <v>9.0624999999999993E-9</v>
      </c>
      <c r="BM293" s="18">
        <v>8.9166666666666654E-9</v>
      </c>
      <c r="BN293" s="18">
        <v>0</v>
      </c>
      <c r="BO293" s="18">
        <v>0</v>
      </c>
      <c r="BP293" s="18">
        <v>0</v>
      </c>
      <c r="BQ293" s="18">
        <v>0</v>
      </c>
      <c r="BR293" s="18">
        <v>1.4583333333333332E-10</v>
      </c>
      <c r="BS293" s="18">
        <v>0</v>
      </c>
      <c r="BT293" s="18">
        <v>-3.325E-9</v>
      </c>
      <c r="BU293" s="18">
        <v>0</v>
      </c>
      <c r="BV293" s="18">
        <v>0</v>
      </c>
      <c r="BW293" s="18">
        <v>0</v>
      </c>
      <c r="BX293" s="18">
        <v>5.8083333333333334E-2</v>
      </c>
      <c r="BY293" s="18">
        <v>4.5166666666666667E-2</v>
      </c>
      <c r="BZ293" s="18">
        <v>0</v>
      </c>
      <c r="CA293" s="18">
        <v>0</v>
      </c>
      <c r="CB293" s="18">
        <v>0</v>
      </c>
      <c r="CC293" s="18">
        <v>0</v>
      </c>
      <c r="CD293" s="18">
        <v>1.2916666666666667E-2</v>
      </c>
      <c r="CE293" s="18">
        <v>0</v>
      </c>
      <c r="CF293" s="18">
        <v>-0.47749999999999998</v>
      </c>
      <c r="CG293" s="18">
        <v>0</v>
      </c>
      <c r="CH293" s="18">
        <v>0</v>
      </c>
      <c r="CI293" s="18">
        <v>0</v>
      </c>
      <c r="CJ293" s="18">
        <v>8.2916666666666666E-2</v>
      </c>
      <c r="CK293" s="18">
        <v>6.9166666666666668E-2</v>
      </c>
      <c r="CL293" s="18">
        <v>0</v>
      </c>
      <c r="CM293" s="18">
        <v>0</v>
      </c>
      <c r="CN293" s="18">
        <v>0</v>
      </c>
      <c r="CO293" s="18">
        <v>0</v>
      </c>
      <c r="CP293" s="18">
        <v>1.375E-2</v>
      </c>
      <c r="CQ293" s="18">
        <v>0</v>
      </c>
      <c r="CR293" s="18">
        <v>0</v>
      </c>
      <c r="CS293" s="18">
        <v>0</v>
      </c>
      <c r="CT293" s="18">
        <v>0</v>
      </c>
      <c r="CU293" s="18">
        <v>0</v>
      </c>
      <c r="CV293" s="18">
        <v>0.34666666666666668</v>
      </c>
      <c r="CW293" s="18">
        <v>0.90833333333333333</v>
      </c>
      <c r="CX293" s="18">
        <v>0</v>
      </c>
      <c r="CY293" s="18">
        <v>0</v>
      </c>
      <c r="CZ293" s="18">
        <v>0</v>
      </c>
      <c r="DA293" s="18">
        <v>0</v>
      </c>
      <c r="DB293" s="18">
        <v>-0.56166666666666665</v>
      </c>
      <c r="DC293" s="18">
        <v>0</v>
      </c>
      <c r="DD293" s="18">
        <v>0</v>
      </c>
      <c r="DE293" s="18">
        <v>0</v>
      </c>
      <c r="DF293" s="18">
        <v>0</v>
      </c>
      <c r="DG293" s="18">
        <v>0</v>
      </c>
      <c r="DH293" s="18">
        <v>0</v>
      </c>
      <c r="DI293" s="18">
        <v>0</v>
      </c>
      <c r="DJ293" s="18">
        <v>0</v>
      </c>
      <c r="DK293" s="18">
        <v>0</v>
      </c>
      <c r="DL293" s="18">
        <v>0</v>
      </c>
      <c r="DM293" s="18">
        <v>0</v>
      </c>
      <c r="DN293" s="18">
        <v>0</v>
      </c>
      <c r="DO293" s="18">
        <v>0</v>
      </c>
      <c r="DP293" s="18">
        <v>0</v>
      </c>
      <c r="DQ293" s="18">
        <v>0</v>
      </c>
      <c r="DR293" s="18">
        <v>0</v>
      </c>
      <c r="DS293" s="18">
        <v>0</v>
      </c>
      <c r="DT293" s="18">
        <v>0</v>
      </c>
      <c r="DU293" s="18">
        <v>0</v>
      </c>
      <c r="DV293" s="18">
        <v>0</v>
      </c>
      <c r="DW293" s="18">
        <v>0</v>
      </c>
      <c r="DX293" s="18">
        <v>0</v>
      </c>
      <c r="DY293" s="18">
        <v>0</v>
      </c>
      <c r="DZ293" s="18">
        <v>0</v>
      </c>
      <c r="EA293" s="18">
        <v>0</v>
      </c>
      <c r="EB293" s="18">
        <v>0</v>
      </c>
      <c r="EC293" s="18">
        <v>0</v>
      </c>
      <c r="ED293" s="18">
        <v>0</v>
      </c>
      <c r="EE293" s="18">
        <v>0</v>
      </c>
    </row>
    <row r="294" spans="1:135" ht="20.149999999999999" customHeight="1" outlineLevel="6" x14ac:dyDescent="0.35">
      <c r="A294" s="17" t="s">
        <v>55</v>
      </c>
      <c r="B294" s="17" t="s">
        <v>58</v>
      </c>
      <c r="C294">
        <v>0</v>
      </c>
      <c r="D294" s="18">
        <v>115.09439999999995</v>
      </c>
      <c r="E294" s="18">
        <v>-446.38352999999995</v>
      </c>
      <c r="F294" s="18">
        <v>0</v>
      </c>
      <c r="G294" s="18">
        <v>0</v>
      </c>
      <c r="H294" s="18">
        <v>0</v>
      </c>
      <c r="I294" s="18">
        <v>0</v>
      </c>
      <c r="J294" s="18">
        <v>561.4779299999999</v>
      </c>
      <c r="K294" s="18">
        <v>0</v>
      </c>
      <c r="L294" s="18">
        <v>-148.39037999999999</v>
      </c>
      <c r="M294" s="18">
        <v>0</v>
      </c>
      <c r="N294" s="18">
        <v>0</v>
      </c>
      <c r="O294" s="18">
        <v>0</v>
      </c>
      <c r="P294" s="18">
        <v>1.5819835859999998E-12</v>
      </c>
      <c r="Q294" s="18">
        <v>1.5603920999999998E-12</v>
      </c>
      <c r="R294" s="18">
        <v>0</v>
      </c>
      <c r="S294" s="18">
        <v>0</v>
      </c>
      <c r="T294" s="18">
        <v>0</v>
      </c>
      <c r="U294" s="18">
        <v>0</v>
      </c>
      <c r="V294" s="18">
        <v>2.1591486E-14</v>
      </c>
      <c r="W294" s="18">
        <v>0</v>
      </c>
      <c r="X294" s="18">
        <v>-4.6278185999999996E-12</v>
      </c>
      <c r="Y294" s="18">
        <v>0</v>
      </c>
      <c r="Z294" s="18">
        <v>0</v>
      </c>
      <c r="AA294" s="18">
        <v>0</v>
      </c>
      <c r="AB294" s="18">
        <v>3.1344467579999995E-3</v>
      </c>
      <c r="AC294" s="18">
        <v>3.0835574999999995E-3</v>
      </c>
      <c r="AD294" s="18">
        <v>0</v>
      </c>
      <c r="AE294" s="18">
        <v>0</v>
      </c>
      <c r="AF294" s="18">
        <v>0</v>
      </c>
      <c r="AG294" s="18">
        <v>0</v>
      </c>
      <c r="AH294" s="18">
        <v>5.0889257999999992E-5</v>
      </c>
      <c r="AI294" s="18">
        <v>0</v>
      </c>
      <c r="AJ294" s="18">
        <v>-1.3403150999999999E-2</v>
      </c>
      <c r="AK294" s="18">
        <v>0</v>
      </c>
      <c r="AL294" s="18">
        <v>0</v>
      </c>
      <c r="AM294" s="18">
        <v>0</v>
      </c>
      <c r="AN294" s="18">
        <v>0.26141240249999997</v>
      </c>
      <c r="AO294" s="18">
        <v>0.26079437999999999</v>
      </c>
      <c r="AP294" s="18">
        <v>0</v>
      </c>
      <c r="AQ294" s="18">
        <v>0</v>
      </c>
      <c r="AR294" s="18">
        <v>0</v>
      </c>
      <c r="AS294" s="18">
        <v>0</v>
      </c>
      <c r="AT294" s="18">
        <v>6.1802249999999993E-4</v>
      </c>
      <c r="AU294" s="18">
        <v>0</v>
      </c>
      <c r="AV294" s="18">
        <v>-0.10970447999999999</v>
      </c>
      <c r="AW294" s="18">
        <v>0</v>
      </c>
      <c r="AX294" s="18">
        <v>0</v>
      </c>
      <c r="AY294" s="18">
        <v>0</v>
      </c>
      <c r="AZ294" s="18">
        <v>6.2095885499999996E-2</v>
      </c>
      <c r="BA294" s="18">
        <v>6.1973819999999999E-2</v>
      </c>
      <c r="BB294" s="18">
        <v>0</v>
      </c>
      <c r="BC294" s="18">
        <v>0</v>
      </c>
      <c r="BD294" s="18">
        <v>0</v>
      </c>
      <c r="BE294" s="18">
        <v>0</v>
      </c>
      <c r="BF294" s="18">
        <v>1.2206549999999999E-4</v>
      </c>
      <c r="BG294" s="18">
        <v>0</v>
      </c>
      <c r="BH294" s="18">
        <v>-1.8477233999999999E-2</v>
      </c>
      <c r="BI294" s="18">
        <v>0</v>
      </c>
      <c r="BJ294" s="18">
        <v>0</v>
      </c>
      <c r="BK294" s="18">
        <v>0</v>
      </c>
      <c r="BL294" s="18">
        <v>1.8012576840000001E-5</v>
      </c>
      <c r="BM294" s="18">
        <v>1.7810676E-5</v>
      </c>
      <c r="BN294" s="18">
        <v>0</v>
      </c>
      <c r="BO294" s="18">
        <v>0</v>
      </c>
      <c r="BP294" s="18">
        <v>0</v>
      </c>
      <c r="BQ294" s="18">
        <v>0</v>
      </c>
      <c r="BR294" s="18">
        <v>2.0190083999999998E-7</v>
      </c>
      <c r="BS294" s="18">
        <v>0</v>
      </c>
      <c r="BT294" s="18">
        <v>-4.9780322999999991E-5</v>
      </c>
      <c r="BU294" s="18">
        <v>0</v>
      </c>
      <c r="BV294" s="18">
        <v>0</v>
      </c>
      <c r="BW294" s="18">
        <v>0</v>
      </c>
      <c r="BX294" s="18">
        <v>828.0192209999999</v>
      </c>
      <c r="BY294" s="18">
        <v>822.8291999999999</v>
      </c>
      <c r="BZ294" s="18">
        <v>0</v>
      </c>
      <c r="CA294" s="18">
        <v>0</v>
      </c>
      <c r="CB294" s="18">
        <v>0</v>
      </c>
      <c r="CC294" s="18">
        <v>0</v>
      </c>
      <c r="CD294" s="18">
        <v>5.1900209999999998</v>
      </c>
      <c r="CE294" s="18">
        <v>0</v>
      </c>
      <c r="CF294" s="18">
        <v>-2672.616</v>
      </c>
      <c r="CG294" s="18">
        <v>0</v>
      </c>
      <c r="CH294" s="18">
        <v>0</v>
      </c>
      <c r="CI294" s="18">
        <v>0</v>
      </c>
      <c r="CJ294" s="18">
        <v>916.10975699999995</v>
      </c>
      <c r="CK294" s="18">
        <v>909.53189999999995</v>
      </c>
      <c r="CL294" s="18">
        <v>0</v>
      </c>
      <c r="CM294" s="18">
        <v>0</v>
      </c>
      <c r="CN294" s="18">
        <v>0</v>
      </c>
      <c r="CO294" s="18">
        <v>0</v>
      </c>
      <c r="CP294" s="18">
        <v>6.5778569999999998</v>
      </c>
      <c r="CQ294" s="18">
        <v>0</v>
      </c>
      <c r="CR294" s="18">
        <v>-2926.3229999999994</v>
      </c>
      <c r="CS294" s="18">
        <v>0</v>
      </c>
      <c r="CT294" s="18">
        <v>0</v>
      </c>
      <c r="CU294" s="18">
        <v>0</v>
      </c>
      <c r="CV294" s="18">
        <v>6741.1262324999989</v>
      </c>
      <c r="CW294" s="18">
        <v>6737.3429999999989</v>
      </c>
      <c r="CX294" s="18">
        <v>0</v>
      </c>
      <c r="CY294" s="18">
        <v>0</v>
      </c>
      <c r="CZ294" s="18">
        <v>0</v>
      </c>
      <c r="DA294" s="18">
        <v>0</v>
      </c>
      <c r="DB294" s="18">
        <v>3.7832324999999996</v>
      </c>
      <c r="DC294" s="18">
        <v>0</v>
      </c>
      <c r="DD294" s="18">
        <v>-837.67199999999991</v>
      </c>
      <c r="DE294" s="18">
        <v>0</v>
      </c>
      <c r="DF294" s="18">
        <v>0</v>
      </c>
      <c r="DG294" s="18">
        <v>0</v>
      </c>
      <c r="DH294" s="18">
        <v>0</v>
      </c>
      <c r="DI294" s="18">
        <v>0</v>
      </c>
      <c r="DJ294" s="18">
        <v>0</v>
      </c>
      <c r="DK294" s="18">
        <v>0</v>
      </c>
      <c r="DL294" s="18">
        <v>0</v>
      </c>
      <c r="DM294" s="18">
        <v>0</v>
      </c>
      <c r="DN294" s="18">
        <v>0</v>
      </c>
      <c r="DO294" s="18">
        <v>0</v>
      </c>
      <c r="DP294" s="18">
        <v>0</v>
      </c>
      <c r="DQ294" s="18">
        <v>0</v>
      </c>
      <c r="DR294" s="18">
        <v>0</v>
      </c>
      <c r="DS294" s="18">
        <v>0</v>
      </c>
      <c r="DT294" s="18">
        <v>0</v>
      </c>
      <c r="DU294" s="18">
        <v>0</v>
      </c>
      <c r="DV294" s="18">
        <v>0</v>
      </c>
      <c r="DW294" s="18">
        <v>0</v>
      </c>
      <c r="DX294" s="18">
        <v>0</v>
      </c>
      <c r="DY294" s="18">
        <v>0</v>
      </c>
      <c r="DZ294" s="18">
        <v>0</v>
      </c>
      <c r="EA294" s="18">
        <v>0</v>
      </c>
      <c r="EB294" s="18">
        <v>0</v>
      </c>
      <c r="EC294" s="18">
        <v>0</v>
      </c>
      <c r="ED294" s="18">
        <v>0</v>
      </c>
      <c r="EE294" s="18">
        <v>0</v>
      </c>
    </row>
    <row r="295" spans="1:135" ht="20.149999999999999" customHeight="1" outlineLevel="5" x14ac:dyDescent="0.35">
      <c r="A295" s="17" t="s">
        <v>54</v>
      </c>
      <c r="B295" s="17" t="s">
        <v>403</v>
      </c>
      <c r="D295" s="18">
        <v>2958.1957785374998</v>
      </c>
      <c r="E295" s="18">
        <v>452.16381374999992</v>
      </c>
      <c r="F295" s="18">
        <v>0</v>
      </c>
      <c r="G295" s="18">
        <v>0</v>
      </c>
      <c r="H295" s="18">
        <v>281.08159883999997</v>
      </c>
      <c r="I295" s="18">
        <v>0</v>
      </c>
      <c r="J295" s="18">
        <v>2197.6253062799997</v>
      </c>
      <c r="K295" s="18">
        <v>27.3250596675</v>
      </c>
      <c r="L295" s="18">
        <v>-974.42144447999999</v>
      </c>
      <c r="M295" s="18">
        <v>0</v>
      </c>
      <c r="N295" s="18">
        <v>0</v>
      </c>
      <c r="O295" s="18">
        <v>0</v>
      </c>
      <c r="P295" s="18">
        <v>1.9275865794114287E-5</v>
      </c>
      <c r="Q295" s="18">
        <v>1.927586385796047E-5</v>
      </c>
      <c r="R295" s="18">
        <v>0</v>
      </c>
      <c r="S295" s="18">
        <v>0</v>
      </c>
      <c r="T295" s="18">
        <v>1.7727557003999997E-12</v>
      </c>
      <c r="U295" s="18">
        <v>0</v>
      </c>
      <c r="V295" s="18">
        <v>1.2548072280000002E-13</v>
      </c>
      <c r="W295" s="18">
        <v>3.7917397499999996E-14</v>
      </c>
      <c r="X295" s="18">
        <v>-1.6037843203799999E-11</v>
      </c>
      <c r="Y295" s="18">
        <v>0</v>
      </c>
      <c r="Z295" s="18">
        <v>0</v>
      </c>
      <c r="AA295" s="18">
        <v>0</v>
      </c>
      <c r="AB295" s="18">
        <v>0.37376122809974999</v>
      </c>
      <c r="AC295" s="18">
        <v>0.33654944441999995</v>
      </c>
      <c r="AD295" s="18">
        <v>0</v>
      </c>
      <c r="AE295" s="18">
        <v>0</v>
      </c>
      <c r="AF295" s="18">
        <v>3.7856871251999998E-2</v>
      </c>
      <c r="AG295" s="18">
        <v>0</v>
      </c>
      <c r="AH295" s="18">
        <v>1.3228034021999999E-2</v>
      </c>
      <c r="AI295" s="18">
        <v>-1.3873121594249999E-2</v>
      </c>
      <c r="AJ295" s="18">
        <v>-0.16751870135400002</v>
      </c>
      <c r="AK295" s="18">
        <v>0</v>
      </c>
      <c r="AL295" s="18">
        <v>0</v>
      </c>
      <c r="AM295" s="18">
        <v>0</v>
      </c>
      <c r="AN295" s="18">
        <v>5.0013707974049995</v>
      </c>
      <c r="AO295" s="18">
        <v>4.4977733351999998</v>
      </c>
      <c r="AP295" s="18">
        <v>0</v>
      </c>
      <c r="AQ295" s="18">
        <v>0</v>
      </c>
      <c r="AR295" s="18">
        <v>0.27254801141999996</v>
      </c>
      <c r="AS295" s="18">
        <v>0</v>
      </c>
      <c r="AT295" s="18">
        <v>0.14611879943999997</v>
      </c>
      <c r="AU295" s="18">
        <v>8.4930651344999997E-2</v>
      </c>
      <c r="AV295" s="18">
        <v>-1.3577275907399997</v>
      </c>
      <c r="AW295" s="18">
        <v>0</v>
      </c>
      <c r="AX295" s="18">
        <v>0</v>
      </c>
      <c r="AY295" s="18">
        <v>0</v>
      </c>
      <c r="AZ295" s="18">
        <v>1.2753088433917503</v>
      </c>
      <c r="BA295" s="18">
        <v>1.14991408764</v>
      </c>
      <c r="BB295" s="18">
        <v>0</v>
      </c>
      <c r="BC295" s="18">
        <v>0</v>
      </c>
      <c r="BD295" s="18">
        <v>5.10873102E-2</v>
      </c>
      <c r="BE295" s="18">
        <v>0</v>
      </c>
      <c r="BF295" s="18">
        <v>5.8287580259999999E-2</v>
      </c>
      <c r="BG295" s="18">
        <v>1.6019865291749997E-2</v>
      </c>
      <c r="BH295" s="18">
        <v>-0.16725622921799999</v>
      </c>
      <c r="BI295" s="18">
        <v>0</v>
      </c>
      <c r="BJ295" s="18">
        <v>0</v>
      </c>
      <c r="BK295" s="18">
        <v>0</v>
      </c>
      <c r="BL295" s="18">
        <v>7.1690449150747489E-4</v>
      </c>
      <c r="BM295" s="18">
        <v>6.6191125781999989E-4</v>
      </c>
      <c r="BN295" s="18">
        <v>0</v>
      </c>
      <c r="BO295" s="18">
        <v>0</v>
      </c>
      <c r="BP295" s="18">
        <v>5.0382681785999998E-5</v>
      </c>
      <c r="BQ295" s="18">
        <v>0</v>
      </c>
      <c r="BR295" s="18">
        <v>2.5015727819999996E-6</v>
      </c>
      <c r="BS295" s="18">
        <v>2.1089791194750002E-6</v>
      </c>
      <c r="BT295" s="18">
        <v>-1.8929865268049997E-4</v>
      </c>
      <c r="BU295" s="18">
        <v>0</v>
      </c>
      <c r="BV295" s="18">
        <v>0</v>
      </c>
      <c r="BW295" s="18">
        <v>0</v>
      </c>
      <c r="BX295" s="18">
        <v>23903.716455802503</v>
      </c>
      <c r="BY295" s="18">
        <v>18419.499078000001</v>
      </c>
      <c r="BZ295" s="18">
        <v>0</v>
      </c>
      <c r="CA295" s="18">
        <v>0</v>
      </c>
      <c r="CB295" s="18">
        <v>4816.7750694599999</v>
      </c>
      <c r="CC295" s="18">
        <v>0</v>
      </c>
      <c r="CD295" s="18">
        <v>294.90405281999995</v>
      </c>
      <c r="CE295" s="18">
        <v>372.53825552249998</v>
      </c>
      <c r="CF295" s="18">
        <v>-13811.608208099999</v>
      </c>
      <c r="CG295" s="18">
        <v>0</v>
      </c>
      <c r="CH295" s="18">
        <v>0</v>
      </c>
      <c r="CI295" s="18">
        <v>0</v>
      </c>
      <c r="CJ295" s="18">
        <v>25635.726679680003</v>
      </c>
      <c r="CK295" s="18">
        <v>20018.1443115</v>
      </c>
      <c r="CL295" s="18">
        <v>0</v>
      </c>
      <c r="CM295" s="18">
        <v>0</v>
      </c>
      <c r="CN295" s="18">
        <v>4936.99720428</v>
      </c>
      <c r="CO295" s="18">
        <v>0</v>
      </c>
      <c r="CP295" s="18">
        <v>304.04125776000001</v>
      </c>
      <c r="CQ295" s="18">
        <v>376.54390613999999</v>
      </c>
      <c r="CR295" s="18">
        <v>-13930.538457299997</v>
      </c>
      <c r="CS295" s="18">
        <v>0</v>
      </c>
      <c r="CT295" s="18">
        <v>0</v>
      </c>
      <c r="CU295" s="18">
        <v>0</v>
      </c>
      <c r="CV295" s="18">
        <v>29774.615533695</v>
      </c>
      <c r="CW295" s="18">
        <v>30304.858767299993</v>
      </c>
      <c r="CX295" s="18">
        <v>0</v>
      </c>
      <c r="CY295" s="18">
        <v>0</v>
      </c>
      <c r="CZ295" s="18">
        <v>339.79774913999995</v>
      </c>
      <c r="DA295" s="18">
        <v>0</v>
      </c>
      <c r="DB295" s="18">
        <v>-897.84019092000005</v>
      </c>
      <c r="DC295" s="18">
        <v>27.799208174999997</v>
      </c>
      <c r="DD295" s="18">
        <v>-2953.1929274999998</v>
      </c>
      <c r="DE295" s="18">
        <v>0</v>
      </c>
      <c r="DF295" s="18">
        <v>0</v>
      </c>
      <c r="DG295" s="18">
        <v>0</v>
      </c>
      <c r="DH295" s="18">
        <v>1506.9599999999998</v>
      </c>
      <c r="DI295" s="18">
        <v>1506.9599999999998</v>
      </c>
      <c r="DJ295" s="18">
        <v>0</v>
      </c>
      <c r="DK295" s="18">
        <v>0</v>
      </c>
      <c r="DL295" s="18">
        <v>0</v>
      </c>
      <c r="DM295" s="18">
        <v>0</v>
      </c>
      <c r="DN295" s="18">
        <v>0</v>
      </c>
      <c r="DO295" s="18">
        <v>0</v>
      </c>
      <c r="DP295" s="18">
        <v>0</v>
      </c>
      <c r="DQ295" s="18">
        <v>0</v>
      </c>
      <c r="DR295" s="18">
        <v>0</v>
      </c>
      <c r="DS295" s="18">
        <v>0</v>
      </c>
      <c r="DT295" s="18">
        <v>823.44599999999991</v>
      </c>
      <c r="DU295" s="18">
        <v>823.44599999999991</v>
      </c>
      <c r="DV295" s="18">
        <v>0</v>
      </c>
      <c r="DW295" s="18">
        <v>0</v>
      </c>
      <c r="DX295" s="18">
        <v>0</v>
      </c>
      <c r="DY295" s="18">
        <v>0</v>
      </c>
      <c r="DZ295" s="18">
        <v>0</v>
      </c>
      <c r="EA295" s="18">
        <v>0</v>
      </c>
      <c r="EB295" s="18">
        <v>0</v>
      </c>
      <c r="EC295" s="18">
        <v>0</v>
      </c>
      <c r="ED295" s="18">
        <v>0</v>
      </c>
      <c r="EE295" s="18">
        <v>0</v>
      </c>
    </row>
    <row r="296" spans="1:135" ht="20.149999999999999" customHeight="1" outlineLevel="6" x14ac:dyDescent="0.35">
      <c r="A296" s="17" t="s">
        <v>55</v>
      </c>
      <c r="B296" s="17" t="s">
        <v>62</v>
      </c>
      <c r="C296">
        <v>0</v>
      </c>
      <c r="D296" s="18">
        <v>578.18233341749999</v>
      </c>
      <c r="E296" s="18">
        <v>577.60581375000004</v>
      </c>
      <c r="F296" s="18">
        <v>0</v>
      </c>
      <c r="G296" s="18">
        <v>0</v>
      </c>
      <c r="H296" s="18">
        <v>0</v>
      </c>
      <c r="I296" s="18">
        <v>0</v>
      </c>
      <c r="J296" s="18">
        <v>0</v>
      </c>
      <c r="K296" s="18">
        <v>0.57651966750000005</v>
      </c>
      <c r="L296" s="18">
        <v>-332.18324999999999</v>
      </c>
      <c r="M296" s="18">
        <v>0</v>
      </c>
      <c r="N296" s="18">
        <v>0</v>
      </c>
      <c r="O296" s="18">
        <v>0</v>
      </c>
      <c r="P296" s="18">
        <v>1.7628948172500001E-11</v>
      </c>
      <c r="Q296" s="18">
        <v>1.7625744675000001E-11</v>
      </c>
      <c r="R296" s="18">
        <v>0</v>
      </c>
      <c r="S296" s="18">
        <v>0</v>
      </c>
      <c r="T296" s="18">
        <v>0</v>
      </c>
      <c r="U296" s="18">
        <v>0</v>
      </c>
      <c r="V296" s="18">
        <v>0</v>
      </c>
      <c r="W296" s="18">
        <v>3.2034974999999997E-15</v>
      </c>
      <c r="X296" s="18">
        <v>2.0405180249999999E-12</v>
      </c>
      <c r="Y296" s="18">
        <v>0</v>
      </c>
      <c r="Z296" s="18">
        <v>0</v>
      </c>
      <c r="AA296" s="18">
        <v>0</v>
      </c>
      <c r="AB296" s="18">
        <v>0.22511972890574999</v>
      </c>
      <c r="AC296" s="18">
        <v>0.22483819050000001</v>
      </c>
      <c r="AD296" s="18">
        <v>0</v>
      </c>
      <c r="AE296" s="18">
        <v>0</v>
      </c>
      <c r="AF296" s="18">
        <v>0</v>
      </c>
      <c r="AG296" s="18">
        <v>0</v>
      </c>
      <c r="AH296" s="18">
        <v>0</v>
      </c>
      <c r="AI296" s="18">
        <v>2.8153840575000002E-4</v>
      </c>
      <c r="AJ296" s="18">
        <v>-0.10007168325</v>
      </c>
      <c r="AK296" s="18">
        <v>0</v>
      </c>
      <c r="AL296" s="18">
        <v>0</v>
      </c>
      <c r="AM296" s="18">
        <v>0</v>
      </c>
      <c r="AN296" s="18">
        <v>1.087678671345</v>
      </c>
      <c r="AO296" s="18">
        <v>1.0840162199999999</v>
      </c>
      <c r="AP296" s="18">
        <v>0</v>
      </c>
      <c r="AQ296" s="18">
        <v>0</v>
      </c>
      <c r="AR296" s="18">
        <v>0</v>
      </c>
      <c r="AS296" s="18">
        <v>0</v>
      </c>
      <c r="AT296" s="18">
        <v>0</v>
      </c>
      <c r="AU296" s="18">
        <v>3.6624513450000001E-3</v>
      </c>
      <c r="AV296" s="18">
        <v>-0.76623772049999994</v>
      </c>
      <c r="AW296" s="18">
        <v>0</v>
      </c>
      <c r="AX296" s="18">
        <v>0</v>
      </c>
      <c r="AY296" s="18">
        <v>0</v>
      </c>
      <c r="AZ296" s="18">
        <v>0.14780337929175003</v>
      </c>
      <c r="BA296" s="18">
        <v>0.14739131400000002</v>
      </c>
      <c r="BB296" s="18">
        <v>0</v>
      </c>
      <c r="BC296" s="18">
        <v>0</v>
      </c>
      <c r="BD296" s="18">
        <v>0</v>
      </c>
      <c r="BE296" s="18">
        <v>0</v>
      </c>
      <c r="BF296" s="18">
        <v>0</v>
      </c>
      <c r="BG296" s="18">
        <v>4.1206529174999995E-4</v>
      </c>
      <c r="BH296" s="18">
        <v>-6.3649522650000012E-2</v>
      </c>
      <c r="BI296" s="18">
        <v>0</v>
      </c>
      <c r="BJ296" s="18">
        <v>0</v>
      </c>
      <c r="BK296" s="18">
        <v>0</v>
      </c>
      <c r="BL296" s="18">
        <v>1.9464343961947498E-4</v>
      </c>
      <c r="BM296" s="18">
        <v>1.9458500249999998E-4</v>
      </c>
      <c r="BN296" s="18">
        <v>0</v>
      </c>
      <c r="BO296" s="18">
        <v>0</v>
      </c>
      <c r="BP296" s="18">
        <v>0</v>
      </c>
      <c r="BQ296" s="18">
        <v>0</v>
      </c>
      <c r="BR296" s="18">
        <v>0</v>
      </c>
      <c r="BS296" s="18">
        <v>5.8437119475000007E-8</v>
      </c>
      <c r="BT296" s="18">
        <v>7.9064600475000002E-6</v>
      </c>
      <c r="BU296" s="18">
        <v>0</v>
      </c>
      <c r="BV296" s="18">
        <v>0</v>
      </c>
      <c r="BW296" s="18">
        <v>0</v>
      </c>
      <c r="BX296" s="18">
        <v>6455.3043255225002</v>
      </c>
      <c r="BY296" s="18">
        <v>6447.1274700000004</v>
      </c>
      <c r="BZ296" s="18">
        <v>0</v>
      </c>
      <c r="CA296" s="18">
        <v>0</v>
      </c>
      <c r="CB296" s="18">
        <v>0</v>
      </c>
      <c r="CC296" s="18">
        <v>0</v>
      </c>
      <c r="CD296" s="18">
        <v>0</v>
      </c>
      <c r="CE296" s="18">
        <v>8.1768555224999986</v>
      </c>
      <c r="CF296" s="18">
        <v>-2627.5526024999999</v>
      </c>
      <c r="CG296" s="18">
        <v>0</v>
      </c>
      <c r="CH296" s="18">
        <v>0</v>
      </c>
      <c r="CI296" s="18">
        <v>0</v>
      </c>
      <c r="CJ296" s="18">
        <v>7445.8628336400006</v>
      </c>
      <c r="CK296" s="18">
        <v>7437.4477275000008</v>
      </c>
      <c r="CL296" s="18">
        <v>0</v>
      </c>
      <c r="CM296" s="18">
        <v>0</v>
      </c>
      <c r="CN296" s="18">
        <v>0</v>
      </c>
      <c r="CO296" s="18">
        <v>0</v>
      </c>
      <c r="CP296" s="18">
        <v>0</v>
      </c>
      <c r="CQ296" s="18">
        <v>8.4151061399999989</v>
      </c>
      <c r="CR296" s="18">
        <v>-2512.0914524999998</v>
      </c>
      <c r="CS296" s="18">
        <v>0</v>
      </c>
      <c r="CT296" s="18">
        <v>0</v>
      </c>
      <c r="CU296" s="18">
        <v>0</v>
      </c>
      <c r="CV296" s="18">
        <v>3203.3256606749997</v>
      </c>
      <c r="CW296" s="18">
        <v>3202.2211724999997</v>
      </c>
      <c r="CX296" s="18">
        <v>0</v>
      </c>
      <c r="CY296" s="18">
        <v>0</v>
      </c>
      <c r="CZ296" s="18">
        <v>0</v>
      </c>
      <c r="DA296" s="18">
        <v>0</v>
      </c>
      <c r="DB296" s="18">
        <v>0</v>
      </c>
      <c r="DC296" s="18">
        <v>1.104488175</v>
      </c>
      <c r="DD296" s="18">
        <v>286.63610850000003</v>
      </c>
      <c r="DE296" s="18">
        <v>0</v>
      </c>
      <c r="DF296" s="18">
        <v>0</v>
      </c>
      <c r="DG296" s="18">
        <v>0</v>
      </c>
      <c r="DH296" s="18">
        <v>0</v>
      </c>
      <c r="DI296" s="18">
        <v>0</v>
      </c>
      <c r="DJ296" s="18">
        <v>0</v>
      </c>
      <c r="DK296" s="18">
        <v>0</v>
      </c>
      <c r="DL296" s="18">
        <v>0</v>
      </c>
      <c r="DM296" s="18">
        <v>0</v>
      </c>
      <c r="DN296" s="18">
        <v>0</v>
      </c>
      <c r="DO296" s="18">
        <v>0</v>
      </c>
      <c r="DP296" s="18">
        <v>0</v>
      </c>
      <c r="DQ296" s="18">
        <v>0</v>
      </c>
      <c r="DR296" s="18">
        <v>0</v>
      </c>
      <c r="DS296" s="18">
        <v>0</v>
      </c>
      <c r="DT296" s="18">
        <v>0</v>
      </c>
      <c r="DU296" s="18">
        <v>0</v>
      </c>
      <c r="DV296" s="18">
        <v>0</v>
      </c>
      <c r="DW296" s="18">
        <v>0</v>
      </c>
      <c r="DX296" s="18">
        <v>0</v>
      </c>
      <c r="DY296" s="18">
        <v>0</v>
      </c>
      <c r="DZ296" s="18">
        <v>0</v>
      </c>
      <c r="EA296" s="18">
        <v>0</v>
      </c>
      <c r="EB296" s="18">
        <v>0</v>
      </c>
      <c r="EC296" s="18">
        <v>0</v>
      </c>
      <c r="ED296" s="18">
        <v>0</v>
      </c>
      <c r="EE296" s="18">
        <v>0</v>
      </c>
    </row>
    <row r="297" spans="1:135" ht="20.149999999999999" customHeight="1" outlineLevel="6" x14ac:dyDescent="0.35">
      <c r="A297" s="17" t="s">
        <v>55</v>
      </c>
      <c r="B297" s="17" t="s">
        <v>354</v>
      </c>
      <c r="C297">
        <v>0</v>
      </c>
      <c r="D297" s="18">
        <v>1580.63958</v>
      </c>
      <c r="E297" s="18">
        <v>1517.7239999999999</v>
      </c>
      <c r="F297" s="18">
        <v>0</v>
      </c>
      <c r="G297" s="18">
        <v>0</v>
      </c>
      <c r="H297" s="18">
        <v>0</v>
      </c>
      <c r="I297" s="18">
        <v>0</v>
      </c>
      <c r="J297" s="18">
        <v>36.167039999999993</v>
      </c>
      <c r="K297" s="18">
        <v>26.748539999999998</v>
      </c>
      <c r="L297" s="18">
        <v>-24.757199999999997</v>
      </c>
      <c r="M297" s="18">
        <v>0</v>
      </c>
      <c r="N297" s="18">
        <v>0</v>
      </c>
      <c r="O297" s="18">
        <v>0</v>
      </c>
      <c r="P297" s="18">
        <v>1.8029700037625564E-5</v>
      </c>
      <c r="Q297" s="18">
        <v>1.8029700000000001E-5</v>
      </c>
      <c r="R297" s="18">
        <v>0</v>
      </c>
      <c r="S297" s="18">
        <v>0</v>
      </c>
      <c r="T297" s="18">
        <v>0</v>
      </c>
      <c r="U297" s="18">
        <v>0</v>
      </c>
      <c r="V297" s="18">
        <v>2.9116620000000001E-15</v>
      </c>
      <c r="W297" s="18">
        <v>3.4713899999999996E-14</v>
      </c>
      <c r="X297" s="18">
        <v>-2.9923919999999999E-13</v>
      </c>
      <c r="Y297" s="18">
        <v>0</v>
      </c>
      <c r="Z297" s="18">
        <v>0</v>
      </c>
      <c r="AA297" s="18">
        <v>0</v>
      </c>
      <c r="AB297" s="18">
        <v>8.3205720000000011E-2</v>
      </c>
      <c r="AC297" s="18">
        <v>8.5573800000000005E-2</v>
      </c>
      <c r="AD297" s="18">
        <v>0</v>
      </c>
      <c r="AE297" s="18">
        <v>0</v>
      </c>
      <c r="AF297" s="18">
        <v>0</v>
      </c>
      <c r="AG297" s="18">
        <v>0</v>
      </c>
      <c r="AH297" s="18">
        <v>1.178658E-2</v>
      </c>
      <c r="AI297" s="18">
        <v>-1.4154659999999999E-2</v>
      </c>
      <c r="AJ297" s="18">
        <v>-1.2324779999999999E-2</v>
      </c>
      <c r="AK297" s="18">
        <v>0</v>
      </c>
      <c r="AL297" s="18">
        <v>0</v>
      </c>
      <c r="AM297" s="18">
        <v>0</v>
      </c>
      <c r="AN297" s="18">
        <v>2.5537589999999999</v>
      </c>
      <c r="AO297" s="18">
        <v>2.346552</v>
      </c>
      <c r="AP297" s="18">
        <v>0</v>
      </c>
      <c r="AQ297" s="18">
        <v>0</v>
      </c>
      <c r="AR297" s="18">
        <v>0</v>
      </c>
      <c r="AS297" s="18">
        <v>0</v>
      </c>
      <c r="AT297" s="18">
        <v>0.12593879999999999</v>
      </c>
      <c r="AU297" s="18">
        <v>8.1268199999999999E-2</v>
      </c>
      <c r="AV297" s="18">
        <v>-0.13562639999999998</v>
      </c>
      <c r="AW297" s="18">
        <v>0</v>
      </c>
      <c r="AX297" s="18">
        <v>0</v>
      </c>
      <c r="AY297" s="18">
        <v>0</v>
      </c>
      <c r="AZ297" s="18">
        <v>0.79960374000000001</v>
      </c>
      <c r="BA297" s="18">
        <v>0.75348000000000004</v>
      </c>
      <c r="BB297" s="18">
        <v>0</v>
      </c>
      <c r="BC297" s="18">
        <v>0</v>
      </c>
      <c r="BD297" s="18">
        <v>0</v>
      </c>
      <c r="BE297" s="18">
        <v>0</v>
      </c>
      <c r="BF297" s="18">
        <v>3.0515939999999995E-2</v>
      </c>
      <c r="BG297" s="18">
        <v>1.5607799999999998E-2</v>
      </c>
      <c r="BH297" s="18">
        <v>-2.5295399999999999E-2</v>
      </c>
      <c r="BI297" s="18">
        <v>0</v>
      </c>
      <c r="BJ297" s="18">
        <v>0</v>
      </c>
      <c r="BK297" s="18">
        <v>0</v>
      </c>
      <c r="BL297" s="18">
        <v>3.7466254799999998E-4</v>
      </c>
      <c r="BM297" s="18">
        <v>3.7135799999999996E-4</v>
      </c>
      <c r="BN297" s="18">
        <v>0</v>
      </c>
      <c r="BO297" s="18">
        <v>0</v>
      </c>
      <c r="BP297" s="18">
        <v>0</v>
      </c>
      <c r="BQ297" s="18">
        <v>0</v>
      </c>
      <c r="BR297" s="18">
        <v>1.2540059999999999E-6</v>
      </c>
      <c r="BS297" s="18">
        <v>2.050542E-6</v>
      </c>
      <c r="BT297" s="18">
        <v>-4.4455320000000001E-6</v>
      </c>
      <c r="BU297" s="18">
        <v>0</v>
      </c>
      <c r="BV297" s="18">
        <v>0</v>
      </c>
      <c r="BW297" s="18">
        <v>0</v>
      </c>
      <c r="BX297" s="18">
        <v>7922.8421999999991</v>
      </c>
      <c r="BY297" s="18">
        <v>7319.5199999999995</v>
      </c>
      <c r="BZ297" s="18">
        <v>0</v>
      </c>
      <c r="CA297" s="18">
        <v>0</v>
      </c>
      <c r="CB297" s="18">
        <v>0</v>
      </c>
      <c r="CC297" s="18">
        <v>0</v>
      </c>
      <c r="CD297" s="18">
        <v>238.96079999999998</v>
      </c>
      <c r="CE297" s="18">
        <v>364.3614</v>
      </c>
      <c r="CF297" s="18">
        <v>-315.92340000000002</v>
      </c>
      <c r="CG297" s="18">
        <v>0</v>
      </c>
      <c r="CH297" s="18">
        <v>0</v>
      </c>
      <c r="CI297" s="18">
        <v>0</v>
      </c>
      <c r="CJ297" s="18">
        <v>8142.9659999999994</v>
      </c>
      <c r="CK297" s="18">
        <v>7534.7999999999993</v>
      </c>
      <c r="CL297" s="18">
        <v>0</v>
      </c>
      <c r="CM297" s="18">
        <v>0</v>
      </c>
      <c r="CN297" s="18">
        <v>0</v>
      </c>
      <c r="CO297" s="18">
        <v>0</v>
      </c>
      <c r="CP297" s="18">
        <v>240.03719999999998</v>
      </c>
      <c r="CQ297" s="18">
        <v>368.12880000000001</v>
      </c>
      <c r="CR297" s="18">
        <v>-386.9658</v>
      </c>
      <c r="CS297" s="18">
        <v>0</v>
      </c>
      <c r="CT297" s="18">
        <v>0</v>
      </c>
      <c r="CU297" s="18">
        <v>0</v>
      </c>
      <c r="CV297" s="18">
        <v>1063.2140999999999</v>
      </c>
      <c r="CW297" s="18">
        <v>1022.5799999999999</v>
      </c>
      <c r="CX297" s="18">
        <v>0</v>
      </c>
      <c r="CY297" s="18">
        <v>0</v>
      </c>
      <c r="CZ297" s="18">
        <v>0</v>
      </c>
      <c r="DA297" s="18">
        <v>0</v>
      </c>
      <c r="DB297" s="18">
        <v>13.939379999999998</v>
      </c>
      <c r="DC297" s="18">
        <v>26.694719999999997</v>
      </c>
      <c r="DD297" s="18">
        <v>-90.417599999999993</v>
      </c>
      <c r="DE297" s="18">
        <v>0</v>
      </c>
      <c r="DF297" s="18">
        <v>0</v>
      </c>
      <c r="DG297" s="18">
        <v>0</v>
      </c>
      <c r="DH297" s="18">
        <v>1506.9599999999998</v>
      </c>
      <c r="DI297" s="18">
        <v>1506.9599999999998</v>
      </c>
      <c r="DJ297" s="18">
        <v>0</v>
      </c>
      <c r="DK297" s="18">
        <v>0</v>
      </c>
      <c r="DL297" s="18">
        <v>0</v>
      </c>
      <c r="DM297" s="18">
        <v>0</v>
      </c>
      <c r="DN297" s="18">
        <v>0</v>
      </c>
      <c r="DO297" s="18">
        <v>0</v>
      </c>
      <c r="DP297" s="18">
        <v>0</v>
      </c>
      <c r="DQ297" s="18">
        <v>0</v>
      </c>
      <c r="DR297" s="18">
        <v>0</v>
      </c>
      <c r="DS297" s="18">
        <v>0</v>
      </c>
      <c r="DT297" s="18">
        <v>823.44599999999991</v>
      </c>
      <c r="DU297" s="18">
        <v>823.44599999999991</v>
      </c>
      <c r="DV297" s="18">
        <v>0</v>
      </c>
      <c r="DW297" s="18">
        <v>0</v>
      </c>
      <c r="DX297" s="18">
        <v>0</v>
      </c>
      <c r="DY297" s="18">
        <v>0</v>
      </c>
      <c r="DZ297" s="18">
        <v>0</v>
      </c>
      <c r="EA297" s="18">
        <v>0</v>
      </c>
      <c r="EB297" s="18">
        <v>0</v>
      </c>
      <c r="EC297" s="18">
        <v>0</v>
      </c>
      <c r="ED297" s="18">
        <v>0</v>
      </c>
      <c r="EE297" s="18">
        <v>0</v>
      </c>
    </row>
    <row r="298" spans="1:135" ht="20.149999999999999" customHeight="1" outlineLevel="6" x14ac:dyDescent="0.35">
      <c r="A298" s="17" t="s">
        <v>55</v>
      </c>
      <c r="B298" s="17" t="s">
        <v>402</v>
      </c>
      <c r="C298">
        <v>3</v>
      </c>
      <c r="D298" s="18">
        <v>374.77546511999998</v>
      </c>
      <c r="E298" s="18">
        <v>71.75103</v>
      </c>
      <c r="F298" s="18">
        <v>0</v>
      </c>
      <c r="G298" s="18">
        <v>0</v>
      </c>
      <c r="H298" s="18">
        <v>281.08159883999997</v>
      </c>
      <c r="I298" s="18">
        <v>0</v>
      </c>
      <c r="J298" s="18">
        <v>21.942836279999998</v>
      </c>
      <c r="K298" s="18">
        <v>0</v>
      </c>
      <c r="L298" s="18">
        <v>-27.391614479999998</v>
      </c>
      <c r="M298" s="18">
        <v>0</v>
      </c>
      <c r="N298" s="18">
        <v>0</v>
      </c>
      <c r="O298" s="18">
        <v>0</v>
      </c>
      <c r="P298" s="18">
        <v>2.3636742671999997E-12</v>
      </c>
      <c r="Q298" s="18">
        <v>5.6552869199999992E-13</v>
      </c>
      <c r="R298" s="18">
        <v>0</v>
      </c>
      <c r="S298" s="18">
        <v>0</v>
      </c>
      <c r="T298" s="18">
        <v>1.7727557004000001E-12</v>
      </c>
      <c r="U298" s="18">
        <v>0</v>
      </c>
      <c r="V298" s="18">
        <v>2.53898748E-14</v>
      </c>
      <c r="W298" s="18">
        <v>0</v>
      </c>
      <c r="X298" s="18">
        <v>-5.933334288E-13</v>
      </c>
      <c r="Y298" s="18">
        <v>0</v>
      </c>
      <c r="Z298" s="18">
        <v>0</v>
      </c>
      <c r="AA298" s="18">
        <v>0</v>
      </c>
      <c r="AB298" s="18">
        <v>5.0475828336000006E-2</v>
      </c>
      <c r="AC298" s="18">
        <v>1.2262071419999999E-2</v>
      </c>
      <c r="AD298" s="18">
        <v>0</v>
      </c>
      <c r="AE298" s="18">
        <v>0</v>
      </c>
      <c r="AF298" s="18">
        <v>3.7856871252000004E-2</v>
      </c>
      <c r="AG298" s="18">
        <v>0</v>
      </c>
      <c r="AH298" s="18">
        <v>3.5688566399999999E-4</v>
      </c>
      <c r="AI298" s="18">
        <v>0</v>
      </c>
      <c r="AJ298" s="18">
        <v>-2.335237104E-3</v>
      </c>
      <c r="AK298" s="18">
        <v>0</v>
      </c>
      <c r="AL298" s="18">
        <v>0</v>
      </c>
      <c r="AM298" s="18">
        <v>0</v>
      </c>
      <c r="AN298" s="18">
        <v>0.36339734855999994</v>
      </c>
      <c r="AO298" s="18">
        <v>8.6713735199999989E-2</v>
      </c>
      <c r="AP298" s="18">
        <v>0</v>
      </c>
      <c r="AQ298" s="18">
        <v>0</v>
      </c>
      <c r="AR298" s="18">
        <v>0.27254801142000001</v>
      </c>
      <c r="AS298" s="18">
        <v>0</v>
      </c>
      <c r="AT298" s="18">
        <v>4.1356019399999997E-3</v>
      </c>
      <c r="AU298" s="18">
        <v>0</v>
      </c>
      <c r="AV298" s="18">
        <v>-2.2548990239999997E-2</v>
      </c>
      <c r="AW298" s="18">
        <v>0</v>
      </c>
      <c r="AX298" s="18">
        <v>0</v>
      </c>
      <c r="AY298" s="18">
        <v>0</v>
      </c>
      <c r="AZ298" s="18">
        <v>6.8116413599999995E-2</v>
      </c>
      <c r="BA298" s="18">
        <v>1.6058753639999999E-2</v>
      </c>
      <c r="BB298" s="18">
        <v>0</v>
      </c>
      <c r="BC298" s="18">
        <v>0</v>
      </c>
      <c r="BD298" s="18">
        <v>5.1087310200000006E-2</v>
      </c>
      <c r="BE298" s="18">
        <v>0</v>
      </c>
      <c r="BF298" s="18">
        <v>9.7034976000000002E-4</v>
      </c>
      <c r="BG298" s="18">
        <v>0</v>
      </c>
      <c r="BH298" s="18">
        <v>-4.2545725679999993E-3</v>
      </c>
      <c r="BI298" s="18">
        <v>0</v>
      </c>
      <c r="BJ298" s="18">
        <v>0</v>
      </c>
      <c r="BK298" s="18">
        <v>0</v>
      </c>
      <c r="BL298" s="18">
        <v>6.7176909047999983E-5</v>
      </c>
      <c r="BM298" s="18">
        <v>1.6521379319999998E-5</v>
      </c>
      <c r="BN298" s="18">
        <v>0</v>
      </c>
      <c r="BO298" s="18">
        <v>0</v>
      </c>
      <c r="BP298" s="18">
        <v>5.0382681785999998E-5</v>
      </c>
      <c r="BQ298" s="18">
        <v>0</v>
      </c>
      <c r="BR298" s="18">
        <v>2.7284794199999996E-7</v>
      </c>
      <c r="BS298" s="18">
        <v>0</v>
      </c>
      <c r="BT298" s="18">
        <v>-6.4722077279999989E-6</v>
      </c>
      <c r="BU298" s="18">
        <v>0</v>
      </c>
      <c r="BV298" s="18">
        <v>0</v>
      </c>
      <c r="BW298" s="18">
        <v>0</v>
      </c>
      <c r="BX298" s="18">
        <v>6422.3667592800002</v>
      </c>
      <c r="BY298" s="18">
        <v>1589.8864080000001</v>
      </c>
      <c r="BZ298" s="18">
        <v>0</v>
      </c>
      <c r="CA298" s="18">
        <v>0</v>
      </c>
      <c r="CB298" s="18">
        <v>4816.7750694599999</v>
      </c>
      <c r="CC298" s="18">
        <v>0</v>
      </c>
      <c r="CD298" s="18">
        <v>15.70528182</v>
      </c>
      <c r="CE298" s="18">
        <v>0</v>
      </c>
      <c r="CF298" s="18">
        <v>-371.57620559999998</v>
      </c>
      <c r="CG298" s="18">
        <v>0</v>
      </c>
      <c r="CH298" s="18">
        <v>0</v>
      </c>
      <c r="CI298" s="18">
        <v>0</v>
      </c>
      <c r="CJ298" s="18">
        <v>6582.6629390400012</v>
      </c>
      <c r="CK298" s="18">
        <v>1628.3196840000001</v>
      </c>
      <c r="CL298" s="18">
        <v>0</v>
      </c>
      <c r="CM298" s="18">
        <v>0</v>
      </c>
      <c r="CN298" s="18">
        <v>4936.9972042800009</v>
      </c>
      <c r="CO298" s="18">
        <v>0</v>
      </c>
      <c r="CP298" s="18">
        <v>17.346050759999997</v>
      </c>
      <c r="CQ298" s="18">
        <v>0</v>
      </c>
      <c r="CR298" s="18">
        <v>-404.3082048</v>
      </c>
      <c r="CS298" s="18">
        <v>0</v>
      </c>
      <c r="CT298" s="18">
        <v>0</v>
      </c>
      <c r="CU298" s="18">
        <v>0</v>
      </c>
      <c r="CV298" s="18">
        <v>453.06366551999997</v>
      </c>
      <c r="CW298" s="18">
        <v>108.66459479999999</v>
      </c>
      <c r="CX298" s="18">
        <v>0</v>
      </c>
      <c r="CY298" s="18">
        <v>0</v>
      </c>
      <c r="CZ298" s="18">
        <v>339.79774913999995</v>
      </c>
      <c r="DA298" s="18">
        <v>0</v>
      </c>
      <c r="DB298" s="18">
        <v>4.6013215799999996</v>
      </c>
      <c r="DC298" s="18">
        <v>0</v>
      </c>
      <c r="DD298" s="18">
        <v>-107.33943599999999</v>
      </c>
      <c r="DE298" s="18">
        <v>0</v>
      </c>
      <c r="DF298" s="18">
        <v>0</v>
      </c>
      <c r="DG298" s="18">
        <v>0</v>
      </c>
      <c r="DH298" s="18">
        <v>0</v>
      </c>
      <c r="DI298" s="18">
        <v>0</v>
      </c>
      <c r="DJ298" s="18">
        <v>0</v>
      </c>
      <c r="DK298" s="18">
        <v>0</v>
      </c>
      <c r="DL298" s="18">
        <v>0</v>
      </c>
      <c r="DM298" s="18">
        <v>0</v>
      </c>
      <c r="DN298" s="18">
        <v>0</v>
      </c>
      <c r="DO298" s="18">
        <v>0</v>
      </c>
      <c r="DP298" s="18">
        <v>0</v>
      </c>
      <c r="DQ298" s="18">
        <v>0</v>
      </c>
      <c r="DR298" s="18">
        <v>0</v>
      </c>
      <c r="DS298" s="18">
        <v>0</v>
      </c>
      <c r="DT298" s="18">
        <v>0</v>
      </c>
      <c r="DU298" s="18">
        <v>0</v>
      </c>
      <c r="DV298" s="18">
        <v>0</v>
      </c>
      <c r="DW298" s="18">
        <v>0</v>
      </c>
      <c r="DX298" s="18">
        <v>0</v>
      </c>
      <c r="DY298" s="18">
        <v>0</v>
      </c>
      <c r="DZ298" s="18">
        <v>0</v>
      </c>
      <c r="EA298" s="18">
        <v>0</v>
      </c>
      <c r="EB298" s="18">
        <v>0</v>
      </c>
      <c r="EC298" s="18">
        <v>0</v>
      </c>
      <c r="ED298" s="18">
        <v>0</v>
      </c>
      <c r="EE298" s="18">
        <v>0</v>
      </c>
    </row>
    <row r="299" spans="1:135" ht="20.149999999999999" customHeight="1" outlineLevel="6" x14ac:dyDescent="0.35">
      <c r="A299" s="17" t="s">
        <v>55</v>
      </c>
      <c r="B299" s="17" t="s">
        <v>69</v>
      </c>
      <c r="C299">
        <v>0</v>
      </c>
      <c r="D299" s="18">
        <v>6.6240000000000094</v>
      </c>
      <c r="E299" s="18">
        <v>-93.84</v>
      </c>
      <c r="F299" s="18">
        <v>0</v>
      </c>
      <c r="G299" s="18">
        <v>0</v>
      </c>
      <c r="H299" s="18">
        <v>0</v>
      </c>
      <c r="I299" s="18">
        <v>0</v>
      </c>
      <c r="J299" s="18">
        <v>100.46400000000001</v>
      </c>
      <c r="K299" s="18">
        <v>0</v>
      </c>
      <c r="L299" s="18">
        <v>-51.198000000000008</v>
      </c>
      <c r="M299" s="18">
        <v>0</v>
      </c>
      <c r="N299" s="18">
        <v>0</v>
      </c>
      <c r="O299" s="18">
        <v>0</v>
      </c>
      <c r="P299" s="18">
        <v>1.246140018768E-6</v>
      </c>
      <c r="Q299" s="18">
        <v>1.2461400000000001E-6</v>
      </c>
      <c r="R299" s="18">
        <v>0</v>
      </c>
      <c r="S299" s="18">
        <v>0</v>
      </c>
      <c r="T299" s="18">
        <v>0</v>
      </c>
      <c r="U299" s="18">
        <v>0</v>
      </c>
      <c r="V299" s="18">
        <v>1.8768000000000002E-14</v>
      </c>
      <c r="W299" s="18">
        <v>0</v>
      </c>
      <c r="X299" s="18">
        <v>-3.7950000000000005E-13</v>
      </c>
      <c r="Y299" s="18">
        <v>0</v>
      </c>
      <c r="Z299" s="18">
        <v>0</v>
      </c>
      <c r="AA299" s="18">
        <v>0</v>
      </c>
      <c r="AB299" s="18">
        <v>3.5769600000000001E-3</v>
      </c>
      <c r="AC299" s="18">
        <v>2.6772000000000002E-3</v>
      </c>
      <c r="AD299" s="18">
        <v>0</v>
      </c>
      <c r="AE299" s="18">
        <v>0</v>
      </c>
      <c r="AF299" s="18">
        <v>0</v>
      </c>
      <c r="AG299" s="18">
        <v>0</v>
      </c>
      <c r="AH299" s="18">
        <v>8.9975999999999999E-4</v>
      </c>
      <c r="AI299" s="18">
        <v>0</v>
      </c>
      <c r="AJ299" s="18">
        <v>-4.1124000000000004E-3</v>
      </c>
      <c r="AK299" s="18">
        <v>0</v>
      </c>
      <c r="AL299" s="18">
        <v>0</v>
      </c>
      <c r="AM299" s="18">
        <v>0</v>
      </c>
      <c r="AN299" s="18">
        <v>4.7196000000000002E-2</v>
      </c>
      <c r="AO299" s="18">
        <v>3.3396000000000002E-2</v>
      </c>
      <c r="AP299" s="18">
        <v>0</v>
      </c>
      <c r="AQ299" s="18">
        <v>0</v>
      </c>
      <c r="AR299" s="18">
        <v>0</v>
      </c>
      <c r="AS299" s="18">
        <v>0</v>
      </c>
      <c r="AT299" s="18">
        <v>1.3800000000000002E-2</v>
      </c>
      <c r="AU299" s="18">
        <v>0</v>
      </c>
      <c r="AV299" s="18">
        <v>-3.4914000000000001E-2</v>
      </c>
      <c r="AW299" s="18">
        <v>0</v>
      </c>
      <c r="AX299" s="18">
        <v>0</v>
      </c>
      <c r="AY299" s="18">
        <v>0</v>
      </c>
      <c r="AZ299" s="18">
        <v>3.4279200000000003E-2</v>
      </c>
      <c r="BA299" s="18">
        <v>7.9211999999999998E-3</v>
      </c>
      <c r="BB299" s="18">
        <v>0</v>
      </c>
      <c r="BC299" s="18">
        <v>0</v>
      </c>
      <c r="BD299" s="18">
        <v>0</v>
      </c>
      <c r="BE299" s="18">
        <v>0</v>
      </c>
      <c r="BF299" s="18">
        <v>2.6358000000000003E-2</v>
      </c>
      <c r="BG299" s="18">
        <v>0</v>
      </c>
      <c r="BH299" s="18">
        <v>-6.9552000000000008E-3</v>
      </c>
      <c r="BI299" s="18">
        <v>0</v>
      </c>
      <c r="BJ299" s="18">
        <v>0</v>
      </c>
      <c r="BK299" s="18">
        <v>0</v>
      </c>
      <c r="BL299" s="18">
        <v>1.50075E-5</v>
      </c>
      <c r="BM299" s="18">
        <v>1.4766000000000001E-5</v>
      </c>
      <c r="BN299" s="18">
        <v>0</v>
      </c>
      <c r="BO299" s="18">
        <v>0</v>
      </c>
      <c r="BP299" s="18">
        <v>0</v>
      </c>
      <c r="BQ299" s="18">
        <v>0</v>
      </c>
      <c r="BR299" s="18">
        <v>2.4150000000000004E-7</v>
      </c>
      <c r="BS299" s="18">
        <v>0</v>
      </c>
      <c r="BT299" s="18">
        <v>-5.5062000000000007E-6</v>
      </c>
      <c r="BU299" s="18">
        <v>0</v>
      </c>
      <c r="BV299" s="18">
        <v>0</v>
      </c>
      <c r="BW299" s="18">
        <v>0</v>
      </c>
      <c r="BX299" s="18">
        <v>96.186000000000007</v>
      </c>
      <c r="BY299" s="18">
        <v>74.796000000000006</v>
      </c>
      <c r="BZ299" s="18">
        <v>0</v>
      </c>
      <c r="CA299" s="18">
        <v>0</v>
      </c>
      <c r="CB299" s="18">
        <v>0</v>
      </c>
      <c r="CC299" s="18">
        <v>0</v>
      </c>
      <c r="CD299" s="18">
        <v>21.39</v>
      </c>
      <c r="CE299" s="18">
        <v>0</v>
      </c>
      <c r="CF299" s="18">
        <v>-790.74000000000012</v>
      </c>
      <c r="CG299" s="18">
        <v>0</v>
      </c>
      <c r="CH299" s="18">
        <v>0</v>
      </c>
      <c r="CI299" s="18">
        <v>0</v>
      </c>
      <c r="CJ299" s="18">
        <v>137.31</v>
      </c>
      <c r="CK299" s="18">
        <v>114.54</v>
      </c>
      <c r="CL299" s="18">
        <v>0</v>
      </c>
      <c r="CM299" s="18">
        <v>0</v>
      </c>
      <c r="CN299" s="18">
        <v>0</v>
      </c>
      <c r="CO299" s="18">
        <v>0</v>
      </c>
      <c r="CP299" s="18">
        <v>22.770000000000003</v>
      </c>
      <c r="CQ299" s="18">
        <v>0</v>
      </c>
      <c r="CR299" s="18">
        <v>0</v>
      </c>
      <c r="CS299" s="18">
        <v>0</v>
      </c>
      <c r="CT299" s="18">
        <v>0</v>
      </c>
      <c r="CU299" s="18">
        <v>0</v>
      </c>
      <c r="CV299" s="18">
        <v>574.07999999999993</v>
      </c>
      <c r="CW299" s="18">
        <v>1504.2</v>
      </c>
      <c r="CX299" s="18">
        <v>0</v>
      </c>
      <c r="CY299" s="18">
        <v>0</v>
      </c>
      <c r="CZ299" s="18">
        <v>0</v>
      </c>
      <c r="DA299" s="18">
        <v>0</v>
      </c>
      <c r="DB299" s="18">
        <v>-930.12000000000012</v>
      </c>
      <c r="DC299" s="18">
        <v>0</v>
      </c>
      <c r="DD299" s="18">
        <v>0</v>
      </c>
      <c r="DE299" s="18">
        <v>0</v>
      </c>
      <c r="DF299" s="18">
        <v>0</v>
      </c>
      <c r="DG299" s="18">
        <v>0</v>
      </c>
      <c r="DH299" s="18">
        <v>0</v>
      </c>
      <c r="DI299" s="18">
        <v>0</v>
      </c>
      <c r="DJ299" s="18">
        <v>0</v>
      </c>
      <c r="DK299" s="18">
        <v>0</v>
      </c>
      <c r="DL299" s="18">
        <v>0</v>
      </c>
      <c r="DM299" s="18">
        <v>0</v>
      </c>
      <c r="DN299" s="18">
        <v>0</v>
      </c>
      <c r="DO299" s="18">
        <v>0</v>
      </c>
      <c r="DP299" s="18">
        <v>0</v>
      </c>
      <c r="DQ299" s="18">
        <v>0</v>
      </c>
      <c r="DR299" s="18">
        <v>0</v>
      </c>
      <c r="DS299" s="18">
        <v>0</v>
      </c>
      <c r="DT299" s="18">
        <v>0</v>
      </c>
      <c r="DU299" s="18">
        <v>0</v>
      </c>
      <c r="DV299" s="18">
        <v>0</v>
      </c>
      <c r="DW299" s="18">
        <v>0</v>
      </c>
      <c r="DX299" s="18">
        <v>0</v>
      </c>
      <c r="DY299" s="18">
        <v>0</v>
      </c>
      <c r="DZ299" s="18">
        <v>0</v>
      </c>
      <c r="EA299" s="18">
        <v>0</v>
      </c>
      <c r="EB299" s="18">
        <v>0</v>
      </c>
      <c r="EC299" s="18">
        <v>0</v>
      </c>
      <c r="ED299" s="18">
        <v>0</v>
      </c>
      <c r="EE299" s="18">
        <v>0</v>
      </c>
    </row>
    <row r="300" spans="1:135" ht="20.149999999999999" customHeight="1" outlineLevel="6" x14ac:dyDescent="0.35">
      <c r="A300" s="17" t="s">
        <v>55</v>
      </c>
      <c r="B300" s="17" t="s">
        <v>58</v>
      </c>
      <c r="C300">
        <v>0</v>
      </c>
      <c r="D300" s="18">
        <v>417.97439999999983</v>
      </c>
      <c r="E300" s="18">
        <v>-1621.0770299999999</v>
      </c>
      <c r="F300" s="18">
        <v>0</v>
      </c>
      <c r="G300" s="18">
        <v>0</v>
      </c>
      <c r="H300" s="18">
        <v>0</v>
      </c>
      <c r="I300" s="18">
        <v>0</v>
      </c>
      <c r="J300" s="18">
        <v>2039.0514299999998</v>
      </c>
      <c r="K300" s="18">
        <v>0</v>
      </c>
      <c r="L300" s="18">
        <v>-538.89137999999991</v>
      </c>
      <c r="M300" s="18">
        <v>0</v>
      </c>
      <c r="N300" s="18">
        <v>0</v>
      </c>
      <c r="O300" s="18">
        <v>0</v>
      </c>
      <c r="P300" s="18">
        <v>5.7450982859999993E-12</v>
      </c>
      <c r="Q300" s="18">
        <v>5.6666870999999995E-12</v>
      </c>
      <c r="R300" s="18">
        <v>0</v>
      </c>
      <c r="S300" s="18">
        <v>0</v>
      </c>
      <c r="T300" s="18">
        <v>0</v>
      </c>
      <c r="U300" s="18">
        <v>0</v>
      </c>
      <c r="V300" s="18">
        <v>7.8411186000000005E-14</v>
      </c>
      <c r="W300" s="18">
        <v>0</v>
      </c>
      <c r="X300" s="18">
        <v>-1.6806288599999998E-11</v>
      </c>
      <c r="Y300" s="18">
        <v>0</v>
      </c>
      <c r="Z300" s="18">
        <v>0</v>
      </c>
      <c r="AA300" s="18">
        <v>0</v>
      </c>
      <c r="AB300" s="18">
        <v>1.1382990857999998E-2</v>
      </c>
      <c r="AC300" s="18">
        <v>1.1198182499999999E-2</v>
      </c>
      <c r="AD300" s="18">
        <v>0</v>
      </c>
      <c r="AE300" s="18">
        <v>0</v>
      </c>
      <c r="AF300" s="18">
        <v>0</v>
      </c>
      <c r="AG300" s="18">
        <v>0</v>
      </c>
      <c r="AH300" s="18">
        <v>1.8480835799999999E-4</v>
      </c>
      <c r="AI300" s="18">
        <v>0</v>
      </c>
      <c r="AJ300" s="18">
        <v>-4.8674600999999991E-2</v>
      </c>
      <c r="AK300" s="18">
        <v>0</v>
      </c>
      <c r="AL300" s="18">
        <v>0</v>
      </c>
      <c r="AM300" s="18">
        <v>0</v>
      </c>
      <c r="AN300" s="18">
        <v>0.94933977749999998</v>
      </c>
      <c r="AO300" s="18">
        <v>0.94709537999999993</v>
      </c>
      <c r="AP300" s="18">
        <v>0</v>
      </c>
      <c r="AQ300" s="18">
        <v>0</v>
      </c>
      <c r="AR300" s="18">
        <v>0</v>
      </c>
      <c r="AS300" s="18">
        <v>0</v>
      </c>
      <c r="AT300" s="18">
        <v>2.2443974999999997E-3</v>
      </c>
      <c r="AU300" s="18">
        <v>0</v>
      </c>
      <c r="AV300" s="18">
        <v>-0.39840047999999995</v>
      </c>
      <c r="AW300" s="18">
        <v>0</v>
      </c>
      <c r="AX300" s="18">
        <v>0</v>
      </c>
      <c r="AY300" s="18">
        <v>0</v>
      </c>
      <c r="AZ300" s="18">
        <v>0.2255061105</v>
      </c>
      <c r="BA300" s="18">
        <v>0.22506282</v>
      </c>
      <c r="BB300" s="18">
        <v>0</v>
      </c>
      <c r="BC300" s="18">
        <v>0</v>
      </c>
      <c r="BD300" s="18">
        <v>0</v>
      </c>
      <c r="BE300" s="18">
        <v>0</v>
      </c>
      <c r="BF300" s="18">
        <v>4.4329049999999995E-4</v>
      </c>
      <c r="BG300" s="18">
        <v>0</v>
      </c>
      <c r="BH300" s="18">
        <v>-6.710153399999999E-2</v>
      </c>
      <c r="BI300" s="18">
        <v>0</v>
      </c>
      <c r="BJ300" s="18">
        <v>0</v>
      </c>
      <c r="BK300" s="18">
        <v>0</v>
      </c>
      <c r="BL300" s="18">
        <v>6.5414094839999997E-5</v>
      </c>
      <c r="BM300" s="18">
        <v>6.4680875999999994E-5</v>
      </c>
      <c r="BN300" s="18">
        <v>0</v>
      </c>
      <c r="BO300" s="18">
        <v>0</v>
      </c>
      <c r="BP300" s="18">
        <v>0</v>
      </c>
      <c r="BQ300" s="18">
        <v>0</v>
      </c>
      <c r="BR300" s="18">
        <v>7.3321883999999997E-7</v>
      </c>
      <c r="BS300" s="18">
        <v>0</v>
      </c>
      <c r="BT300" s="18">
        <v>-1.8078117299999996E-4</v>
      </c>
      <c r="BU300" s="18">
        <v>0</v>
      </c>
      <c r="BV300" s="18">
        <v>0</v>
      </c>
      <c r="BW300" s="18">
        <v>0</v>
      </c>
      <c r="BX300" s="18">
        <v>3007.017171</v>
      </c>
      <c r="BY300" s="18">
        <v>2988.1691999999998</v>
      </c>
      <c r="BZ300" s="18">
        <v>0</v>
      </c>
      <c r="CA300" s="18">
        <v>0</v>
      </c>
      <c r="CB300" s="18">
        <v>0</v>
      </c>
      <c r="CC300" s="18">
        <v>0</v>
      </c>
      <c r="CD300" s="18">
        <v>18.847970999999998</v>
      </c>
      <c r="CE300" s="18">
        <v>0</v>
      </c>
      <c r="CF300" s="18">
        <v>-9705.8159999999989</v>
      </c>
      <c r="CG300" s="18">
        <v>0</v>
      </c>
      <c r="CH300" s="18">
        <v>0</v>
      </c>
      <c r="CI300" s="18">
        <v>0</v>
      </c>
      <c r="CJ300" s="18">
        <v>3326.9249070000001</v>
      </c>
      <c r="CK300" s="18">
        <v>3303.0369000000001</v>
      </c>
      <c r="CL300" s="18">
        <v>0</v>
      </c>
      <c r="CM300" s="18">
        <v>0</v>
      </c>
      <c r="CN300" s="18">
        <v>0</v>
      </c>
      <c r="CO300" s="18">
        <v>0</v>
      </c>
      <c r="CP300" s="18">
        <v>23.888006999999998</v>
      </c>
      <c r="CQ300" s="18">
        <v>0</v>
      </c>
      <c r="CR300" s="18">
        <v>-10627.172999999999</v>
      </c>
      <c r="CS300" s="18">
        <v>0</v>
      </c>
      <c r="CT300" s="18">
        <v>0</v>
      </c>
      <c r="CU300" s="18">
        <v>0</v>
      </c>
      <c r="CV300" s="18">
        <v>24480.932107499997</v>
      </c>
      <c r="CW300" s="18">
        <v>24467.192999999996</v>
      </c>
      <c r="CX300" s="18">
        <v>0</v>
      </c>
      <c r="CY300" s="18">
        <v>0</v>
      </c>
      <c r="CZ300" s="18">
        <v>0</v>
      </c>
      <c r="DA300" s="18">
        <v>0</v>
      </c>
      <c r="DB300" s="18">
        <v>13.739107499999999</v>
      </c>
      <c r="DC300" s="18">
        <v>0</v>
      </c>
      <c r="DD300" s="18">
        <v>-3042.0719999999997</v>
      </c>
      <c r="DE300" s="18">
        <v>0</v>
      </c>
      <c r="DF300" s="18">
        <v>0</v>
      </c>
      <c r="DG300" s="18">
        <v>0</v>
      </c>
      <c r="DH300" s="18">
        <v>0</v>
      </c>
      <c r="DI300" s="18">
        <v>0</v>
      </c>
      <c r="DJ300" s="18">
        <v>0</v>
      </c>
      <c r="DK300" s="18">
        <v>0</v>
      </c>
      <c r="DL300" s="18">
        <v>0</v>
      </c>
      <c r="DM300" s="18">
        <v>0</v>
      </c>
      <c r="DN300" s="18">
        <v>0</v>
      </c>
      <c r="DO300" s="18">
        <v>0</v>
      </c>
      <c r="DP300" s="18">
        <v>0</v>
      </c>
      <c r="DQ300" s="18">
        <v>0</v>
      </c>
      <c r="DR300" s="18">
        <v>0</v>
      </c>
      <c r="DS300" s="18">
        <v>0</v>
      </c>
      <c r="DT300" s="18">
        <v>0</v>
      </c>
      <c r="DU300" s="18">
        <v>0</v>
      </c>
      <c r="DV300" s="18">
        <v>0</v>
      </c>
      <c r="DW300" s="18">
        <v>0</v>
      </c>
      <c r="DX300" s="18">
        <v>0</v>
      </c>
      <c r="DY300" s="18">
        <v>0</v>
      </c>
      <c r="DZ300" s="18">
        <v>0</v>
      </c>
      <c r="EA300" s="18">
        <v>0</v>
      </c>
      <c r="EB300" s="18">
        <v>0</v>
      </c>
      <c r="EC300" s="18">
        <v>0</v>
      </c>
      <c r="ED300" s="18">
        <v>0</v>
      </c>
      <c r="EE300" s="18">
        <v>0</v>
      </c>
    </row>
    <row r="301" spans="1:135" ht="20.149999999999999" customHeight="1" outlineLevel="4" x14ac:dyDescent="0.35">
      <c r="A301" s="17" t="s">
        <v>49</v>
      </c>
      <c r="B301" s="17" t="s">
        <v>404</v>
      </c>
      <c r="D301" s="18">
        <v>14329.50551391216</v>
      </c>
      <c r="E301" s="18">
        <v>13806.557449605265</v>
      </c>
      <c r="F301" s="18">
        <v>0</v>
      </c>
      <c r="G301" s="18">
        <v>0</v>
      </c>
      <c r="H301" s="18">
        <v>147.38433569999998</v>
      </c>
      <c r="I301" s="18">
        <v>0</v>
      </c>
      <c r="J301" s="18">
        <v>296.73695795789473</v>
      </c>
      <c r="K301" s="18">
        <v>78.826770648999997</v>
      </c>
      <c r="L301" s="18">
        <v>-8448.4357542631587</v>
      </c>
      <c r="M301" s="18">
        <v>0</v>
      </c>
      <c r="N301" s="18">
        <v>0</v>
      </c>
      <c r="O301" s="18">
        <v>0</v>
      </c>
      <c r="P301" s="18">
        <v>1.2463267581350662E-4</v>
      </c>
      <c r="Q301" s="18">
        <v>1.2459666125528733E-4</v>
      </c>
      <c r="R301" s="18">
        <v>0</v>
      </c>
      <c r="S301" s="18">
        <v>0</v>
      </c>
      <c r="T301" s="18">
        <v>3.6012602536272002E-8</v>
      </c>
      <c r="U301" s="18">
        <v>0</v>
      </c>
      <c r="V301" s="18">
        <v>1.5276740935789473E-12</v>
      </c>
      <c r="W301" s="18">
        <v>4.2800890800000003E-13</v>
      </c>
      <c r="X301" s="18">
        <v>2.8837747733639262E-7</v>
      </c>
      <c r="Y301" s="18">
        <v>0</v>
      </c>
      <c r="Z301" s="18">
        <v>0</v>
      </c>
      <c r="AA301" s="18">
        <v>0</v>
      </c>
      <c r="AB301" s="18">
        <v>3.356515442420406</v>
      </c>
      <c r="AC301" s="18">
        <v>2.9177193262105265</v>
      </c>
      <c r="AD301" s="18">
        <v>0</v>
      </c>
      <c r="AE301" s="18">
        <v>0</v>
      </c>
      <c r="AF301" s="18">
        <v>0.39120643588499998</v>
      </c>
      <c r="AG301" s="18">
        <v>0</v>
      </c>
      <c r="AH301" s="18">
        <v>1.1970122756578949E-2</v>
      </c>
      <c r="AI301" s="18">
        <v>3.56195575683E-2</v>
      </c>
      <c r="AJ301" s="18">
        <v>-1.8767348825842107</v>
      </c>
      <c r="AK301" s="18">
        <v>0</v>
      </c>
      <c r="AL301" s="18">
        <v>0</v>
      </c>
      <c r="AM301" s="18">
        <v>0</v>
      </c>
      <c r="AN301" s="18">
        <v>49.665948882195998</v>
      </c>
      <c r="AO301" s="18">
        <v>49.033249427368418</v>
      </c>
      <c r="AP301" s="18">
        <v>0</v>
      </c>
      <c r="AQ301" s="18">
        <v>0</v>
      </c>
      <c r="AR301" s="18">
        <v>4.9512677219999995E-2</v>
      </c>
      <c r="AS301" s="18">
        <v>0</v>
      </c>
      <c r="AT301" s="18">
        <v>9.0133960321578957E-2</v>
      </c>
      <c r="AU301" s="18">
        <v>0.49305281728600003</v>
      </c>
      <c r="AV301" s="18">
        <v>-24.971179477157897</v>
      </c>
      <c r="AW301" s="18">
        <v>0</v>
      </c>
      <c r="AX301" s="18">
        <v>0</v>
      </c>
      <c r="AY301" s="18">
        <v>0</v>
      </c>
      <c r="AZ301" s="18">
        <v>7.2511668283727442</v>
      </c>
      <c r="BA301" s="18">
        <v>7.0445123127105269</v>
      </c>
      <c r="BB301" s="18">
        <v>0</v>
      </c>
      <c r="BC301" s="18">
        <v>0</v>
      </c>
      <c r="BD301" s="18">
        <v>9.1161476891999993E-2</v>
      </c>
      <c r="BE301" s="18">
        <v>0</v>
      </c>
      <c r="BF301" s="18">
        <v>5.9457243160315795E-2</v>
      </c>
      <c r="BG301" s="18">
        <v>5.6035795609899991E-2</v>
      </c>
      <c r="BH301" s="18">
        <v>-1.8642636977263158</v>
      </c>
      <c r="BI301" s="18">
        <v>0</v>
      </c>
      <c r="BJ301" s="18">
        <v>0</v>
      </c>
      <c r="BK301" s="18">
        <v>0</v>
      </c>
      <c r="BL301" s="18">
        <v>1.8236808343575779</v>
      </c>
      <c r="BM301" s="18">
        <v>1.8236025254568156</v>
      </c>
      <c r="BN301" s="18">
        <v>0</v>
      </c>
      <c r="BO301" s="18">
        <v>0</v>
      </c>
      <c r="BP301" s="18">
        <v>6.4334807766000001E-5</v>
      </c>
      <c r="BQ301" s="18">
        <v>0</v>
      </c>
      <c r="BR301" s="18">
        <v>6.0415042680526316E-6</v>
      </c>
      <c r="BS301" s="18">
        <v>7.9325887286299992E-6</v>
      </c>
      <c r="BT301" s="18">
        <v>-8.5555531163500006E-4</v>
      </c>
      <c r="BU301" s="18">
        <v>0</v>
      </c>
      <c r="BV301" s="18">
        <v>0</v>
      </c>
      <c r="BW301" s="18">
        <v>0</v>
      </c>
      <c r="BX301" s="18">
        <v>137854.77715425511</v>
      </c>
      <c r="BY301" s="18">
        <v>131724.43353526315</v>
      </c>
      <c r="BZ301" s="18">
        <v>0</v>
      </c>
      <c r="CA301" s="18">
        <v>0</v>
      </c>
      <c r="CB301" s="18">
        <v>3870.6737541299999</v>
      </c>
      <c r="CC301" s="18">
        <v>0</v>
      </c>
      <c r="CD301" s="18">
        <v>1142.9634657889474</v>
      </c>
      <c r="CE301" s="18">
        <v>1116.7063990729998</v>
      </c>
      <c r="CF301" s="18">
        <v>-85744.46068078946</v>
      </c>
      <c r="CG301" s="18">
        <v>0</v>
      </c>
      <c r="CH301" s="18">
        <v>0</v>
      </c>
      <c r="CI301" s="18">
        <v>0</v>
      </c>
      <c r="CJ301" s="18">
        <v>398312.16513255617</v>
      </c>
      <c r="CK301" s="18">
        <v>394842.43502184207</v>
      </c>
      <c r="CL301" s="18">
        <v>0</v>
      </c>
      <c r="CM301" s="18">
        <v>0</v>
      </c>
      <c r="CN301" s="18">
        <v>1149.3600378299989</v>
      </c>
      <c r="CO301" s="18">
        <v>0</v>
      </c>
      <c r="CP301" s="18">
        <v>1171.7210449521056</v>
      </c>
      <c r="CQ301" s="18">
        <v>1148.6490279319999</v>
      </c>
      <c r="CR301" s="18">
        <v>-100057.79780500001</v>
      </c>
      <c r="CS301" s="18">
        <v>0</v>
      </c>
      <c r="CT301" s="18">
        <v>0</v>
      </c>
      <c r="CU301" s="18">
        <v>0</v>
      </c>
      <c r="CV301" s="18">
        <v>51300.249085251671</v>
      </c>
      <c r="CW301" s="18">
        <v>52776.167501842101</v>
      </c>
      <c r="CX301" s="18">
        <v>0</v>
      </c>
      <c r="CY301" s="18">
        <v>0</v>
      </c>
      <c r="CZ301" s="18">
        <v>63.975506840999813</v>
      </c>
      <c r="DA301" s="18">
        <v>0</v>
      </c>
      <c r="DB301" s="18">
        <v>-1688.7746544214212</v>
      </c>
      <c r="DC301" s="18">
        <v>148.88073098999996</v>
      </c>
      <c r="DD301" s="18">
        <v>-25916.064966499995</v>
      </c>
      <c r="DE301" s="18">
        <v>0</v>
      </c>
      <c r="DF301" s="18">
        <v>0</v>
      </c>
      <c r="DG301" s="18">
        <v>0</v>
      </c>
      <c r="DH301" s="18">
        <v>131.04</v>
      </c>
      <c r="DI301" s="18">
        <v>131.04</v>
      </c>
      <c r="DJ301" s="18">
        <v>0</v>
      </c>
      <c r="DK301" s="18">
        <v>0</v>
      </c>
      <c r="DL301" s="18">
        <v>0</v>
      </c>
      <c r="DM301" s="18">
        <v>0</v>
      </c>
      <c r="DN301" s="18">
        <v>0</v>
      </c>
      <c r="DO301" s="18">
        <v>0</v>
      </c>
      <c r="DP301" s="18">
        <v>0</v>
      </c>
      <c r="DQ301" s="18">
        <v>0</v>
      </c>
      <c r="DR301" s="18">
        <v>0</v>
      </c>
      <c r="DS301" s="18">
        <v>0</v>
      </c>
      <c r="DT301" s="18">
        <v>71.88543306199999</v>
      </c>
      <c r="DU301" s="18">
        <v>71.88543306199999</v>
      </c>
      <c r="DV301" s="18">
        <v>0</v>
      </c>
      <c r="DW301" s="18">
        <v>0</v>
      </c>
      <c r="DX301" s="18">
        <v>0</v>
      </c>
      <c r="DY301" s="18">
        <v>0</v>
      </c>
      <c r="DZ301" s="18">
        <v>0</v>
      </c>
      <c r="EA301" s="18">
        <v>0</v>
      </c>
      <c r="EB301" s="18">
        <v>0</v>
      </c>
      <c r="EC301" s="18">
        <v>0</v>
      </c>
      <c r="ED301" s="18">
        <v>0</v>
      </c>
      <c r="EE301" s="18">
        <v>0</v>
      </c>
    </row>
    <row r="302" spans="1:135" ht="20.149999999999999" customHeight="1" outlineLevel="5" x14ac:dyDescent="0.35">
      <c r="A302" s="17" t="s">
        <v>54</v>
      </c>
      <c r="B302" s="17" t="s">
        <v>405</v>
      </c>
      <c r="D302" s="18">
        <v>591.91257216899987</v>
      </c>
      <c r="E302" s="18">
        <v>586.34159249999993</v>
      </c>
      <c r="F302" s="18">
        <v>0</v>
      </c>
      <c r="G302" s="18">
        <v>0</v>
      </c>
      <c r="H302" s="18">
        <v>0</v>
      </c>
      <c r="I302" s="18">
        <v>0</v>
      </c>
      <c r="J302" s="18">
        <v>3.1449599999999998</v>
      </c>
      <c r="K302" s="18">
        <v>2.426019669</v>
      </c>
      <c r="L302" s="18">
        <v>-357.29048399999999</v>
      </c>
      <c r="M302" s="18">
        <v>0</v>
      </c>
      <c r="N302" s="18">
        <v>0</v>
      </c>
      <c r="O302" s="18">
        <v>0</v>
      </c>
      <c r="P302" s="18">
        <v>6.3630028572992309E-6</v>
      </c>
      <c r="Q302" s="18">
        <v>6.3630028534714492E-6</v>
      </c>
      <c r="R302" s="18">
        <v>0</v>
      </c>
      <c r="S302" s="18">
        <v>0</v>
      </c>
      <c r="T302" s="18">
        <v>0</v>
      </c>
      <c r="U302" s="18">
        <v>0</v>
      </c>
      <c r="V302" s="18">
        <v>2.5318799999999999E-16</v>
      </c>
      <c r="W302" s="18">
        <v>3.5745929999999998E-15</v>
      </c>
      <c r="X302" s="18">
        <v>-3.6734840999999991E-13</v>
      </c>
      <c r="Y302" s="18">
        <v>0</v>
      </c>
      <c r="Z302" s="18">
        <v>0</v>
      </c>
      <c r="AA302" s="18">
        <v>0</v>
      </c>
      <c r="AB302" s="18">
        <v>9.5769558387300002E-2</v>
      </c>
      <c r="AC302" s="18">
        <v>9.5926946999999999E-2</v>
      </c>
      <c r="AD302" s="18">
        <v>0</v>
      </c>
      <c r="AE302" s="18">
        <v>0</v>
      </c>
      <c r="AF302" s="18">
        <v>0</v>
      </c>
      <c r="AG302" s="18">
        <v>0</v>
      </c>
      <c r="AH302" s="18">
        <v>1.0249199999999999E-3</v>
      </c>
      <c r="AI302" s="18">
        <v>-1.1823086126999999E-3</v>
      </c>
      <c r="AJ302" s="18">
        <v>-8.2262547899999997E-2</v>
      </c>
      <c r="AK302" s="18">
        <v>0</v>
      </c>
      <c r="AL302" s="18">
        <v>0</v>
      </c>
      <c r="AM302" s="18">
        <v>0</v>
      </c>
      <c r="AN302" s="18">
        <v>1.8078859281660002</v>
      </c>
      <c r="AO302" s="18">
        <v>1.7892322800000002</v>
      </c>
      <c r="AP302" s="18">
        <v>0</v>
      </c>
      <c r="AQ302" s="18">
        <v>0</v>
      </c>
      <c r="AR302" s="18">
        <v>0</v>
      </c>
      <c r="AS302" s="18">
        <v>0</v>
      </c>
      <c r="AT302" s="18">
        <v>1.0951199999999999E-2</v>
      </c>
      <c r="AU302" s="18">
        <v>7.702448166E-3</v>
      </c>
      <c r="AV302" s="18">
        <v>-1.0579761990000001</v>
      </c>
      <c r="AW302" s="18">
        <v>0</v>
      </c>
      <c r="AX302" s="18">
        <v>0</v>
      </c>
      <c r="AY302" s="18">
        <v>0</v>
      </c>
      <c r="AZ302" s="18">
        <v>0.29453121327690007</v>
      </c>
      <c r="BA302" s="18">
        <v>0.29044893600000005</v>
      </c>
      <c r="BB302" s="18">
        <v>0</v>
      </c>
      <c r="BC302" s="18">
        <v>0</v>
      </c>
      <c r="BD302" s="18">
        <v>0</v>
      </c>
      <c r="BE302" s="18">
        <v>0</v>
      </c>
      <c r="BF302" s="18">
        <v>2.6535599999999997E-3</v>
      </c>
      <c r="BG302" s="18">
        <v>1.4287172768999998E-3</v>
      </c>
      <c r="BH302" s="18">
        <v>-8.0278346700000003E-2</v>
      </c>
      <c r="BI302" s="18">
        <v>0</v>
      </c>
      <c r="BJ302" s="18">
        <v>0</v>
      </c>
      <c r="BK302" s="18">
        <v>0</v>
      </c>
      <c r="BL302" s="18">
        <v>3.5979753292365306E-3</v>
      </c>
      <c r="BM302" s="18">
        <v>3.5976778350000006E-3</v>
      </c>
      <c r="BN302" s="18">
        <v>0</v>
      </c>
      <c r="BO302" s="18">
        <v>0</v>
      </c>
      <c r="BP302" s="18">
        <v>0</v>
      </c>
      <c r="BQ302" s="18">
        <v>0</v>
      </c>
      <c r="BR302" s="18">
        <v>1.0904399999999999E-7</v>
      </c>
      <c r="BS302" s="18">
        <v>1.8845023653000001E-7</v>
      </c>
      <c r="BT302" s="18">
        <v>-2.6608044135000003E-5</v>
      </c>
      <c r="BU302" s="18">
        <v>0</v>
      </c>
      <c r="BV302" s="18">
        <v>0</v>
      </c>
      <c r="BW302" s="18">
        <v>0</v>
      </c>
      <c r="BX302" s="18">
        <v>4697.1117396629998</v>
      </c>
      <c r="BY302" s="18">
        <v>4643.2297799999997</v>
      </c>
      <c r="BZ302" s="18">
        <v>0</v>
      </c>
      <c r="CA302" s="18">
        <v>0</v>
      </c>
      <c r="CB302" s="18">
        <v>0</v>
      </c>
      <c r="CC302" s="18">
        <v>0</v>
      </c>
      <c r="CD302" s="18">
        <v>20.779199999999999</v>
      </c>
      <c r="CE302" s="18">
        <v>33.102759663000001</v>
      </c>
      <c r="CF302" s="18">
        <v>-3546.4155149999997</v>
      </c>
      <c r="CG302" s="18">
        <v>0</v>
      </c>
      <c r="CH302" s="18">
        <v>0</v>
      </c>
      <c r="CI302" s="18">
        <v>0</v>
      </c>
      <c r="CJ302" s="18">
        <v>15187.689094992002</v>
      </c>
      <c r="CK302" s="18">
        <v>15133.344585000003</v>
      </c>
      <c r="CL302" s="18">
        <v>0</v>
      </c>
      <c r="CM302" s="18">
        <v>0</v>
      </c>
      <c r="CN302" s="18">
        <v>0</v>
      </c>
      <c r="CO302" s="18">
        <v>0</v>
      </c>
      <c r="CP302" s="18">
        <v>20.872799999999998</v>
      </c>
      <c r="CQ302" s="18">
        <v>33.471709992000001</v>
      </c>
      <c r="CR302" s="18">
        <v>-4168.1822549999997</v>
      </c>
      <c r="CS302" s="18">
        <v>0</v>
      </c>
      <c r="CT302" s="18">
        <v>0</v>
      </c>
      <c r="CU302" s="18">
        <v>0</v>
      </c>
      <c r="CV302" s="18">
        <v>1759.8171078899995</v>
      </c>
      <c r="CW302" s="18">
        <v>1756.0920149999997</v>
      </c>
      <c r="CX302" s="18">
        <v>0</v>
      </c>
      <c r="CY302" s="18">
        <v>0</v>
      </c>
      <c r="CZ302" s="18">
        <v>0</v>
      </c>
      <c r="DA302" s="18">
        <v>0</v>
      </c>
      <c r="DB302" s="18">
        <v>1.2121199999999999</v>
      </c>
      <c r="DC302" s="18">
        <v>2.5129728899999995</v>
      </c>
      <c r="DD302" s="18">
        <v>-1007.3715689999999</v>
      </c>
      <c r="DE302" s="18">
        <v>0</v>
      </c>
      <c r="DF302" s="18">
        <v>0</v>
      </c>
      <c r="DG302" s="18">
        <v>0</v>
      </c>
      <c r="DH302" s="18">
        <v>131.04</v>
      </c>
      <c r="DI302" s="18">
        <v>131.04</v>
      </c>
      <c r="DJ302" s="18">
        <v>0</v>
      </c>
      <c r="DK302" s="18">
        <v>0</v>
      </c>
      <c r="DL302" s="18">
        <v>0</v>
      </c>
      <c r="DM302" s="18">
        <v>0</v>
      </c>
      <c r="DN302" s="18">
        <v>0</v>
      </c>
      <c r="DO302" s="18">
        <v>0</v>
      </c>
      <c r="DP302" s="18">
        <v>0</v>
      </c>
      <c r="DQ302" s="18">
        <v>0</v>
      </c>
      <c r="DR302" s="18">
        <v>0</v>
      </c>
      <c r="DS302" s="18">
        <v>0</v>
      </c>
      <c r="DT302" s="18">
        <v>71.603999999999999</v>
      </c>
      <c r="DU302" s="18">
        <v>71.603999999999999</v>
      </c>
      <c r="DV302" s="18">
        <v>0</v>
      </c>
      <c r="DW302" s="18">
        <v>0</v>
      </c>
      <c r="DX302" s="18">
        <v>0</v>
      </c>
      <c r="DY302" s="18">
        <v>0</v>
      </c>
      <c r="DZ302" s="18">
        <v>0</v>
      </c>
      <c r="EA302" s="18">
        <v>0</v>
      </c>
      <c r="EB302" s="18">
        <v>0</v>
      </c>
      <c r="EC302" s="18">
        <v>0</v>
      </c>
      <c r="ED302" s="18">
        <v>0</v>
      </c>
      <c r="EE302" s="18">
        <v>0</v>
      </c>
    </row>
    <row r="303" spans="1:135" ht="20.149999999999999" customHeight="1" outlineLevel="6" x14ac:dyDescent="0.35">
      <c r="A303" s="17" t="s">
        <v>55</v>
      </c>
      <c r="B303" s="17" t="s">
        <v>406</v>
      </c>
      <c r="C303">
        <v>0</v>
      </c>
      <c r="D303" s="18">
        <v>313.87146209999997</v>
      </c>
      <c r="E303" s="18">
        <v>313.851</v>
      </c>
      <c r="F303" s="18">
        <v>0</v>
      </c>
      <c r="G303" s="18">
        <v>0</v>
      </c>
      <c r="H303" s="18">
        <v>0</v>
      </c>
      <c r="I303" s="18">
        <v>0</v>
      </c>
      <c r="J303" s="18">
        <v>0</v>
      </c>
      <c r="K303" s="18">
        <v>2.04621E-2</v>
      </c>
      <c r="L303" s="18">
        <v>-248.0334</v>
      </c>
      <c r="M303" s="18">
        <v>0</v>
      </c>
      <c r="N303" s="18">
        <v>0</v>
      </c>
      <c r="O303" s="18">
        <v>0</v>
      </c>
      <c r="P303" s="18">
        <v>1.3209117E-12</v>
      </c>
      <c r="Q303" s="18">
        <v>1.320798E-12</v>
      </c>
      <c r="R303" s="18">
        <v>0</v>
      </c>
      <c r="S303" s="18">
        <v>0</v>
      </c>
      <c r="T303" s="18">
        <v>0</v>
      </c>
      <c r="U303" s="18">
        <v>0</v>
      </c>
      <c r="V303" s="18">
        <v>0</v>
      </c>
      <c r="W303" s="18">
        <v>1.137E-16</v>
      </c>
      <c r="X303" s="18">
        <v>-9.9924300000000001E-13</v>
      </c>
      <c r="Y303" s="18">
        <v>0</v>
      </c>
      <c r="Z303" s="18">
        <v>0</v>
      </c>
      <c r="AA303" s="18">
        <v>0</v>
      </c>
      <c r="AB303" s="18">
        <v>6.0174856469999996E-2</v>
      </c>
      <c r="AC303" s="18">
        <v>6.0164999999999996E-2</v>
      </c>
      <c r="AD303" s="18">
        <v>0</v>
      </c>
      <c r="AE303" s="18">
        <v>0</v>
      </c>
      <c r="AF303" s="18">
        <v>0</v>
      </c>
      <c r="AG303" s="18">
        <v>0</v>
      </c>
      <c r="AH303" s="18">
        <v>0</v>
      </c>
      <c r="AI303" s="18">
        <v>9.8564699999999992E-6</v>
      </c>
      <c r="AJ303" s="18">
        <v>-4.8925199999999995E-2</v>
      </c>
      <c r="AK303" s="18">
        <v>0</v>
      </c>
      <c r="AL303" s="18">
        <v>0</v>
      </c>
      <c r="AM303" s="18">
        <v>0</v>
      </c>
      <c r="AN303" s="18">
        <v>0.97265198939999997</v>
      </c>
      <c r="AO303" s="18">
        <v>0.972522</v>
      </c>
      <c r="AP303" s="18">
        <v>0</v>
      </c>
      <c r="AQ303" s="18">
        <v>0</v>
      </c>
      <c r="AR303" s="18">
        <v>0</v>
      </c>
      <c r="AS303" s="18">
        <v>0</v>
      </c>
      <c r="AT303" s="18">
        <v>0</v>
      </c>
      <c r="AU303" s="18">
        <v>1.2998940000000001E-4</v>
      </c>
      <c r="AV303" s="18">
        <v>-0.79912800000000006</v>
      </c>
      <c r="AW303" s="18">
        <v>0</v>
      </c>
      <c r="AX303" s="18">
        <v>0</v>
      </c>
      <c r="AY303" s="18">
        <v>0</v>
      </c>
      <c r="AZ303" s="18">
        <v>7.1294925209999999E-2</v>
      </c>
      <c r="BA303" s="18">
        <v>7.1280300000000005E-2</v>
      </c>
      <c r="BB303" s="18">
        <v>0</v>
      </c>
      <c r="BC303" s="18">
        <v>0</v>
      </c>
      <c r="BD303" s="18">
        <v>0</v>
      </c>
      <c r="BE303" s="18">
        <v>0</v>
      </c>
      <c r="BF303" s="18">
        <v>0</v>
      </c>
      <c r="BG303" s="18">
        <v>1.4625209999999999E-5</v>
      </c>
      <c r="BH303" s="18">
        <v>-5.7556499999999997E-2</v>
      </c>
      <c r="BI303" s="18">
        <v>0</v>
      </c>
      <c r="BJ303" s="18">
        <v>0</v>
      </c>
      <c r="BK303" s="18">
        <v>0</v>
      </c>
      <c r="BL303" s="18">
        <v>3.6307474076999997E-5</v>
      </c>
      <c r="BM303" s="18">
        <v>3.63054E-5</v>
      </c>
      <c r="BN303" s="18">
        <v>0</v>
      </c>
      <c r="BO303" s="18">
        <v>0</v>
      </c>
      <c r="BP303" s="18">
        <v>0</v>
      </c>
      <c r="BQ303" s="18">
        <v>0</v>
      </c>
      <c r="BR303" s="18">
        <v>0</v>
      </c>
      <c r="BS303" s="18">
        <v>2.0740770000000002E-9</v>
      </c>
      <c r="BT303" s="18">
        <v>-2.8770720000000004E-5</v>
      </c>
      <c r="BU303" s="18">
        <v>0</v>
      </c>
      <c r="BV303" s="18">
        <v>0</v>
      </c>
      <c r="BW303" s="18">
        <v>0</v>
      </c>
      <c r="BX303" s="18">
        <v>3446.4202166999999</v>
      </c>
      <c r="BY303" s="18">
        <v>3446.1299999999997</v>
      </c>
      <c r="BZ303" s="18">
        <v>0</v>
      </c>
      <c r="CA303" s="18">
        <v>0</v>
      </c>
      <c r="CB303" s="18">
        <v>0</v>
      </c>
      <c r="CC303" s="18">
        <v>0</v>
      </c>
      <c r="CD303" s="18">
        <v>0</v>
      </c>
      <c r="CE303" s="18">
        <v>0.29021669999999999</v>
      </c>
      <c r="CF303" s="18">
        <v>-2671.7549999999997</v>
      </c>
      <c r="CG303" s="18">
        <v>0</v>
      </c>
      <c r="CH303" s="18">
        <v>0</v>
      </c>
      <c r="CI303" s="18">
        <v>0</v>
      </c>
      <c r="CJ303" s="18">
        <v>4241.3086727999989</v>
      </c>
      <c r="CK303" s="18">
        <v>4241.0099999999993</v>
      </c>
      <c r="CL303" s="18">
        <v>0</v>
      </c>
      <c r="CM303" s="18">
        <v>0</v>
      </c>
      <c r="CN303" s="18">
        <v>0</v>
      </c>
      <c r="CO303" s="18">
        <v>0</v>
      </c>
      <c r="CP303" s="18">
        <v>0</v>
      </c>
      <c r="CQ303" s="18">
        <v>0.29867279999999996</v>
      </c>
      <c r="CR303" s="18">
        <v>-3324.57</v>
      </c>
      <c r="CS303" s="18">
        <v>0</v>
      </c>
      <c r="CT303" s="18">
        <v>0</v>
      </c>
      <c r="CU303" s="18">
        <v>0</v>
      </c>
      <c r="CV303" s="18">
        <v>1329.5732009999999</v>
      </c>
      <c r="CW303" s="18">
        <v>1329.5339999999999</v>
      </c>
      <c r="CX303" s="18">
        <v>0</v>
      </c>
      <c r="CY303" s="18">
        <v>0</v>
      </c>
      <c r="CZ303" s="18">
        <v>0</v>
      </c>
      <c r="DA303" s="18">
        <v>0</v>
      </c>
      <c r="DB303" s="18">
        <v>0</v>
      </c>
      <c r="DC303" s="18">
        <v>3.9201E-2</v>
      </c>
      <c r="DD303" s="18">
        <v>-1091.9279999999999</v>
      </c>
      <c r="DE303" s="18">
        <v>0</v>
      </c>
      <c r="DF303" s="18">
        <v>0</v>
      </c>
      <c r="DG303" s="18">
        <v>0</v>
      </c>
      <c r="DH303" s="18">
        <v>0</v>
      </c>
      <c r="DI303" s="18">
        <v>0</v>
      </c>
      <c r="DJ303" s="18">
        <v>0</v>
      </c>
      <c r="DK303" s="18">
        <v>0</v>
      </c>
      <c r="DL303" s="18">
        <v>0</v>
      </c>
      <c r="DM303" s="18">
        <v>0</v>
      </c>
      <c r="DN303" s="18">
        <v>0</v>
      </c>
      <c r="DO303" s="18">
        <v>0</v>
      </c>
      <c r="DP303" s="18">
        <v>0</v>
      </c>
      <c r="DQ303" s="18">
        <v>0</v>
      </c>
      <c r="DR303" s="18">
        <v>0</v>
      </c>
      <c r="DS303" s="18">
        <v>0</v>
      </c>
      <c r="DT303" s="18">
        <v>0</v>
      </c>
      <c r="DU303" s="18">
        <v>0</v>
      </c>
      <c r="DV303" s="18">
        <v>0</v>
      </c>
      <c r="DW303" s="18">
        <v>0</v>
      </c>
      <c r="DX303" s="18">
        <v>0</v>
      </c>
      <c r="DY303" s="18">
        <v>0</v>
      </c>
      <c r="DZ303" s="18">
        <v>0</v>
      </c>
      <c r="EA303" s="18">
        <v>0</v>
      </c>
      <c r="EB303" s="18">
        <v>0</v>
      </c>
      <c r="EC303" s="18">
        <v>0</v>
      </c>
      <c r="ED303" s="18">
        <v>0</v>
      </c>
      <c r="EE303" s="18">
        <v>0</v>
      </c>
    </row>
    <row r="304" spans="1:135" ht="20.149999999999999" customHeight="1" outlineLevel="6" x14ac:dyDescent="0.35">
      <c r="A304" s="17" t="s">
        <v>55</v>
      </c>
      <c r="B304" s="17" t="s">
        <v>62</v>
      </c>
      <c r="C304">
        <v>0</v>
      </c>
      <c r="D304" s="18">
        <v>50.276724645000002</v>
      </c>
      <c r="E304" s="18">
        <v>50.226592500000002</v>
      </c>
      <c r="F304" s="18">
        <v>0</v>
      </c>
      <c r="G304" s="18">
        <v>0</v>
      </c>
      <c r="H304" s="18">
        <v>0</v>
      </c>
      <c r="I304" s="18">
        <v>0</v>
      </c>
      <c r="J304" s="18">
        <v>0</v>
      </c>
      <c r="K304" s="18">
        <v>5.0132145000000003E-2</v>
      </c>
      <c r="L304" s="18">
        <v>-28.8855</v>
      </c>
      <c r="M304" s="18">
        <v>0</v>
      </c>
      <c r="N304" s="18">
        <v>0</v>
      </c>
      <c r="O304" s="18">
        <v>0</v>
      </c>
      <c r="P304" s="18">
        <v>1.5329520150000001E-12</v>
      </c>
      <c r="Q304" s="18">
        <v>1.5326734500000001E-12</v>
      </c>
      <c r="R304" s="18">
        <v>0</v>
      </c>
      <c r="S304" s="18">
        <v>0</v>
      </c>
      <c r="T304" s="18">
        <v>0</v>
      </c>
      <c r="U304" s="18">
        <v>0</v>
      </c>
      <c r="V304" s="18">
        <v>0</v>
      </c>
      <c r="W304" s="18">
        <v>2.7856499999999997E-16</v>
      </c>
      <c r="X304" s="18">
        <v>1.7743634999999999E-13</v>
      </c>
      <c r="Y304" s="18">
        <v>0</v>
      </c>
      <c r="Z304" s="18">
        <v>0</v>
      </c>
      <c r="AA304" s="18">
        <v>0</v>
      </c>
      <c r="AB304" s="18">
        <v>1.9575628600499998E-2</v>
      </c>
      <c r="AC304" s="18">
        <v>1.9551146999999998E-2</v>
      </c>
      <c r="AD304" s="18">
        <v>0</v>
      </c>
      <c r="AE304" s="18">
        <v>0</v>
      </c>
      <c r="AF304" s="18">
        <v>0</v>
      </c>
      <c r="AG304" s="18">
        <v>0</v>
      </c>
      <c r="AH304" s="18">
        <v>0</v>
      </c>
      <c r="AI304" s="18">
        <v>2.4481600500000001E-5</v>
      </c>
      <c r="AJ304" s="18">
        <v>-8.701885500000001E-3</v>
      </c>
      <c r="AK304" s="18">
        <v>0</v>
      </c>
      <c r="AL304" s="18">
        <v>0</v>
      </c>
      <c r="AM304" s="18">
        <v>0</v>
      </c>
      <c r="AN304" s="18">
        <v>9.4580754029999992E-2</v>
      </c>
      <c r="AO304" s="18">
        <v>9.426227999999999E-2</v>
      </c>
      <c r="AP304" s="18">
        <v>0</v>
      </c>
      <c r="AQ304" s="18">
        <v>0</v>
      </c>
      <c r="AR304" s="18">
        <v>0</v>
      </c>
      <c r="AS304" s="18">
        <v>0</v>
      </c>
      <c r="AT304" s="18">
        <v>0</v>
      </c>
      <c r="AU304" s="18">
        <v>3.1847403E-4</v>
      </c>
      <c r="AV304" s="18">
        <v>-6.6629366999999995E-2</v>
      </c>
      <c r="AW304" s="18">
        <v>0</v>
      </c>
      <c r="AX304" s="18">
        <v>0</v>
      </c>
      <c r="AY304" s="18">
        <v>0</v>
      </c>
      <c r="AZ304" s="18">
        <v>1.2852467764500001E-2</v>
      </c>
      <c r="BA304" s="18">
        <v>1.2816636000000001E-2</v>
      </c>
      <c r="BB304" s="18">
        <v>0</v>
      </c>
      <c r="BC304" s="18">
        <v>0</v>
      </c>
      <c r="BD304" s="18">
        <v>0</v>
      </c>
      <c r="BE304" s="18">
        <v>0</v>
      </c>
      <c r="BF304" s="18">
        <v>0</v>
      </c>
      <c r="BG304" s="18">
        <v>3.5831764499999998E-5</v>
      </c>
      <c r="BH304" s="18">
        <v>-5.5347411000000006E-3</v>
      </c>
      <c r="BI304" s="18">
        <v>0</v>
      </c>
      <c r="BJ304" s="18">
        <v>0</v>
      </c>
      <c r="BK304" s="18">
        <v>0</v>
      </c>
      <c r="BL304" s="18">
        <v>1.692551648865E-5</v>
      </c>
      <c r="BM304" s="18">
        <v>1.6920435000000001E-5</v>
      </c>
      <c r="BN304" s="18">
        <v>0</v>
      </c>
      <c r="BO304" s="18">
        <v>0</v>
      </c>
      <c r="BP304" s="18">
        <v>0</v>
      </c>
      <c r="BQ304" s="18">
        <v>0</v>
      </c>
      <c r="BR304" s="18">
        <v>0</v>
      </c>
      <c r="BS304" s="18">
        <v>5.0814886500000004E-9</v>
      </c>
      <c r="BT304" s="18">
        <v>6.8751826500000006E-7</v>
      </c>
      <c r="BU304" s="18">
        <v>0</v>
      </c>
      <c r="BV304" s="18">
        <v>0</v>
      </c>
      <c r="BW304" s="18">
        <v>0</v>
      </c>
      <c r="BX304" s="18">
        <v>561.33081091500003</v>
      </c>
      <c r="BY304" s="18">
        <v>560.61977999999999</v>
      </c>
      <c r="BZ304" s="18">
        <v>0</v>
      </c>
      <c r="CA304" s="18">
        <v>0</v>
      </c>
      <c r="CB304" s="18">
        <v>0</v>
      </c>
      <c r="CC304" s="18">
        <v>0</v>
      </c>
      <c r="CD304" s="18">
        <v>0</v>
      </c>
      <c r="CE304" s="18">
        <v>0.71103091499999993</v>
      </c>
      <c r="CF304" s="18">
        <v>-228.48283499999999</v>
      </c>
      <c r="CG304" s="18">
        <v>0</v>
      </c>
      <c r="CH304" s="18">
        <v>0</v>
      </c>
      <c r="CI304" s="18">
        <v>0</v>
      </c>
      <c r="CJ304" s="18">
        <v>647.46633336000002</v>
      </c>
      <c r="CK304" s="18">
        <v>646.73458500000004</v>
      </c>
      <c r="CL304" s="18">
        <v>0</v>
      </c>
      <c r="CM304" s="18">
        <v>0</v>
      </c>
      <c r="CN304" s="18">
        <v>0</v>
      </c>
      <c r="CO304" s="18">
        <v>0</v>
      </c>
      <c r="CP304" s="18">
        <v>0</v>
      </c>
      <c r="CQ304" s="18">
        <v>0.73174835999999999</v>
      </c>
      <c r="CR304" s="18">
        <v>-218.442735</v>
      </c>
      <c r="CS304" s="18">
        <v>0</v>
      </c>
      <c r="CT304" s="18">
        <v>0</v>
      </c>
      <c r="CU304" s="18">
        <v>0</v>
      </c>
      <c r="CV304" s="18">
        <v>278.55005745</v>
      </c>
      <c r="CW304" s="18">
        <v>278.45401499999997</v>
      </c>
      <c r="CX304" s="18">
        <v>0</v>
      </c>
      <c r="CY304" s="18">
        <v>0</v>
      </c>
      <c r="CZ304" s="18">
        <v>0</v>
      </c>
      <c r="DA304" s="18">
        <v>0</v>
      </c>
      <c r="DB304" s="18">
        <v>0</v>
      </c>
      <c r="DC304" s="18">
        <v>9.6042450000000001E-2</v>
      </c>
      <c r="DD304" s="18">
        <v>24.924879000000001</v>
      </c>
      <c r="DE304" s="18">
        <v>0</v>
      </c>
      <c r="DF304" s="18">
        <v>0</v>
      </c>
      <c r="DG304" s="18">
        <v>0</v>
      </c>
      <c r="DH304" s="18">
        <v>0</v>
      </c>
      <c r="DI304" s="18">
        <v>0</v>
      </c>
      <c r="DJ304" s="18">
        <v>0</v>
      </c>
      <c r="DK304" s="18">
        <v>0</v>
      </c>
      <c r="DL304" s="18">
        <v>0</v>
      </c>
      <c r="DM304" s="18">
        <v>0</v>
      </c>
      <c r="DN304" s="18">
        <v>0</v>
      </c>
      <c r="DO304" s="18">
        <v>0</v>
      </c>
      <c r="DP304" s="18">
        <v>0</v>
      </c>
      <c r="DQ304" s="18">
        <v>0</v>
      </c>
      <c r="DR304" s="18">
        <v>0</v>
      </c>
      <c r="DS304" s="18">
        <v>0</v>
      </c>
      <c r="DT304" s="18">
        <v>0</v>
      </c>
      <c r="DU304" s="18">
        <v>0</v>
      </c>
      <c r="DV304" s="18">
        <v>0</v>
      </c>
      <c r="DW304" s="18">
        <v>0</v>
      </c>
      <c r="DX304" s="18">
        <v>0</v>
      </c>
      <c r="DY304" s="18">
        <v>0</v>
      </c>
      <c r="DZ304" s="18">
        <v>0</v>
      </c>
      <c r="EA304" s="18">
        <v>0</v>
      </c>
      <c r="EB304" s="18">
        <v>0</v>
      </c>
      <c r="EC304" s="18">
        <v>0</v>
      </c>
      <c r="ED304" s="18">
        <v>0</v>
      </c>
      <c r="EE304" s="18">
        <v>0</v>
      </c>
    </row>
    <row r="305" spans="1:135" ht="20.149999999999999" customHeight="1" outlineLevel="6" x14ac:dyDescent="0.35">
      <c r="A305" s="17" t="s">
        <v>55</v>
      </c>
      <c r="B305" s="17" t="s">
        <v>354</v>
      </c>
      <c r="C305">
        <v>0</v>
      </c>
      <c r="D305" s="18">
        <v>137.44692000000001</v>
      </c>
      <c r="E305" s="18">
        <v>131.976</v>
      </c>
      <c r="F305" s="18">
        <v>0</v>
      </c>
      <c r="G305" s="18">
        <v>0</v>
      </c>
      <c r="H305" s="18">
        <v>0</v>
      </c>
      <c r="I305" s="18">
        <v>0</v>
      </c>
      <c r="J305" s="18">
        <v>3.1449599999999998</v>
      </c>
      <c r="K305" s="18">
        <v>2.3259599999999998</v>
      </c>
      <c r="L305" s="18">
        <v>-2.1527999999999996</v>
      </c>
      <c r="M305" s="18">
        <v>0</v>
      </c>
      <c r="N305" s="18">
        <v>0</v>
      </c>
      <c r="O305" s="18">
        <v>0</v>
      </c>
      <c r="P305" s="18">
        <v>1.5678000032717881E-6</v>
      </c>
      <c r="Q305" s="18">
        <v>1.5678E-6</v>
      </c>
      <c r="R305" s="18">
        <v>0</v>
      </c>
      <c r="S305" s="18">
        <v>0</v>
      </c>
      <c r="T305" s="18">
        <v>0</v>
      </c>
      <c r="U305" s="18">
        <v>0</v>
      </c>
      <c r="V305" s="18">
        <v>2.5318799999999999E-16</v>
      </c>
      <c r="W305" s="18">
        <v>3.0185999999999998E-15</v>
      </c>
      <c r="X305" s="18">
        <v>-2.6020799999999997E-14</v>
      </c>
      <c r="Y305" s="18">
        <v>0</v>
      </c>
      <c r="Z305" s="18">
        <v>0</v>
      </c>
      <c r="AA305" s="18">
        <v>0</v>
      </c>
      <c r="AB305" s="18">
        <v>7.2352800000000002E-3</v>
      </c>
      <c r="AC305" s="18">
        <v>7.4412000000000002E-3</v>
      </c>
      <c r="AD305" s="18">
        <v>0</v>
      </c>
      <c r="AE305" s="18">
        <v>0</v>
      </c>
      <c r="AF305" s="18">
        <v>0</v>
      </c>
      <c r="AG305" s="18">
        <v>0</v>
      </c>
      <c r="AH305" s="18">
        <v>1.0249199999999999E-3</v>
      </c>
      <c r="AI305" s="18">
        <v>-1.23084E-3</v>
      </c>
      <c r="AJ305" s="18">
        <v>-1.07172E-3</v>
      </c>
      <c r="AK305" s="18">
        <v>0</v>
      </c>
      <c r="AL305" s="18">
        <v>0</v>
      </c>
      <c r="AM305" s="18">
        <v>0</v>
      </c>
      <c r="AN305" s="18">
        <v>0.22206599999999999</v>
      </c>
      <c r="AO305" s="18">
        <v>0.20404799999999998</v>
      </c>
      <c r="AP305" s="18">
        <v>0</v>
      </c>
      <c r="AQ305" s="18">
        <v>0</v>
      </c>
      <c r="AR305" s="18">
        <v>0</v>
      </c>
      <c r="AS305" s="18">
        <v>0</v>
      </c>
      <c r="AT305" s="18">
        <v>1.0951199999999999E-2</v>
      </c>
      <c r="AU305" s="18">
        <v>7.0667999999999998E-3</v>
      </c>
      <c r="AV305" s="18">
        <v>-1.17936E-2</v>
      </c>
      <c r="AW305" s="18">
        <v>0</v>
      </c>
      <c r="AX305" s="18">
        <v>0</v>
      </c>
      <c r="AY305" s="18">
        <v>0</v>
      </c>
      <c r="AZ305" s="18">
        <v>6.9530760000000011E-2</v>
      </c>
      <c r="BA305" s="18">
        <v>6.5520000000000009E-2</v>
      </c>
      <c r="BB305" s="18">
        <v>0</v>
      </c>
      <c r="BC305" s="18">
        <v>0</v>
      </c>
      <c r="BD305" s="18">
        <v>0</v>
      </c>
      <c r="BE305" s="18">
        <v>0</v>
      </c>
      <c r="BF305" s="18">
        <v>2.6535599999999997E-3</v>
      </c>
      <c r="BG305" s="18">
        <v>1.3571999999999998E-3</v>
      </c>
      <c r="BH305" s="18">
        <v>-2.1995999999999999E-3</v>
      </c>
      <c r="BI305" s="18">
        <v>0</v>
      </c>
      <c r="BJ305" s="18">
        <v>0</v>
      </c>
      <c r="BK305" s="18">
        <v>0</v>
      </c>
      <c r="BL305" s="18">
        <v>3.2579351999999997E-5</v>
      </c>
      <c r="BM305" s="18">
        <v>3.2291999999999995E-5</v>
      </c>
      <c r="BN305" s="18">
        <v>0</v>
      </c>
      <c r="BO305" s="18">
        <v>0</v>
      </c>
      <c r="BP305" s="18">
        <v>0</v>
      </c>
      <c r="BQ305" s="18">
        <v>0</v>
      </c>
      <c r="BR305" s="18">
        <v>1.0904399999999999E-7</v>
      </c>
      <c r="BS305" s="18">
        <v>1.7830799999999998E-7</v>
      </c>
      <c r="BT305" s="18">
        <v>-3.86568E-7</v>
      </c>
      <c r="BU305" s="18">
        <v>0</v>
      </c>
      <c r="BV305" s="18">
        <v>0</v>
      </c>
      <c r="BW305" s="18">
        <v>0</v>
      </c>
      <c r="BX305" s="18">
        <v>688.94279999999992</v>
      </c>
      <c r="BY305" s="18">
        <v>636.48</v>
      </c>
      <c r="BZ305" s="18">
        <v>0</v>
      </c>
      <c r="CA305" s="18">
        <v>0</v>
      </c>
      <c r="CB305" s="18">
        <v>0</v>
      </c>
      <c r="CC305" s="18">
        <v>0</v>
      </c>
      <c r="CD305" s="18">
        <v>20.779199999999999</v>
      </c>
      <c r="CE305" s="18">
        <v>31.683599999999998</v>
      </c>
      <c r="CF305" s="18">
        <v>-27.471599999999999</v>
      </c>
      <c r="CG305" s="18">
        <v>0</v>
      </c>
      <c r="CH305" s="18">
        <v>0</v>
      </c>
      <c r="CI305" s="18">
        <v>0</v>
      </c>
      <c r="CJ305" s="18">
        <v>708.08399999999995</v>
      </c>
      <c r="CK305" s="18">
        <v>655.19999999999993</v>
      </c>
      <c r="CL305" s="18">
        <v>0</v>
      </c>
      <c r="CM305" s="18">
        <v>0</v>
      </c>
      <c r="CN305" s="18">
        <v>0</v>
      </c>
      <c r="CO305" s="18">
        <v>0</v>
      </c>
      <c r="CP305" s="18">
        <v>20.872799999999998</v>
      </c>
      <c r="CQ305" s="18">
        <v>32.011200000000002</v>
      </c>
      <c r="CR305" s="18">
        <v>-33.6492</v>
      </c>
      <c r="CS305" s="18">
        <v>0</v>
      </c>
      <c r="CT305" s="18">
        <v>0</v>
      </c>
      <c r="CU305" s="18">
        <v>0</v>
      </c>
      <c r="CV305" s="18">
        <v>92.453399999999988</v>
      </c>
      <c r="CW305" s="18">
        <v>88.919999999999987</v>
      </c>
      <c r="CX305" s="18">
        <v>0</v>
      </c>
      <c r="CY305" s="18">
        <v>0</v>
      </c>
      <c r="CZ305" s="18">
        <v>0</v>
      </c>
      <c r="DA305" s="18">
        <v>0</v>
      </c>
      <c r="DB305" s="18">
        <v>1.2121199999999999</v>
      </c>
      <c r="DC305" s="18">
        <v>2.3212799999999998</v>
      </c>
      <c r="DD305" s="18">
        <v>-7.8624000000000001</v>
      </c>
      <c r="DE305" s="18">
        <v>0</v>
      </c>
      <c r="DF305" s="18">
        <v>0</v>
      </c>
      <c r="DG305" s="18">
        <v>0</v>
      </c>
      <c r="DH305" s="18">
        <v>131.04</v>
      </c>
      <c r="DI305" s="18">
        <v>131.04</v>
      </c>
      <c r="DJ305" s="18">
        <v>0</v>
      </c>
      <c r="DK305" s="18">
        <v>0</v>
      </c>
      <c r="DL305" s="18">
        <v>0</v>
      </c>
      <c r="DM305" s="18">
        <v>0</v>
      </c>
      <c r="DN305" s="18">
        <v>0</v>
      </c>
      <c r="DO305" s="18">
        <v>0</v>
      </c>
      <c r="DP305" s="18">
        <v>0</v>
      </c>
      <c r="DQ305" s="18">
        <v>0</v>
      </c>
      <c r="DR305" s="18">
        <v>0</v>
      </c>
      <c r="DS305" s="18">
        <v>0</v>
      </c>
      <c r="DT305" s="18">
        <v>71.603999999999999</v>
      </c>
      <c r="DU305" s="18">
        <v>71.603999999999999</v>
      </c>
      <c r="DV305" s="18">
        <v>0</v>
      </c>
      <c r="DW305" s="18">
        <v>0</v>
      </c>
      <c r="DX305" s="18">
        <v>0</v>
      </c>
      <c r="DY305" s="18">
        <v>0</v>
      </c>
      <c r="DZ305" s="18">
        <v>0</v>
      </c>
      <c r="EA305" s="18">
        <v>0</v>
      </c>
      <c r="EB305" s="18">
        <v>0</v>
      </c>
      <c r="EC305" s="18">
        <v>0</v>
      </c>
      <c r="ED305" s="18">
        <v>0</v>
      </c>
      <c r="EE305" s="18">
        <v>0</v>
      </c>
    </row>
    <row r="306" spans="1:135" ht="20.149999999999999" customHeight="1" outlineLevel="6" x14ac:dyDescent="0.35">
      <c r="A306" s="17" t="s">
        <v>55</v>
      </c>
      <c r="B306" s="17" t="s">
        <v>407</v>
      </c>
      <c r="C306">
        <v>0</v>
      </c>
      <c r="D306" s="18">
        <v>90.317465423999991</v>
      </c>
      <c r="E306" s="18">
        <v>90.287999999999997</v>
      </c>
      <c r="F306" s="18">
        <v>0</v>
      </c>
      <c r="G306" s="18">
        <v>0</v>
      </c>
      <c r="H306" s="18">
        <v>0</v>
      </c>
      <c r="I306" s="18">
        <v>0</v>
      </c>
      <c r="J306" s="18">
        <v>0</v>
      </c>
      <c r="K306" s="18">
        <v>2.9465424000000004E-2</v>
      </c>
      <c r="L306" s="18">
        <v>-78.218783999999999</v>
      </c>
      <c r="M306" s="18">
        <v>0</v>
      </c>
      <c r="N306" s="18">
        <v>0</v>
      </c>
      <c r="O306" s="18">
        <v>0</v>
      </c>
      <c r="P306" s="18">
        <v>4.7952000001637283E-6</v>
      </c>
      <c r="Q306" s="18">
        <v>4.7952000000000003E-6</v>
      </c>
      <c r="R306" s="18">
        <v>0</v>
      </c>
      <c r="S306" s="18">
        <v>0</v>
      </c>
      <c r="T306" s="18">
        <v>0</v>
      </c>
      <c r="U306" s="18">
        <v>0</v>
      </c>
      <c r="V306" s="18">
        <v>0</v>
      </c>
      <c r="W306" s="18">
        <v>1.6372800000000002E-16</v>
      </c>
      <c r="X306" s="18">
        <v>4.8047904000000006E-13</v>
      </c>
      <c r="Y306" s="18">
        <v>0</v>
      </c>
      <c r="Z306" s="18">
        <v>0</v>
      </c>
      <c r="AA306" s="18">
        <v>0</v>
      </c>
      <c r="AB306" s="18">
        <v>8.783793316800001E-3</v>
      </c>
      <c r="AC306" s="18">
        <v>8.7696000000000007E-3</v>
      </c>
      <c r="AD306" s="18">
        <v>0</v>
      </c>
      <c r="AE306" s="18">
        <v>0</v>
      </c>
      <c r="AF306" s="18">
        <v>0</v>
      </c>
      <c r="AG306" s="18">
        <v>0</v>
      </c>
      <c r="AH306" s="18">
        <v>0</v>
      </c>
      <c r="AI306" s="18">
        <v>1.41933168E-5</v>
      </c>
      <c r="AJ306" s="18">
        <v>-2.3563742400000001E-2</v>
      </c>
      <c r="AK306" s="18">
        <v>0</v>
      </c>
      <c r="AL306" s="18">
        <v>0</v>
      </c>
      <c r="AM306" s="18">
        <v>0</v>
      </c>
      <c r="AN306" s="18">
        <v>0.51858718473600007</v>
      </c>
      <c r="AO306" s="18">
        <v>0.51840000000000008</v>
      </c>
      <c r="AP306" s="18">
        <v>0</v>
      </c>
      <c r="AQ306" s="18">
        <v>0</v>
      </c>
      <c r="AR306" s="18">
        <v>0</v>
      </c>
      <c r="AS306" s="18">
        <v>0</v>
      </c>
      <c r="AT306" s="18">
        <v>0</v>
      </c>
      <c r="AU306" s="18">
        <v>1.8718473600000003E-4</v>
      </c>
      <c r="AV306" s="18">
        <v>-0.18042523199999999</v>
      </c>
      <c r="AW306" s="18">
        <v>0</v>
      </c>
      <c r="AX306" s="18">
        <v>0</v>
      </c>
      <c r="AY306" s="18">
        <v>0</v>
      </c>
      <c r="AZ306" s="18">
        <v>0.14085306030240002</v>
      </c>
      <c r="BA306" s="18">
        <v>0.14083200000000001</v>
      </c>
      <c r="BB306" s="18">
        <v>0</v>
      </c>
      <c r="BC306" s="18">
        <v>0</v>
      </c>
      <c r="BD306" s="18">
        <v>0</v>
      </c>
      <c r="BE306" s="18">
        <v>0</v>
      </c>
      <c r="BF306" s="18">
        <v>0</v>
      </c>
      <c r="BG306" s="18">
        <v>2.1060302400000001E-5</v>
      </c>
      <c r="BH306" s="18">
        <v>-1.4987505600000001E-2</v>
      </c>
      <c r="BI306" s="18">
        <v>0</v>
      </c>
      <c r="BJ306" s="18">
        <v>0</v>
      </c>
      <c r="BK306" s="18">
        <v>0</v>
      </c>
      <c r="BL306" s="18">
        <v>3.5121629866708801E-3</v>
      </c>
      <c r="BM306" s="18">
        <v>3.5121600000000003E-3</v>
      </c>
      <c r="BN306" s="18">
        <v>0</v>
      </c>
      <c r="BO306" s="18">
        <v>0</v>
      </c>
      <c r="BP306" s="18">
        <v>0</v>
      </c>
      <c r="BQ306" s="18">
        <v>0</v>
      </c>
      <c r="BR306" s="18">
        <v>0</v>
      </c>
      <c r="BS306" s="18">
        <v>2.9866708800000006E-9</v>
      </c>
      <c r="BT306" s="18">
        <v>1.8617256E-6</v>
      </c>
      <c r="BU306" s="18">
        <v>0</v>
      </c>
      <c r="BV306" s="18">
        <v>0</v>
      </c>
      <c r="BW306" s="18">
        <v>0</v>
      </c>
      <c r="BX306" s="18">
        <v>0.41791204799999998</v>
      </c>
      <c r="BY306" s="18">
        <v>0</v>
      </c>
      <c r="BZ306" s="18">
        <v>0</v>
      </c>
      <c r="CA306" s="18">
        <v>0</v>
      </c>
      <c r="CB306" s="18">
        <v>0</v>
      </c>
      <c r="CC306" s="18">
        <v>0</v>
      </c>
      <c r="CD306" s="18">
        <v>0</v>
      </c>
      <c r="CE306" s="18">
        <v>0.41791204799999998</v>
      </c>
      <c r="CF306" s="18">
        <v>-618.70608000000004</v>
      </c>
      <c r="CG306" s="18">
        <v>0</v>
      </c>
      <c r="CH306" s="18">
        <v>0</v>
      </c>
      <c r="CI306" s="18">
        <v>0</v>
      </c>
      <c r="CJ306" s="18">
        <v>9590.8300888320009</v>
      </c>
      <c r="CK306" s="18">
        <v>9590.4000000000015</v>
      </c>
      <c r="CL306" s="18">
        <v>0</v>
      </c>
      <c r="CM306" s="18">
        <v>0</v>
      </c>
      <c r="CN306" s="18">
        <v>0</v>
      </c>
      <c r="CO306" s="18">
        <v>0</v>
      </c>
      <c r="CP306" s="18">
        <v>0</v>
      </c>
      <c r="CQ306" s="18">
        <v>0.43008883199999998</v>
      </c>
      <c r="CR306" s="18">
        <v>-591.52032000000008</v>
      </c>
      <c r="CS306" s="18">
        <v>0</v>
      </c>
      <c r="CT306" s="18">
        <v>0</v>
      </c>
      <c r="CU306" s="18">
        <v>0</v>
      </c>
      <c r="CV306" s="18">
        <v>59.240449440000013</v>
      </c>
      <c r="CW306" s="18">
        <v>59.184000000000012</v>
      </c>
      <c r="CX306" s="18">
        <v>0</v>
      </c>
      <c r="CY306" s="18">
        <v>0</v>
      </c>
      <c r="CZ306" s="18">
        <v>0</v>
      </c>
      <c r="DA306" s="18">
        <v>0</v>
      </c>
      <c r="DB306" s="18">
        <v>0</v>
      </c>
      <c r="DC306" s="18">
        <v>5.6449440000000004E-2</v>
      </c>
      <c r="DD306" s="18">
        <v>67.493952000000007</v>
      </c>
      <c r="DE306" s="18">
        <v>0</v>
      </c>
      <c r="DF306" s="18">
        <v>0</v>
      </c>
      <c r="DG306" s="18">
        <v>0</v>
      </c>
      <c r="DH306" s="18">
        <v>0</v>
      </c>
      <c r="DI306" s="18">
        <v>0</v>
      </c>
      <c r="DJ306" s="18">
        <v>0</v>
      </c>
      <c r="DK306" s="18">
        <v>0</v>
      </c>
      <c r="DL306" s="18">
        <v>0</v>
      </c>
      <c r="DM306" s="18">
        <v>0</v>
      </c>
      <c r="DN306" s="18">
        <v>0</v>
      </c>
      <c r="DO306" s="18">
        <v>0</v>
      </c>
      <c r="DP306" s="18">
        <v>0</v>
      </c>
      <c r="DQ306" s="18">
        <v>0</v>
      </c>
      <c r="DR306" s="18">
        <v>0</v>
      </c>
      <c r="DS306" s="18">
        <v>0</v>
      </c>
      <c r="DT306" s="18">
        <v>0</v>
      </c>
      <c r="DU306" s="18">
        <v>0</v>
      </c>
      <c r="DV306" s="18">
        <v>0</v>
      </c>
      <c r="DW306" s="18">
        <v>0</v>
      </c>
      <c r="DX306" s="18">
        <v>0</v>
      </c>
      <c r="DY306" s="18">
        <v>0</v>
      </c>
      <c r="DZ306" s="18">
        <v>0</v>
      </c>
      <c r="EA306" s="18">
        <v>0</v>
      </c>
      <c r="EB306" s="18">
        <v>0</v>
      </c>
      <c r="EC306" s="18">
        <v>0</v>
      </c>
      <c r="ED306" s="18">
        <v>0</v>
      </c>
      <c r="EE306" s="18">
        <v>0</v>
      </c>
    </row>
    <row r="307" spans="1:135" ht="20.149999999999999" customHeight="1" outlineLevel="5" x14ac:dyDescent="0.35">
      <c r="A307" s="17" t="s">
        <v>54</v>
      </c>
      <c r="B307" s="17" t="s">
        <v>408</v>
      </c>
      <c r="D307" s="18">
        <v>862.52699354000003</v>
      </c>
      <c r="E307" s="18">
        <v>676.00459999999998</v>
      </c>
      <c r="F307" s="18">
        <v>0</v>
      </c>
      <c r="G307" s="18">
        <v>0</v>
      </c>
      <c r="H307" s="18">
        <v>0</v>
      </c>
      <c r="I307" s="18">
        <v>0</v>
      </c>
      <c r="J307" s="18">
        <v>183.60938720000001</v>
      </c>
      <c r="K307" s="18">
        <v>2.9130063399999999</v>
      </c>
      <c r="L307" s="18">
        <v>-641.58846000000005</v>
      </c>
      <c r="M307" s="18">
        <v>0</v>
      </c>
      <c r="N307" s="18">
        <v>0</v>
      </c>
      <c r="O307" s="18">
        <v>0</v>
      </c>
      <c r="P307" s="18">
        <v>1.0249680478613241E-5</v>
      </c>
      <c r="Q307" s="18">
        <v>1.0249680330583E-5</v>
      </c>
      <c r="R307" s="18">
        <v>0</v>
      </c>
      <c r="S307" s="18">
        <v>0</v>
      </c>
      <c r="T307" s="18">
        <v>0</v>
      </c>
      <c r="U307" s="18">
        <v>0</v>
      </c>
      <c r="V307" s="18">
        <v>1.318474E-13</v>
      </c>
      <c r="W307" s="18">
        <v>1.618284E-14</v>
      </c>
      <c r="X307" s="18">
        <v>1.9887547893400001E-8</v>
      </c>
      <c r="Y307" s="18">
        <v>0</v>
      </c>
      <c r="Z307" s="18">
        <v>0</v>
      </c>
      <c r="AA307" s="18">
        <v>0</v>
      </c>
      <c r="AB307" s="18">
        <v>0.180989115418</v>
      </c>
      <c r="AC307" s="18">
        <v>0.17749395000000001</v>
      </c>
      <c r="AD307" s="18">
        <v>0</v>
      </c>
      <c r="AE307" s="18">
        <v>0</v>
      </c>
      <c r="AF307" s="18">
        <v>0</v>
      </c>
      <c r="AG307" s="18">
        <v>0</v>
      </c>
      <c r="AH307" s="18">
        <v>2.0919864400000001E-3</v>
      </c>
      <c r="AI307" s="18">
        <v>1.4031789780000004E-3</v>
      </c>
      <c r="AJ307" s="18">
        <v>-0.13045553400000001</v>
      </c>
      <c r="AK307" s="18">
        <v>0</v>
      </c>
      <c r="AL307" s="18">
        <v>0</v>
      </c>
      <c r="AM307" s="18">
        <v>0</v>
      </c>
      <c r="AN307" s="18">
        <v>3.1550833486599998</v>
      </c>
      <c r="AO307" s="18">
        <v>3.1091340000000001</v>
      </c>
      <c r="AP307" s="18">
        <v>0</v>
      </c>
      <c r="AQ307" s="18">
        <v>0</v>
      </c>
      <c r="AR307" s="18">
        <v>0</v>
      </c>
      <c r="AS307" s="18">
        <v>0</v>
      </c>
      <c r="AT307" s="18">
        <v>2.7443945100000002E-2</v>
      </c>
      <c r="AU307" s="18">
        <v>1.8505403560000001E-2</v>
      </c>
      <c r="AV307" s="18">
        <v>-1.7057672800000001</v>
      </c>
      <c r="AW307" s="18">
        <v>0</v>
      </c>
      <c r="AX307" s="18">
        <v>0</v>
      </c>
      <c r="AY307" s="18">
        <v>0</v>
      </c>
      <c r="AZ307" s="18">
        <v>0.49927745661399997</v>
      </c>
      <c r="BA307" s="18">
        <v>0.44914231999999998</v>
      </c>
      <c r="BB307" s="18">
        <v>0</v>
      </c>
      <c r="BC307" s="18">
        <v>0</v>
      </c>
      <c r="BD307" s="18">
        <v>0</v>
      </c>
      <c r="BE307" s="18">
        <v>0</v>
      </c>
      <c r="BF307" s="18">
        <v>4.8053077360000002E-2</v>
      </c>
      <c r="BG307" s="18">
        <v>2.0820592540000001E-3</v>
      </c>
      <c r="BH307" s="18">
        <v>-0.13432585599999999</v>
      </c>
      <c r="BI307" s="18">
        <v>0</v>
      </c>
      <c r="BJ307" s="18">
        <v>0</v>
      </c>
      <c r="BK307" s="18">
        <v>0</v>
      </c>
      <c r="BL307" s="18">
        <v>5.1800197710049803E-2</v>
      </c>
      <c r="BM307" s="18">
        <v>5.1799187376000005E-2</v>
      </c>
      <c r="BN307" s="18">
        <v>0</v>
      </c>
      <c r="BO307" s="18">
        <v>0</v>
      </c>
      <c r="BP307" s="18">
        <v>0</v>
      </c>
      <c r="BQ307" s="18">
        <v>0</v>
      </c>
      <c r="BR307" s="18">
        <v>7.1506585000000015E-7</v>
      </c>
      <c r="BS307" s="18">
        <v>2.9526819980000007E-7</v>
      </c>
      <c r="BT307" s="18">
        <v>-6.5797384000000004E-5</v>
      </c>
      <c r="BU307" s="18">
        <v>0</v>
      </c>
      <c r="BV307" s="18">
        <v>0</v>
      </c>
      <c r="BW307" s="18">
        <v>0</v>
      </c>
      <c r="BX307" s="18">
        <v>7852.7504765800004</v>
      </c>
      <c r="BY307" s="18">
        <v>7715.7928000000002</v>
      </c>
      <c r="BZ307" s="18">
        <v>0</v>
      </c>
      <c r="CA307" s="18">
        <v>0</v>
      </c>
      <c r="CB307" s="18">
        <v>0</v>
      </c>
      <c r="CC307" s="18">
        <v>0</v>
      </c>
      <c r="CD307" s="18">
        <v>95.642146000000011</v>
      </c>
      <c r="CE307" s="18">
        <v>41.315530580000001</v>
      </c>
      <c r="CF307" s="18">
        <v>-6965.0146000000004</v>
      </c>
      <c r="CG307" s="18">
        <v>0</v>
      </c>
      <c r="CH307" s="18">
        <v>0</v>
      </c>
      <c r="CI307" s="18">
        <v>0</v>
      </c>
      <c r="CJ307" s="18">
        <v>25371.070141719996</v>
      </c>
      <c r="CK307" s="18">
        <v>25229.040399999998</v>
      </c>
      <c r="CL307" s="18">
        <v>0</v>
      </c>
      <c r="CM307" s="18">
        <v>0</v>
      </c>
      <c r="CN307" s="18">
        <v>0</v>
      </c>
      <c r="CO307" s="18">
        <v>0</v>
      </c>
      <c r="CP307" s="18">
        <v>99.510337000000021</v>
      </c>
      <c r="CQ307" s="18">
        <v>42.519404720000011</v>
      </c>
      <c r="CR307" s="18">
        <v>-6575.6850999999997</v>
      </c>
      <c r="CS307" s="18">
        <v>0</v>
      </c>
      <c r="CT307" s="18">
        <v>0</v>
      </c>
      <c r="CU307" s="18">
        <v>0</v>
      </c>
      <c r="CV307" s="18">
        <v>4043.2405329999997</v>
      </c>
      <c r="CW307" s="18">
        <v>5719.9639200000001</v>
      </c>
      <c r="CX307" s="18">
        <v>0</v>
      </c>
      <c r="CY307" s="18">
        <v>0</v>
      </c>
      <c r="CZ307" s="18">
        <v>0</v>
      </c>
      <c r="DA307" s="18">
        <v>0</v>
      </c>
      <c r="DB307" s="18">
        <v>-1682.3040920000001</v>
      </c>
      <c r="DC307" s="18">
        <v>5.5807050000000009</v>
      </c>
      <c r="DD307" s="18">
        <v>-1707.1471549999999</v>
      </c>
      <c r="DE307" s="18">
        <v>0</v>
      </c>
      <c r="DF307" s="18">
        <v>0</v>
      </c>
      <c r="DG307" s="18">
        <v>0</v>
      </c>
      <c r="DH307" s="18">
        <v>0</v>
      </c>
      <c r="DI307" s="18">
        <v>0</v>
      </c>
      <c r="DJ307" s="18">
        <v>0</v>
      </c>
      <c r="DK307" s="18">
        <v>0</v>
      </c>
      <c r="DL307" s="18">
        <v>0</v>
      </c>
      <c r="DM307" s="18">
        <v>0</v>
      </c>
      <c r="DN307" s="18">
        <v>0</v>
      </c>
      <c r="DO307" s="18">
        <v>0</v>
      </c>
      <c r="DP307" s="18">
        <v>0</v>
      </c>
      <c r="DQ307" s="18">
        <v>0</v>
      </c>
      <c r="DR307" s="18">
        <v>0</v>
      </c>
      <c r="DS307" s="18">
        <v>0</v>
      </c>
      <c r="DT307" s="18">
        <v>1.4973464000000001E-2</v>
      </c>
      <c r="DU307" s="18">
        <v>1.4973464000000001E-2</v>
      </c>
      <c r="DV307" s="18">
        <v>0</v>
      </c>
      <c r="DW307" s="18">
        <v>0</v>
      </c>
      <c r="DX307" s="18">
        <v>0</v>
      </c>
      <c r="DY307" s="18">
        <v>0</v>
      </c>
      <c r="DZ307" s="18">
        <v>0</v>
      </c>
      <c r="EA307" s="18">
        <v>0</v>
      </c>
      <c r="EB307" s="18">
        <v>0</v>
      </c>
      <c r="EC307" s="18">
        <v>0</v>
      </c>
      <c r="ED307" s="18">
        <v>0</v>
      </c>
      <c r="EE307" s="18">
        <v>0</v>
      </c>
    </row>
    <row r="308" spans="1:135" ht="20.149999999999999" customHeight="1" outlineLevel="6" x14ac:dyDescent="0.35">
      <c r="A308" s="17" t="s">
        <v>55</v>
      </c>
      <c r="B308" s="17" t="s">
        <v>406</v>
      </c>
      <c r="C308">
        <v>0</v>
      </c>
      <c r="D308" s="18">
        <v>523.11910350000005</v>
      </c>
      <c r="E308" s="18">
        <v>523.08500000000004</v>
      </c>
      <c r="F308" s="18">
        <v>0</v>
      </c>
      <c r="G308" s="18">
        <v>0</v>
      </c>
      <c r="H308" s="18">
        <v>0</v>
      </c>
      <c r="I308" s="18">
        <v>0</v>
      </c>
      <c r="J308" s="18">
        <v>0</v>
      </c>
      <c r="K308" s="18">
        <v>3.4103500000000002E-2</v>
      </c>
      <c r="L308" s="18">
        <v>-413.38900000000001</v>
      </c>
      <c r="M308" s="18">
        <v>0</v>
      </c>
      <c r="N308" s="18">
        <v>0</v>
      </c>
      <c r="O308" s="18">
        <v>0</v>
      </c>
      <c r="P308" s="18">
        <v>2.2015195000000002E-12</v>
      </c>
      <c r="Q308" s="18">
        <v>2.2013300000000003E-12</v>
      </c>
      <c r="R308" s="18">
        <v>0</v>
      </c>
      <c r="S308" s="18">
        <v>0</v>
      </c>
      <c r="T308" s="18">
        <v>0</v>
      </c>
      <c r="U308" s="18">
        <v>0</v>
      </c>
      <c r="V308" s="18">
        <v>0</v>
      </c>
      <c r="W308" s="18">
        <v>1.895E-16</v>
      </c>
      <c r="X308" s="18">
        <v>-1.665405E-12</v>
      </c>
      <c r="Y308" s="18">
        <v>0</v>
      </c>
      <c r="Z308" s="18">
        <v>0</v>
      </c>
      <c r="AA308" s="18">
        <v>0</v>
      </c>
      <c r="AB308" s="18">
        <v>0.10029142744999998</v>
      </c>
      <c r="AC308" s="18">
        <v>0.10027499999999999</v>
      </c>
      <c r="AD308" s="18">
        <v>0</v>
      </c>
      <c r="AE308" s="18">
        <v>0</v>
      </c>
      <c r="AF308" s="18">
        <v>0</v>
      </c>
      <c r="AG308" s="18">
        <v>0</v>
      </c>
      <c r="AH308" s="18">
        <v>0</v>
      </c>
      <c r="AI308" s="18">
        <v>1.6427449999999998E-5</v>
      </c>
      <c r="AJ308" s="18">
        <v>-8.1542000000000003E-2</v>
      </c>
      <c r="AK308" s="18">
        <v>0</v>
      </c>
      <c r="AL308" s="18">
        <v>0</v>
      </c>
      <c r="AM308" s="18">
        <v>0</v>
      </c>
      <c r="AN308" s="18">
        <v>1.621086649</v>
      </c>
      <c r="AO308" s="18">
        <v>1.62087</v>
      </c>
      <c r="AP308" s="18">
        <v>0</v>
      </c>
      <c r="AQ308" s="18">
        <v>0</v>
      </c>
      <c r="AR308" s="18">
        <v>0</v>
      </c>
      <c r="AS308" s="18">
        <v>0</v>
      </c>
      <c r="AT308" s="18">
        <v>0</v>
      </c>
      <c r="AU308" s="18">
        <v>2.1664900000000002E-4</v>
      </c>
      <c r="AV308" s="18">
        <v>-1.33188</v>
      </c>
      <c r="AW308" s="18">
        <v>0</v>
      </c>
      <c r="AX308" s="18">
        <v>0</v>
      </c>
      <c r="AY308" s="18">
        <v>0</v>
      </c>
      <c r="AZ308" s="18">
        <v>0.11882487535</v>
      </c>
      <c r="BA308" s="18">
        <v>0.1188005</v>
      </c>
      <c r="BB308" s="18">
        <v>0</v>
      </c>
      <c r="BC308" s="18">
        <v>0</v>
      </c>
      <c r="BD308" s="18">
        <v>0</v>
      </c>
      <c r="BE308" s="18">
        <v>0</v>
      </c>
      <c r="BF308" s="18">
        <v>0</v>
      </c>
      <c r="BG308" s="18">
        <v>2.437535E-5</v>
      </c>
      <c r="BH308" s="18">
        <v>-9.5927499999999999E-2</v>
      </c>
      <c r="BI308" s="18">
        <v>0</v>
      </c>
      <c r="BJ308" s="18">
        <v>0</v>
      </c>
      <c r="BK308" s="18">
        <v>0</v>
      </c>
      <c r="BL308" s="18">
        <v>6.0512456794999998E-5</v>
      </c>
      <c r="BM308" s="18">
        <v>6.0509E-5</v>
      </c>
      <c r="BN308" s="18">
        <v>0</v>
      </c>
      <c r="BO308" s="18">
        <v>0</v>
      </c>
      <c r="BP308" s="18">
        <v>0</v>
      </c>
      <c r="BQ308" s="18">
        <v>0</v>
      </c>
      <c r="BR308" s="18">
        <v>0</v>
      </c>
      <c r="BS308" s="18">
        <v>3.4567950000000004E-9</v>
      </c>
      <c r="BT308" s="18">
        <v>-4.7951200000000003E-5</v>
      </c>
      <c r="BU308" s="18">
        <v>0</v>
      </c>
      <c r="BV308" s="18">
        <v>0</v>
      </c>
      <c r="BW308" s="18">
        <v>0</v>
      </c>
      <c r="BX308" s="18">
        <v>5744.0336944999999</v>
      </c>
      <c r="BY308" s="18">
        <v>5743.55</v>
      </c>
      <c r="BZ308" s="18">
        <v>0</v>
      </c>
      <c r="CA308" s="18">
        <v>0</v>
      </c>
      <c r="CB308" s="18">
        <v>0</v>
      </c>
      <c r="CC308" s="18">
        <v>0</v>
      </c>
      <c r="CD308" s="18">
        <v>0</v>
      </c>
      <c r="CE308" s="18">
        <v>0.48369449999999997</v>
      </c>
      <c r="CF308" s="18">
        <v>-4452.9250000000002</v>
      </c>
      <c r="CG308" s="18">
        <v>0</v>
      </c>
      <c r="CH308" s="18">
        <v>0</v>
      </c>
      <c r="CI308" s="18">
        <v>0</v>
      </c>
      <c r="CJ308" s="18">
        <v>7068.8477879999991</v>
      </c>
      <c r="CK308" s="18">
        <v>7068.3499999999995</v>
      </c>
      <c r="CL308" s="18">
        <v>0</v>
      </c>
      <c r="CM308" s="18">
        <v>0</v>
      </c>
      <c r="CN308" s="18">
        <v>0</v>
      </c>
      <c r="CO308" s="18">
        <v>0</v>
      </c>
      <c r="CP308" s="18">
        <v>0</v>
      </c>
      <c r="CQ308" s="18">
        <v>0.49778799999999995</v>
      </c>
      <c r="CR308" s="18">
        <v>-5540.95</v>
      </c>
      <c r="CS308" s="18">
        <v>0</v>
      </c>
      <c r="CT308" s="18">
        <v>0</v>
      </c>
      <c r="CU308" s="18">
        <v>0</v>
      </c>
      <c r="CV308" s="18">
        <v>2215.9553349999996</v>
      </c>
      <c r="CW308" s="18">
        <v>2215.89</v>
      </c>
      <c r="CX308" s="18">
        <v>0</v>
      </c>
      <c r="CY308" s="18">
        <v>0</v>
      </c>
      <c r="CZ308" s="18">
        <v>0</v>
      </c>
      <c r="DA308" s="18">
        <v>0</v>
      </c>
      <c r="DB308" s="18">
        <v>0</v>
      </c>
      <c r="DC308" s="18">
        <v>6.5335000000000004E-2</v>
      </c>
      <c r="DD308" s="18">
        <v>-1819.8799999999999</v>
      </c>
      <c r="DE308" s="18">
        <v>0</v>
      </c>
      <c r="DF308" s="18">
        <v>0</v>
      </c>
      <c r="DG308" s="18">
        <v>0</v>
      </c>
      <c r="DH308" s="18">
        <v>0</v>
      </c>
      <c r="DI308" s="18">
        <v>0</v>
      </c>
      <c r="DJ308" s="18">
        <v>0</v>
      </c>
      <c r="DK308" s="18">
        <v>0</v>
      </c>
      <c r="DL308" s="18">
        <v>0</v>
      </c>
      <c r="DM308" s="18">
        <v>0</v>
      </c>
      <c r="DN308" s="18">
        <v>0</v>
      </c>
      <c r="DO308" s="18">
        <v>0</v>
      </c>
      <c r="DP308" s="18">
        <v>0</v>
      </c>
      <c r="DQ308" s="18">
        <v>0</v>
      </c>
      <c r="DR308" s="18">
        <v>0</v>
      </c>
      <c r="DS308" s="18">
        <v>0</v>
      </c>
      <c r="DT308" s="18">
        <v>0</v>
      </c>
      <c r="DU308" s="18">
        <v>0</v>
      </c>
      <c r="DV308" s="18">
        <v>0</v>
      </c>
      <c r="DW308" s="18">
        <v>0</v>
      </c>
      <c r="DX308" s="18">
        <v>0</v>
      </c>
      <c r="DY308" s="18">
        <v>0</v>
      </c>
      <c r="DZ308" s="18">
        <v>0</v>
      </c>
      <c r="EA308" s="18">
        <v>0</v>
      </c>
      <c r="EB308" s="18">
        <v>0</v>
      </c>
      <c r="EC308" s="18">
        <v>0</v>
      </c>
      <c r="ED308" s="18">
        <v>0</v>
      </c>
      <c r="EE308" s="18">
        <v>0</v>
      </c>
    </row>
    <row r="309" spans="1:135" ht="20.149999999999999" customHeight="1" outlineLevel="6" x14ac:dyDescent="0.35">
      <c r="A309" s="17" t="s">
        <v>55</v>
      </c>
      <c r="B309" s="17" t="s">
        <v>73</v>
      </c>
      <c r="C309">
        <v>0</v>
      </c>
      <c r="D309" s="18">
        <v>71.880720000000011</v>
      </c>
      <c r="E309" s="18">
        <v>69.930000000000007</v>
      </c>
      <c r="F309" s="18">
        <v>0</v>
      </c>
      <c r="G309" s="18">
        <v>0</v>
      </c>
      <c r="H309" s="18">
        <v>0</v>
      </c>
      <c r="I309" s="18">
        <v>0</v>
      </c>
      <c r="J309" s="18">
        <v>0</v>
      </c>
      <c r="K309" s="18">
        <v>1.95072</v>
      </c>
      <c r="L309" s="18">
        <v>0</v>
      </c>
      <c r="M309" s="18">
        <v>0</v>
      </c>
      <c r="N309" s="18">
        <v>0</v>
      </c>
      <c r="O309" s="18">
        <v>0</v>
      </c>
      <c r="P309" s="18">
        <v>1.5269683689999999E-10</v>
      </c>
      <c r="Q309" s="18">
        <v>1.5268599999999998E-10</v>
      </c>
      <c r="R309" s="18">
        <v>0</v>
      </c>
      <c r="S309" s="18">
        <v>0</v>
      </c>
      <c r="T309" s="18">
        <v>0</v>
      </c>
      <c r="U309" s="18">
        <v>0</v>
      </c>
      <c r="V309" s="18">
        <v>0</v>
      </c>
      <c r="W309" s="18">
        <v>1.0836900000000001E-14</v>
      </c>
      <c r="X309" s="18">
        <v>0</v>
      </c>
      <c r="Y309" s="18">
        <v>0</v>
      </c>
      <c r="Z309" s="18">
        <v>0</v>
      </c>
      <c r="AA309" s="18">
        <v>0</v>
      </c>
      <c r="AB309" s="18">
        <v>3.2346551000000001E-2</v>
      </c>
      <c r="AC309" s="18">
        <v>3.1406900000000001E-2</v>
      </c>
      <c r="AD309" s="18">
        <v>0</v>
      </c>
      <c r="AE309" s="18">
        <v>0</v>
      </c>
      <c r="AF309" s="18">
        <v>0</v>
      </c>
      <c r="AG309" s="18">
        <v>0</v>
      </c>
      <c r="AH309" s="18">
        <v>0</v>
      </c>
      <c r="AI309" s="18">
        <v>9.3965100000000011E-4</v>
      </c>
      <c r="AJ309" s="18">
        <v>0</v>
      </c>
      <c r="AK309" s="18">
        <v>0</v>
      </c>
      <c r="AL309" s="18">
        <v>0</v>
      </c>
      <c r="AM309" s="18">
        <v>0</v>
      </c>
      <c r="AN309" s="18">
        <v>0.15254029999999999</v>
      </c>
      <c r="AO309" s="18">
        <v>0.14014799999999999</v>
      </c>
      <c r="AP309" s="18">
        <v>0</v>
      </c>
      <c r="AQ309" s="18">
        <v>0</v>
      </c>
      <c r="AR309" s="18">
        <v>0</v>
      </c>
      <c r="AS309" s="18">
        <v>0</v>
      </c>
      <c r="AT309" s="18">
        <v>0</v>
      </c>
      <c r="AU309" s="18">
        <v>1.23923E-2</v>
      </c>
      <c r="AV309" s="18">
        <v>0</v>
      </c>
      <c r="AW309" s="18">
        <v>0</v>
      </c>
      <c r="AX309" s="18">
        <v>0</v>
      </c>
      <c r="AY309" s="18">
        <v>0</v>
      </c>
      <c r="AZ309" s="18">
        <v>2.2522469999999999E-2</v>
      </c>
      <c r="BA309" s="18">
        <v>2.11282E-2</v>
      </c>
      <c r="BB309" s="18">
        <v>0</v>
      </c>
      <c r="BC309" s="18">
        <v>0</v>
      </c>
      <c r="BD309" s="18">
        <v>0</v>
      </c>
      <c r="BE309" s="18">
        <v>0</v>
      </c>
      <c r="BF309" s="18">
        <v>0</v>
      </c>
      <c r="BG309" s="18">
        <v>1.39427E-3</v>
      </c>
      <c r="BH309" s="18">
        <v>0</v>
      </c>
      <c r="BI309" s="18">
        <v>0</v>
      </c>
      <c r="BJ309" s="18">
        <v>0</v>
      </c>
      <c r="BK309" s="18">
        <v>0</v>
      </c>
      <c r="BL309" s="18">
        <v>4.5833697728999999E-2</v>
      </c>
      <c r="BM309" s="18">
        <v>4.5833499999999999E-2</v>
      </c>
      <c r="BN309" s="18">
        <v>0</v>
      </c>
      <c r="BO309" s="18">
        <v>0</v>
      </c>
      <c r="BP309" s="18">
        <v>0</v>
      </c>
      <c r="BQ309" s="18">
        <v>0</v>
      </c>
      <c r="BR309" s="18">
        <v>0</v>
      </c>
      <c r="BS309" s="18">
        <v>1.9772899999999998E-7</v>
      </c>
      <c r="BT309" s="18">
        <v>0</v>
      </c>
      <c r="BU309" s="18">
        <v>0</v>
      </c>
      <c r="BV309" s="18">
        <v>0</v>
      </c>
      <c r="BW309" s="18">
        <v>0</v>
      </c>
      <c r="BX309" s="18">
        <v>727.82129999999995</v>
      </c>
      <c r="BY309" s="18">
        <v>700.154</v>
      </c>
      <c r="BZ309" s="18">
        <v>0</v>
      </c>
      <c r="CA309" s="18">
        <v>0</v>
      </c>
      <c r="CB309" s="18">
        <v>0</v>
      </c>
      <c r="CC309" s="18">
        <v>0</v>
      </c>
      <c r="CD309" s="18">
        <v>0</v>
      </c>
      <c r="CE309" s="18">
        <v>27.667299999999997</v>
      </c>
      <c r="CF309" s="18">
        <v>0</v>
      </c>
      <c r="CG309" s="18">
        <v>0</v>
      </c>
      <c r="CH309" s="18">
        <v>0</v>
      </c>
      <c r="CI309" s="18">
        <v>0</v>
      </c>
      <c r="CJ309" s="18">
        <v>798.03750000000014</v>
      </c>
      <c r="CK309" s="18">
        <v>769.56400000000008</v>
      </c>
      <c r="CL309" s="18">
        <v>0</v>
      </c>
      <c r="CM309" s="18">
        <v>0</v>
      </c>
      <c r="CN309" s="18">
        <v>0</v>
      </c>
      <c r="CO309" s="18">
        <v>0</v>
      </c>
      <c r="CP309" s="18">
        <v>0</v>
      </c>
      <c r="CQ309" s="18">
        <v>28.473500000000001</v>
      </c>
      <c r="CR309" s="18">
        <v>0</v>
      </c>
      <c r="CS309" s="18">
        <v>0</v>
      </c>
      <c r="CT309" s="18">
        <v>0</v>
      </c>
      <c r="CU309" s="18">
        <v>0</v>
      </c>
      <c r="CV309" s="18">
        <v>493.82616999999993</v>
      </c>
      <c r="CW309" s="18">
        <v>490.08899999999994</v>
      </c>
      <c r="CX309" s="18">
        <v>0</v>
      </c>
      <c r="CY309" s="18">
        <v>0</v>
      </c>
      <c r="CZ309" s="18">
        <v>0</v>
      </c>
      <c r="DA309" s="18">
        <v>0</v>
      </c>
      <c r="DB309" s="18">
        <v>0</v>
      </c>
      <c r="DC309" s="18">
        <v>3.7371700000000003</v>
      </c>
      <c r="DD309" s="18">
        <v>0</v>
      </c>
      <c r="DE309" s="18">
        <v>0</v>
      </c>
      <c r="DF309" s="18">
        <v>0</v>
      </c>
      <c r="DG309" s="18">
        <v>0</v>
      </c>
      <c r="DH309" s="18">
        <v>0</v>
      </c>
      <c r="DI309" s="18">
        <v>0</v>
      </c>
      <c r="DJ309" s="18">
        <v>0</v>
      </c>
      <c r="DK309" s="18">
        <v>0</v>
      </c>
      <c r="DL309" s="18">
        <v>0</v>
      </c>
      <c r="DM309" s="18">
        <v>0</v>
      </c>
      <c r="DN309" s="18">
        <v>0</v>
      </c>
      <c r="DO309" s="18">
        <v>0</v>
      </c>
      <c r="DP309" s="18">
        <v>0</v>
      </c>
      <c r="DQ309" s="18">
        <v>0</v>
      </c>
      <c r="DR309" s="18">
        <v>0</v>
      </c>
      <c r="DS309" s="18">
        <v>0</v>
      </c>
      <c r="DT309" s="18">
        <v>0</v>
      </c>
      <c r="DU309" s="18">
        <v>0</v>
      </c>
      <c r="DV309" s="18">
        <v>0</v>
      </c>
      <c r="DW309" s="18">
        <v>0</v>
      </c>
      <c r="DX309" s="18">
        <v>0</v>
      </c>
      <c r="DY309" s="18">
        <v>0</v>
      </c>
      <c r="DZ309" s="18">
        <v>0</v>
      </c>
      <c r="EA309" s="18">
        <v>0</v>
      </c>
      <c r="EB309" s="18">
        <v>0</v>
      </c>
      <c r="EC309" s="18">
        <v>0</v>
      </c>
      <c r="ED309" s="18">
        <v>0</v>
      </c>
      <c r="EE309" s="18">
        <v>0</v>
      </c>
    </row>
    <row r="310" spans="1:135" ht="20.149999999999999" customHeight="1" outlineLevel="6" x14ac:dyDescent="0.35">
      <c r="A310" s="17" t="s">
        <v>55</v>
      </c>
      <c r="B310" s="17" t="s">
        <v>409</v>
      </c>
      <c r="C310">
        <v>0</v>
      </c>
      <c r="D310" s="18">
        <v>12</v>
      </c>
      <c r="E310" s="18">
        <v>-170</v>
      </c>
      <c r="F310" s="18">
        <v>0</v>
      </c>
      <c r="G310" s="18">
        <v>0</v>
      </c>
      <c r="H310" s="18">
        <v>0</v>
      </c>
      <c r="I310" s="18">
        <v>0</v>
      </c>
      <c r="J310" s="18">
        <v>182</v>
      </c>
      <c r="K310" s="18">
        <v>0</v>
      </c>
      <c r="L310" s="18">
        <v>-92.75</v>
      </c>
      <c r="M310" s="18">
        <v>0</v>
      </c>
      <c r="N310" s="18">
        <v>0</v>
      </c>
      <c r="O310" s="18">
        <v>0</v>
      </c>
      <c r="P310" s="18">
        <v>2.2575000339999999E-6</v>
      </c>
      <c r="Q310" s="18">
        <v>2.2575E-6</v>
      </c>
      <c r="R310" s="18">
        <v>0</v>
      </c>
      <c r="S310" s="18">
        <v>0</v>
      </c>
      <c r="T310" s="18">
        <v>0</v>
      </c>
      <c r="U310" s="18">
        <v>0</v>
      </c>
      <c r="V310" s="18">
        <v>3.4E-14</v>
      </c>
      <c r="W310" s="18">
        <v>0</v>
      </c>
      <c r="X310" s="18">
        <v>-6.8750000000000005E-13</v>
      </c>
      <c r="Y310" s="18">
        <v>0</v>
      </c>
      <c r="Z310" s="18">
        <v>0</v>
      </c>
      <c r="AA310" s="18">
        <v>0</v>
      </c>
      <c r="AB310" s="18">
        <v>6.4799999999999996E-3</v>
      </c>
      <c r="AC310" s="18">
        <v>4.8500000000000001E-3</v>
      </c>
      <c r="AD310" s="18">
        <v>0</v>
      </c>
      <c r="AE310" s="18">
        <v>0</v>
      </c>
      <c r="AF310" s="18">
        <v>0</v>
      </c>
      <c r="AG310" s="18">
        <v>0</v>
      </c>
      <c r="AH310" s="18">
        <v>1.6299999999999999E-3</v>
      </c>
      <c r="AI310" s="18">
        <v>0</v>
      </c>
      <c r="AJ310" s="18">
        <v>-7.45E-3</v>
      </c>
      <c r="AK310" s="18">
        <v>0</v>
      </c>
      <c r="AL310" s="18">
        <v>0</v>
      </c>
      <c r="AM310" s="18">
        <v>0</v>
      </c>
      <c r="AN310" s="18">
        <v>8.5499999999999993E-2</v>
      </c>
      <c r="AO310" s="18">
        <v>6.0499999999999998E-2</v>
      </c>
      <c r="AP310" s="18">
        <v>0</v>
      </c>
      <c r="AQ310" s="18">
        <v>0</v>
      </c>
      <c r="AR310" s="18">
        <v>0</v>
      </c>
      <c r="AS310" s="18">
        <v>0</v>
      </c>
      <c r="AT310" s="18">
        <v>2.5000000000000001E-2</v>
      </c>
      <c r="AU310" s="18">
        <v>0</v>
      </c>
      <c r="AV310" s="18">
        <v>-6.3250000000000001E-2</v>
      </c>
      <c r="AW310" s="18">
        <v>0</v>
      </c>
      <c r="AX310" s="18">
        <v>0</v>
      </c>
      <c r="AY310" s="18">
        <v>0</v>
      </c>
      <c r="AZ310" s="18">
        <v>6.2100000000000002E-2</v>
      </c>
      <c r="BA310" s="18">
        <v>1.435E-2</v>
      </c>
      <c r="BB310" s="18">
        <v>0</v>
      </c>
      <c r="BC310" s="18">
        <v>0</v>
      </c>
      <c r="BD310" s="18">
        <v>0</v>
      </c>
      <c r="BE310" s="18">
        <v>0</v>
      </c>
      <c r="BF310" s="18">
        <v>4.7750000000000001E-2</v>
      </c>
      <c r="BG310" s="18">
        <v>0</v>
      </c>
      <c r="BH310" s="18">
        <v>-1.26E-2</v>
      </c>
      <c r="BI310" s="18">
        <v>0</v>
      </c>
      <c r="BJ310" s="18">
        <v>0</v>
      </c>
      <c r="BK310" s="18">
        <v>0</v>
      </c>
      <c r="BL310" s="18">
        <v>2.71875E-5</v>
      </c>
      <c r="BM310" s="18">
        <v>2.675E-5</v>
      </c>
      <c r="BN310" s="18">
        <v>0</v>
      </c>
      <c r="BO310" s="18">
        <v>0</v>
      </c>
      <c r="BP310" s="18">
        <v>0</v>
      </c>
      <c r="BQ310" s="18">
        <v>0</v>
      </c>
      <c r="BR310" s="18">
        <v>4.3749999999999999E-7</v>
      </c>
      <c r="BS310" s="18">
        <v>0</v>
      </c>
      <c r="BT310" s="18">
        <v>-9.9750000000000002E-6</v>
      </c>
      <c r="BU310" s="18">
        <v>0</v>
      </c>
      <c r="BV310" s="18">
        <v>0</v>
      </c>
      <c r="BW310" s="18">
        <v>0</v>
      </c>
      <c r="BX310" s="18">
        <v>174.25</v>
      </c>
      <c r="BY310" s="18">
        <v>135.5</v>
      </c>
      <c r="BZ310" s="18">
        <v>0</v>
      </c>
      <c r="CA310" s="18">
        <v>0</v>
      </c>
      <c r="CB310" s="18">
        <v>0</v>
      </c>
      <c r="CC310" s="18">
        <v>0</v>
      </c>
      <c r="CD310" s="18">
        <v>38.75</v>
      </c>
      <c r="CE310" s="18">
        <v>0</v>
      </c>
      <c r="CF310" s="18">
        <v>-1432.5</v>
      </c>
      <c r="CG310" s="18">
        <v>0</v>
      </c>
      <c r="CH310" s="18">
        <v>0</v>
      </c>
      <c r="CI310" s="18">
        <v>0</v>
      </c>
      <c r="CJ310" s="18">
        <v>248.75</v>
      </c>
      <c r="CK310" s="18">
        <v>207.5</v>
      </c>
      <c r="CL310" s="18">
        <v>0</v>
      </c>
      <c r="CM310" s="18">
        <v>0</v>
      </c>
      <c r="CN310" s="18">
        <v>0</v>
      </c>
      <c r="CO310" s="18">
        <v>0</v>
      </c>
      <c r="CP310" s="18">
        <v>41.25</v>
      </c>
      <c r="CQ310" s="18">
        <v>0</v>
      </c>
      <c r="CR310" s="18">
        <v>0</v>
      </c>
      <c r="CS310" s="18">
        <v>0</v>
      </c>
      <c r="CT310" s="18">
        <v>0</v>
      </c>
      <c r="CU310" s="18">
        <v>0</v>
      </c>
      <c r="CV310" s="18">
        <v>1040</v>
      </c>
      <c r="CW310" s="18">
        <v>2725</v>
      </c>
      <c r="CX310" s="18">
        <v>0</v>
      </c>
      <c r="CY310" s="18">
        <v>0</v>
      </c>
      <c r="CZ310" s="18">
        <v>0</v>
      </c>
      <c r="DA310" s="18">
        <v>0</v>
      </c>
      <c r="DB310" s="18">
        <v>-1685</v>
      </c>
      <c r="DC310" s="18">
        <v>0</v>
      </c>
      <c r="DD310" s="18">
        <v>0</v>
      </c>
      <c r="DE310" s="18">
        <v>0</v>
      </c>
      <c r="DF310" s="18">
        <v>0</v>
      </c>
      <c r="DG310" s="18">
        <v>0</v>
      </c>
      <c r="DH310" s="18">
        <v>0</v>
      </c>
      <c r="DI310" s="18">
        <v>0</v>
      </c>
      <c r="DJ310" s="18">
        <v>0</v>
      </c>
      <c r="DK310" s="18">
        <v>0</v>
      </c>
      <c r="DL310" s="18">
        <v>0</v>
      </c>
      <c r="DM310" s="18">
        <v>0</v>
      </c>
      <c r="DN310" s="18">
        <v>0</v>
      </c>
      <c r="DO310" s="18">
        <v>0</v>
      </c>
      <c r="DP310" s="18">
        <v>0</v>
      </c>
      <c r="DQ310" s="18">
        <v>0</v>
      </c>
      <c r="DR310" s="18">
        <v>0</v>
      </c>
      <c r="DS310" s="18">
        <v>0</v>
      </c>
      <c r="DT310" s="18">
        <v>0</v>
      </c>
      <c r="DU310" s="18">
        <v>0</v>
      </c>
      <c r="DV310" s="18">
        <v>0</v>
      </c>
      <c r="DW310" s="18">
        <v>0</v>
      </c>
      <c r="DX310" s="18">
        <v>0</v>
      </c>
      <c r="DY310" s="18">
        <v>0</v>
      </c>
      <c r="DZ310" s="18">
        <v>0</v>
      </c>
      <c r="EA310" s="18">
        <v>0</v>
      </c>
      <c r="EB310" s="18">
        <v>0</v>
      </c>
      <c r="EC310" s="18">
        <v>0</v>
      </c>
      <c r="ED310" s="18">
        <v>0</v>
      </c>
      <c r="EE310" s="18">
        <v>0</v>
      </c>
    </row>
    <row r="311" spans="1:135" ht="20.149999999999999" customHeight="1" outlineLevel="6" x14ac:dyDescent="0.35">
      <c r="A311" s="17" t="s">
        <v>55</v>
      </c>
      <c r="B311" s="17" t="s">
        <v>68</v>
      </c>
      <c r="C311">
        <v>0</v>
      </c>
      <c r="D311" s="18">
        <v>91.137879800000022</v>
      </c>
      <c r="E311" s="18">
        <v>88.672100000000015</v>
      </c>
      <c r="F311" s="18">
        <v>0</v>
      </c>
      <c r="G311" s="18">
        <v>0</v>
      </c>
      <c r="H311" s="18">
        <v>0</v>
      </c>
      <c r="I311" s="18">
        <v>0</v>
      </c>
      <c r="J311" s="18">
        <v>1.5867060000000006</v>
      </c>
      <c r="K311" s="18">
        <v>0.87907380000000024</v>
      </c>
      <c r="L311" s="18">
        <v>0</v>
      </c>
      <c r="M311" s="18">
        <v>0</v>
      </c>
      <c r="N311" s="18">
        <v>0</v>
      </c>
      <c r="O311" s="18">
        <v>0</v>
      </c>
      <c r="P311" s="18">
        <v>1.3782797600000002E-12</v>
      </c>
      <c r="Q311" s="18">
        <v>1.3598530000000002E-12</v>
      </c>
      <c r="R311" s="18">
        <v>0</v>
      </c>
      <c r="S311" s="18">
        <v>0</v>
      </c>
      <c r="T311" s="18">
        <v>0</v>
      </c>
      <c r="U311" s="18">
        <v>0</v>
      </c>
      <c r="V311" s="18">
        <v>1.3543200000000003E-14</v>
      </c>
      <c r="W311" s="18">
        <v>4.8835600000000008E-15</v>
      </c>
      <c r="X311" s="18">
        <v>0</v>
      </c>
      <c r="Y311" s="18">
        <v>0</v>
      </c>
      <c r="Z311" s="18">
        <v>0</v>
      </c>
      <c r="AA311" s="18">
        <v>0</v>
      </c>
      <c r="AB311" s="18">
        <v>2.2284411600000002E-2</v>
      </c>
      <c r="AC311" s="18">
        <v>2.1403910000000002E-2</v>
      </c>
      <c r="AD311" s="18">
        <v>0</v>
      </c>
      <c r="AE311" s="18">
        <v>0</v>
      </c>
      <c r="AF311" s="18">
        <v>0</v>
      </c>
      <c r="AG311" s="18">
        <v>0</v>
      </c>
      <c r="AH311" s="18">
        <v>4.5705660000000011E-4</v>
      </c>
      <c r="AI311" s="18">
        <v>4.234450000000001E-4</v>
      </c>
      <c r="AJ311" s="18">
        <v>0</v>
      </c>
      <c r="AK311" s="18">
        <v>0</v>
      </c>
      <c r="AL311" s="18">
        <v>0</v>
      </c>
      <c r="AM311" s="18">
        <v>0</v>
      </c>
      <c r="AN311" s="18">
        <v>0.40495543000000006</v>
      </c>
      <c r="AO311" s="18">
        <v>0.39699880000000004</v>
      </c>
      <c r="AP311" s="18">
        <v>0</v>
      </c>
      <c r="AQ311" s="18">
        <v>0</v>
      </c>
      <c r="AR311" s="18">
        <v>0</v>
      </c>
      <c r="AS311" s="18">
        <v>0</v>
      </c>
      <c r="AT311" s="18">
        <v>2.3721500000000008E-3</v>
      </c>
      <c r="AU311" s="18">
        <v>5.5844800000000019E-3</v>
      </c>
      <c r="AV311" s="18">
        <v>0</v>
      </c>
      <c r="AW311" s="18">
        <v>0</v>
      </c>
      <c r="AX311" s="18">
        <v>0</v>
      </c>
      <c r="AY311" s="18">
        <v>0</v>
      </c>
      <c r="AZ311" s="18">
        <v>5.8373079600000002E-2</v>
      </c>
      <c r="BA311" s="18">
        <v>5.7449920000000008E-2</v>
      </c>
      <c r="BB311" s="18">
        <v>0</v>
      </c>
      <c r="BC311" s="18">
        <v>0</v>
      </c>
      <c r="BD311" s="18">
        <v>0</v>
      </c>
      <c r="BE311" s="18">
        <v>0</v>
      </c>
      <c r="BF311" s="18">
        <v>2.948462000000001E-4</v>
      </c>
      <c r="BG311" s="18">
        <v>6.2831340000000016E-4</v>
      </c>
      <c r="BH311" s="18">
        <v>0</v>
      </c>
      <c r="BI311" s="18">
        <v>0</v>
      </c>
      <c r="BJ311" s="18">
        <v>0</v>
      </c>
      <c r="BK311" s="18">
        <v>0</v>
      </c>
      <c r="BL311" s="18">
        <v>1.9130021020000002E-5</v>
      </c>
      <c r="BM311" s="18">
        <v>1.8774316000000001E-5</v>
      </c>
      <c r="BN311" s="18">
        <v>0</v>
      </c>
      <c r="BO311" s="18">
        <v>0</v>
      </c>
      <c r="BP311" s="18">
        <v>0</v>
      </c>
      <c r="BQ311" s="18">
        <v>0</v>
      </c>
      <c r="BR311" s="18">
        <v>2.6660040000000009E-7</v>
      </c>
      <c r="BS311" s="18">
        <v>8.9104620000000027E-8</v>
      </c>
      <c r="BT311" s="18">
        <v>0</v>
      </c>
      <c r="BU311" s="18">
        <v>0</v>
      </c>
      <c r="BV311" s="18">
        <v>0</v>
      </c>
      <c r="BW311" s="18">
        <v>0</v>
      </c>
      <c r="BX311" s="18">
        <v>1080.2377960000001</v>
      </c>
      <c r="BY311" s="18">
        <v>1011.1288000000001</v>
      </c>
      <c r="BZ311" s="18">
        <v>0</v>
      </c>
      <c r="CA311" s="18">
        <v>0</v>
      </c>
      <c r="CB311" s="18">
        <v>0</v>
      </c>
      <c r="CC311" s="18">
        <v>0</v>
      </c>
      <c r="CD311" s="18">
        <v>56.640980000000013</v>
      </c>
      <c r="CE311" s="18">
        <v>12.468016000000004</v>
      </c>
      <c r="CF311" s="18">
        <v>0</v>
      </c>
      <c r="CG311" s="18">
        <v>0</v>
      </c>
      <c r="CH311" s="18">
        <v>0</v>
      </c>
      <c r="CI311" s="18">
        <v>0</v>
      </c>
      <c r="CJ311" s="18">
        <v>1129.241102</v>
      </c>
      <c r="CK311" s="18">
        <v>1058.5454</v>
      </c>
      <c r="CL311" s="18">
        <v>0</v>
      </c>
      <c r="CM311" s="18">
        <v>0</v>
      </c>
      <c r="CN311" s="18">
        <v>0</v>
      </c>
      <c r="CO311" s="18">
        <v>0</v>
      </c>
      <c r="CP311" s="18">
        <v>57.864400000000018</v>
      </c>
      <c r="CQ311" s="18">
        <v>12.831302000000004</v>
      </c>
      <c r="CR311" s="18">
        <v>0</v>
      </c>
      <c r="CS311" s="18">
        <v>0</v>
      </c>
      <c r="CT311" s="18">
        <v>0</v>
      </c>
      <c r="CU311" s="18">
        <v>0</v>
      </c>
      <c r="CV311" s="18">
        <v>175.94382960000002</v>
      </c>
      <c r="CW311" s="18">
        <v>171.69812000000002</v>
      </c>
      <c r="CX311" s="18">
        <v>0</v>
      </c>
      <c r="CY311" s="18">
        <v>0</v>
      </c>
      <c r="CZ311" s="18">
        <v>0</v>
      </c>
      <c r="DA311" s="18">
        <v>0</v>
      </c>
      <c r="DB311" s="18">
        <v>2.561592000000001</v>
      </c>
      <c r="DC311" s="18">
        <v>1.6841176000000004</v>
      </c>
      <c r="DD311" s="18">
        <v>0</v>
      </c>
      <c r="DE311" s="18">
        <v>0</v>
      </c>
      <c r="DF311" s="18">
        <v>0</v>
      </c>
      <c r="DG311" s="18">
        <v>0</v>
      </c>
      <c r="DH311" s="18">
        <v>0</v>
      </c>
      <c r="DI311" s="18">
        <v>0</v>
      </c>
      <c r="DJ311" s="18">
        <v>0</v>
      </c>
      <c r="DK311" s="18">
        <v>0</v>
      </c>
      <c r="DL311" s="18">
        <v>0</v>
      </c>
      <c r="DM311" s="18">
        <v>0</v>
      </c>
      <c r="DN311" s="18">
        <v>0</v>
      </c>
      <c r="DO311" s="18">
        <v>0</v>
      </c>
      <c r="DP311" s="18">
        <v>0</v>
      </c>
      <c r="DQ311" s="18">
        <v>0</v>
      </c>
      <c r="DR311" s="18">
        <v>0</v>
      </c>
      <c r="DS311" s="18">
        <v>0</v>
      </c>
      <c r="DT311" s="18">
        <v>1.4973464000000001E-2</v>
      </c>
      <c r="DU311" s="18">
        <v>1.4973464000000001E-2</v>
      </c>
      <c r="DV311" s="18">
        <v>0</v>
      </c>
      <c r="DW311" s="18">
        <v>0</v>
      </c>
      <c r="DX311" s="18">
        <v>0</v>
      </c>
      <c r="DY311" s="18">
        <v>0</v>
      </c>
      <c r="DZ311" s="18">
        <v>0</v>
      </c>
      <c r="EA311" s="18">
        <v>0</v>
      </c>
      <c r="EB311" s="18">
        <v>0</v>
      </c>
      <c r="EC311" s="18">
        <v>0</v>
      </c>
      <c r="ED311" s="18">
        <v>0</v>
      </c>
      <c r="EE311" s="18">
        <v>0</v>
      </c>
    </row>
    <row r="312" spans="1:135" ht="20.149999999999999" customHeight="1" outlineLevel="6" x14ac:dyDescent="0.35">
      <c r="A312" s="17" t="s">
        <v>55</v>
      </c>
      <c r="B312" s="17" t="s">
        <v>299</v>
      </c>
      <c r="C312">
        <v>0</v>
      </c>
      <c r="D312" s="18">
        <v>13.8601812</v>
      </c>
      <c r="E312" s="18">
        <v>13.8375</v>
      </c>
      <c r="F312" s="18">
        <v>0</v>
      </c>
      <c r="G312" s="18">
        <v>0</v>
      </c>
      <c r="H312" s="18">
        <v>0</v>
      </c>
      <c r="I312" s="18">
        <v>0</v>
      </c>
      <c r="J312" s="18">
        <v>2.2681200000000002E-2</v>
      </c>
      <c r="K312" s="18">
        <v>0</v>
      </c>
      <c r="L312" s="18">
        <v>-5.0848200000000006</v>
      </c>
      <c r="M312" s="18">
        <v>0</v>
      </c>
      <c r="N312" s="18">
        <v>0</v>
      </c>
      <c r="O312" s="18">
        <v>0</v>
      </c>
      <c r="P312" s="18">
        <v>2.4167704200000002E-11</v>
      </c>
      <c r="Q312" s="18">
        <v>2.4083400000000001E-11</v>
      </c>
      <c r="R312" s="18">
        <v>0</v>
      </c>
      <c r="S312" s="18">
        <v>0</v>
      </c>
      <c r="T312" s="18">
        <v>0</v>
      </c>
      <c r="U312" s="18">
        <v>0</v>
      </c>
      <c r="V312" s="18">
        <v>8.4304200000000005E-14</v>
      </c>
      <c r="W312" s="18">
        <v>0</v>
      </c>
      <c r="X312" s="18">
        <v>1.9889099999999999E-8</v>
      </c>
      <c r="Y312" s="18">
        <v>0</v>
      </c>
      <c r="Z312" s="18">
        <v>0</v>
      </c>
      <c r="AA312" s="18">
        <v>0</v>
      </c>
      <c r="AB312" s="18">
        <v>4.9470698400000002E-3</v>
      </c>
      <c r="AC312" s="18">
        <v>4.9421400000000002E-3</v>
      </c>
      <c r="AD312" s="18">
        <v>0</v>
      </c>
      <c r="AE312" s="18">
        <v>0</v>
      </c>
      <c r="AF312" s="18">
        <v>0</v>
      </c>
      <c r="AG312" s="18">
        <v>0</v>
      </c>
      <c r="AH312" s="18">
        <v>4.9298400000000001E-6</v>
      </c>
      <c r="AI312" s="18">
        <v>0</v>
      </c>
      <c r="AJ312" s="18">
        <v>-2.1906300000000003E-3</v>
      </c>
      <c r="AK312" s="18">
        <v>0</v>
      </c>
      <c r="AL312" s="18">
        <v>0</v>
      </c>
      <c r="AM312" s="18">
        <v>0</v>
      </c>
      <c r="AN312" s="18">
        <v>2.6688995100000005E-2</v>
      </c>
      <c r="AO312" s="18">
        <v>2.6617200000000004E-2</v>
      </c>
      <c r="AP312" s="18">
        <v>0</v>
      </c>
      <c r="AQ312" s="18">
        <v>0</v>
      </c>
      <c r="AR312" s="18">
        <v>0</v>
      </c>
      <c r="AS312" s="18">
        <v>0</v>
      </c>
      <c r="AT312" s="18">
        <v>7.1795100000000007E-5</v>
      </c>
      <c r="AU312" s="18">
        <v>0</v>
      </c>
      <c r="AV312" s="18">
        <v>-9.9285600000000012E-3</v>
      </c>
      <c r="AW312" s="18">
        <v>0</v>
      </c>
      <c r="AX312" s="18">
        <v>0</v>
      </c>
      <c r="AY312" s="18">
        <v>0</v>
      </c>
      <c r="AZ312" s="18">
        <v>2.7019311600000001E-3</v>
      </c>
      <c r="BA312" s="18">
        <v>2.6937000000000003E-3</v>
      </c>
      <c r="BB312" s="18">
        <v>0</v>
      </c>
      <c r="BC312" s="18">
        <v>0</v>
      </c>
      <c r="BD312" s="18">
        <v>0</v>
      </c>
      <c r="BE312" s="18">
        <v>0</v>
      </c>
      <c r="BF312" s="18">
        <v>8.2311600000000007E-6</v>
      </c>
      <c r="BG312" s="18">
        <v>0</v>
      </c>
      <c r="BH312" s="18">
        <v>-8.1918000000000008E-4</v>
      </c>
      <c r="BI312" s="18">
        <v>0</v>
      </c>
      <c r="BJ312" s="18">
        <v>0</v>
      </c>
      <c r="BK312" s="18">
        <v>0</v>
      </c>
      <c r="BL312" s="18">
        <v>6.065025450000001E-6</v>
      </c>
      <c r="BM312" s="18">
        <v>6.0540600000000008E-6</v>
      </c>
      <c r="BN312" s="18">
        <v>0</v>
      </c>
      <c r="BO312" s="18">
        <v>0</v>
      </c>
      <c r="BP312" s="18">
        <v>0</v>
      </c>
      <c r="BQ312" s="18">
        <v>0</v>
      </c>
      <c r="BR312" s="18">
        <v>1.096545E-8</v>
      </c>
      <c r="BS312" s="18">
        <v>0</v>
      </c>
      <c r="BT312" s="18">
        <v>-1.0974060000000001E-5</v>
      </c>
      <c r="BU312" s="18">
        <v>0</v>
      </c>
      <c r="BV312" s="18">
        <v>0</v>
      </c>
      <c r="BW312" s="18">
        <v>0</v>
      </c>
      <c r="BX312" s="18">
        <v>125.71116599999999</v>
      </c>
      <c r="BY312" s="18">
        <v>125.46</v>
      </c>
      <c r="BZ312" s="18">
        <v>0</v>
      </c>
      <c r="CA312" s="18">
        <v>0</v>
      </c>
      <c r="CB312" s="18">
        <v>0</v>
      </c>
      <c r="CC312" s="18">
        <v>0</v>
      </c>
      <c r="CD312" s="18">
        <v>0.251166</v>
      </c>
      <c r="CE312" s="18">
        <v>0</v>
      </c>
      <c r="CF312" s="18">
        <v>-48.412800000000004</v>
      </c>
      <c r="CG312" s="18">
        <v>0</v>
      </c>
      <c r="CH312" s="18">
        <v>0</v>
      </c>
      <c r="CI312" s="18">
        <v>0</v>
      </c>
      <c r="CJ312" s="18">
        <v>141.47693700000002</v>
      </c>
      <c r="CK312" s="18">
        <v>141.08100000000002</v>
      </c>
      <c r="CL312" s="18">
        <v>0</v>
      </c>
      <c r="CM312" s="18">
        <v>0</v>
      </c>
      <c r="CN312" s="18">
        <v>0</v>
      </c>
      <c r="CO312" s="18">
        <v>0</v>
      </c>
      <c r="CP312" s="18">
        <v>0.39593699999999998</v>
      </c>
      <c r="CQ312" s="18">
        <v>0</v>
      </c>
      <c r="CR312" s="18">
        <v>-48.867899999999999</v>
      </c>
      <c r="CS312" s="18">
        <v>0</v>
      </c>
      <c r="CT312" s="18">
        <v>0</v>
      </c>
      <c r="CU312" s="18">
        <v>0</v>
      </c>
      <c r="CV312" s="18">
        <v>18.781116000000001</v>
      </c>
      <c r="CW312" s="18">
        <v>18.646800000000002</v>
      </c>
      <c r="CX312" s="18">
        <v>0</v>
      </c>
      <c r="CY312" s="18">
        <v>0</v>
      </c>
      <c r="CZ312" s="18">
        <v>0</v>
      </c>
      <c r="DA312" s="18">
        <v>0</v>
      </c>
      <c r="DB312" s="18">
        <v>0.13431599999999999</v>
      </c>
      <c r="DC312" s="18">
        <v>0</v>
      </c>
      <c r="DD312" s="18">
        <v>0.24292500000000003</v>
      </c>
      <c r="DE312" s="18">
        <v>0</v>
      </c>
      <c r="DF312" s="18">
        <v>0</v>
      </c>
      <c r="DG312" s="18">
        <v>0</v>
      </c>
      <c r="DH312" s="18">
        <v>0</v>
      </c>
      <c r="DI312" s="18">
        <v>0</v>
      </c>
      <c r="DJ312" s="18">
        <v>0</v>
      </c>
      <c r="DK312" s="18">
        <v>0</v>
      </c>
      <c r="DL312" s="18">
        <v>0</v>
      </c>
      <c r="DM312" s="18">
        <v>0</v>
      </c>
      <c r="DN312" s="18">
        <v>0</v>
      </c>
      <c r="DO312" s="18">
        <v>0</v>
      </c>
      <c r="DP312" s="18">
        <v>0</v>
      </c>
      <c r="DQ312" s="18">
        <v>0</v>
      </c>
      <c r="DR312" s="18">
        <v>0</v>
      </c>
      <c r="DS312" s="18">
        <v>0</v>
      </c>
      <c r="DT312" s="18">
        <v>0</v>
      </c>
      <c r="DU312" s="18">
        <v>0</v>
      </c>
      <c r="DV312" s="18">
        <v>0</v>
      </c>
      <c r="DW312" s="18">
        <v>0</v>
      </c>
      <c r="DX312" s="18">
        <v>0</v>
      </c>
      <c r="DY312" s="18">
        <v>0</v>
      </c>
      <c r="DZ312" s="18">
        <v>0</v>
      </c>
      <c r="EA312" s="18">
        <v>0</v>
      </c>
      <c r="EB312" s="18">
        <v>0</v>
      </c>
      <c r="EC312" s="18">
        <v>0</v>
      </c>
      <c r="ED312" s="18">
        <v>0</v>
      </c>
      <c r="EE312" s="18">
        <v>0</v>
      </c>
    </row>
    <row r="313" spans="1:135" ht="20.149999999999999" customHeight="1" outlineLevel="6" x14ac:dyDescent="0.35">
      <c r="A313" s="17" t="s">
        <v>55</v>
      </c>
      <c r="B313" s="17" t="s">
        <v>407</v>
      </c>
      <c r="C313">
        <v>0</v>
      </c>
      <c r="D313" s="18">
        <v>150.52910903999998</v>
      </c>
      <c r="E313" s="18">
        <v>150.47999999999999</v>
      </c>
      <c r="F313" s="18">
        <v>0</v>
      </c>
      <c r="G313" s="18">
        <v>0</v>
      </c>
      <c r="H313" s="18">
        <v>0</v>
      </c>
      <c r="I313" s="18">
        <v>0</v>
      </c>
      <c r="J313" s="18">
        <v>0</v>
      </c>
      <c r="K313" s="18">
        <v>4.910904E-2</v>
      </c>
      <c r="L313" s="18">
        <v>-130.36463999999998</v>
      </c>
      <c r="M313" s="18">
        <v>0</v>
      </c>
      <c r="N313" s="18">
        <v>0</v>
      </c>
      <c r="O313" s="18">
        <v>0</v>
      </c>
      <c r="P313" s="18">
        <v>7.9920000002728809E-6</v>
      </c>
      <c r="Q313" s="18">
        <v>7.9920000000000007E-6</v>
      </c>
      <c r="R313" s="18">
        <v>0</v>
      </c>
      <c r="S313" s="18">
        <v>0</v>
      </c>
      <c r="T313" s="18">
        <v>0</v>
      </c>
      <c r="U313" s="18">
        <v>0</v>
      </c>
      <c r="V313" s="18">
        <v>0</v>
      </c>
      <c r="W313" s="18">
        <v>2.7288000000000001E-16</v>
      </c>
      <c r="X313" s="18">
        <v>8.0079840000000007E-13</v>
      </c>
      <c r="Y313" s="18">
        <v>0</v>
      </c>
      <c r="Z313" s="18">
        <v>0</v>
      </c>
      <c r="AA313" s="18">
        <v>0</v>
      </c>
      <c r="AB313" s="18">
        <v>1.4639655528000001E-2</v>
      </c>
      <c r="AC313" s="18">
        <v>1.4616000000000001E-2</v>
      </c>
      <c r="AD313" s="18">
        <v>0</v>
      </c>
      <c r="AE313" s="18">
        <v>0</v>
      </c>
      <c r="AF313" s="18">
        <v>0</v>
      </c>
      <c r="AG313" s="18">
        <v>0</v>
      </c>
      <c r="AH313" s="18">
        <v>0</v>
      </c>
      <c r="AI313" s="18">
        <v>2.3655528000000001E-5</v>
      </c>
      <c r="AJ313" s="18">
        <v>-3.9272903999999997E-2</v>
      </c>
      <c r="AK313" s="18">
        <v>0</v>
      </c>
      <c r="AL313" s="18">
        <v>0</v>
      </c>
      <c r="AM313" s="18">
        <v>0</v>
      </c>
      <c r="AN313" s="18">
        <v>0.86431197455999997</v>
      </c>
      <c r="AO313" s="18">
        <v>0.86399999999999999</v>
      </c>
      <c r="AP313" s="18">
        <v>0</v>
      </c>
      <c r="AQ313" s="18">
        <v>0</v>
      </c>
      <c r="AR313" s="18">
        <v>0</v>
      </c>
      <c r="AS313" s="18">
        <v>0</v>
      </c>
      <c r="AT313" s="18">
        <v>0</v>
      </c>
      <c r="AU313" s="18">
        <v>3.1197456E-4</v>
      </c>
      <c r="AV313" s="18">
        <v>-0.30070871999999998</v>
      </c>
      <c r="AW313" s="18">
        <v>0</v>
      </c>
      <c r="AX313" s="18">
        <v>0</v>
      </c>
      <c r="AY313" s="18">
        <v>0</v>
      </c>
      <c r="AZ313" s="18">
        <v>0.23475510050399997</v>
      </c>
      <c r="BA313" s="18">
        <v>0.23471999999999998</v>
      </c>
      <c r="BB313" s="18">
        <v>0</v>
      </c>
      <c r="BC313" s="18">
        <v>0</v>
      </c>
      <c r="BD313" s="18">
        <v>0</v>
      </c>
      <c r="BE313" s="18">
        <v>0</v>
      </c>
      <c r="BF313" s="18">
        <v>0</v>
      </c>
      <c r="BG313" s="18">
        <v>3.5100503999999998E-5</v>
      </c>
      <c r="BH313" s="18">
        <v>-2.4979175999999999E-2</v>
      </c>
      <c r="BI313" s="18">
        <v>0</v>
      </c>
      <c r="BJ313" s="18">
        <v>0</v>
      </c>
      <c r="BK313" s="18">
        <v>0</v>
      </c>
      <c r="BL313" s="18">
        <v>5.8536049777847994E-3</v>
      </c>
      <c r="BM313" s="18">
        <v>5.8535999999999996E-3</v>
      </c>
      <c r="BN313" s="18">
        <v>0</v>
      </c>
      <c r="BO313" s="18">
        <v>0</v>
      </c>
      <c r="BP313" s="18">
        <v>0</v>
      </c>
      <c r="BQ313" s="18">
        <v>0</v>
      </c>
      <c r="BR313" s="18">
        <v>0</v>
      </c>
      <c r="BS313" s="18">
        <v>4.9777848E-9</v>
      </c>
      <c r="BT313" s="18">
        <v>3.1028759999999997E-6</v>
      </c>
      <c r="BU313" s="18">
        <v>0</v>
      </c>
      <c r="BV313" s="18">
        <v>0</v>
      </c>
      <c r="BW313" s="18">
        <v>0</v>
      </c>
      <c r="BX313" s="18">
        <v>0.69652007999999999</v>
      </c>
      <c r="BY313" s="18">
        <v>0</v>
      </c>
      <c r="BZ313" s="18">
        <v>0</v>
      </c>
      <c r="CA313" s="18">
        <v>0</v>
      </c>
      <c r="CB313" s="18">
        <v>0</v>
      </c>
      <c r="CC313" s="18">
        <v>0</v>
      </c>
      <c r="CD313" s="18">
        <v>0</v>
      </c>
      <c r="CE313" s="18">
        <v>0.69652007999999999</v>
      </c>
      <c r="CF313" s="18">
        <v>-1031.1768</v>
      </c>
      <c r="CG313" s="18">
        <v>0</v>
      </c>
      <c r="CH313" s="18">
        <v>0</v>
      </c>
      <c r="CI313" s="18">
        <v>0</v>
      </c>
      <c r="CJ313" s="18">
        <v>15984.716814719999</v>
      </c>
      <c r="CK313" s="18">
        <v>15984</v>
      </c>
      <c r="CL313" s="18">
        <v>0</v>
      </c>
      <c r="CM313" s="18">
        <v>0</v>
      </c>
      <c r="CN313" s="18">
        <v>0</v>
      </c>
      <c r="CO313" s="18">
        <v>0</v>
      </c>
      <c r="CP313" s="18">
        <v>0</v>
      </c>
      <c r="CQ313" s="18">
        <v>0.71681471999999991</v>
      </c>
      <c r="CR313" s="18">
        <v>-985.86720000000003</v>
      </c>
      <c r="CS313" s="18">
        <v>0</v>
      </c>
      <c r="CT313" s="18">
        <v>0</v>
      </c>
      <c r="CU313" s="18">
        <v>0</v>
      </c>
      <c r="CV313" s="18">
        <v>98.73408240000002</v>
      </c>
      <c r="CW313" s="18">
        <v>98.640000000000015</v>
      </c>
      <c r="CX313" s="18">
        <v>0</v>
      </c>
      <c r="CY313" s="18">
        <v>0</v>
      </c>
      <c r="CZ313" s="18">
        <v>0</v>
      </c>
      <c r="DA313" s="18">
        <v>0</v>
      </c>
      <c r="DB313" s="18">
        <v>0</v>
      </c>
      <c r="DC313" s="18">
        <v>9.408240000000001E-2</v>
      </c>
      <c r="DD313" s="18">
        <v>112.48992</v>
      </c>
      <c r="DE313" s="18">
        <v>0</v>
      </c>
      <c r="DF313" s="18">
        <v>0</v>
      </c>
      <c r="DG313" s="18">
        <v>0</v>
      </c>
      <c r="DH313" s="18">
        <v>0</v>
      </c>
      <c r="DI313" s="18">
        <v>0</v>
      </c>
      <c r="DJ313" s="18">
        <v>0</v>
      </c>
      <c r="DK313" s="18">
        <v>0</v>
      </c>
      <c r="DL313" s="18">
        <v>0</v>
      </c>
      <c r="DM313" s="18">
        <v>0</v>
      </c>
      <c r="DN313" s="18">
        <v>0</v>
      </c>
      <c r="DO313" s="18">
        <v>0</v>
      </c>
      <c r="DP313" s="18">
        <v>0</v>
      </c>
      <c r="DQ313" s="18">
        <v>0</v>
      </c>
      <c r="DR313" s="18">
        <v>0</v>
      </c>
      <c r="DS313" s="18">
        <v>0</v>
      </c>
      <c r="DT313" s="18">
        <v>0</v>
      </c>
      <c r="DU313" s="18">
        <v>0</v>
      </c>
      <c r="DV313" s="18">
        <v>0</v>
      </c>
      <c r="DW313" s="18">
        <v>0</v>
      </c>
      <c r="DX313" s="18">
        <v>0</v>
      </c>
      <c r="DY313" s="18">
        <v>0</v>
      </c>
      <c r="DZ313" s="18">
        <v>0</v>
      </c>
      <c r="EA313" s="18">
        <v>0</v>
      </c>
      <c r="EB313" s="18">
        <v>0</v>
      </c>
      <c r="EC313" s="18">
        <v>0</v>
      </c>
      <c r="ED313" s="18">
        <v>0</v>
      </c>
      <c r="EE313" s="18">
        <v>0</v>
      </c>
    </row>
    <row r="314" spans="1:135" ht="20.149999999999999" customHeight="1" outlineLevel="5" x14ac:dyDescent="0.35">
      <c r="A314" s="17" t="s">
        <v>54</v>
      </c>
      <c r="B314" s="17" t="s">
        <v>410</v>
      </c>
      <c r="D314" s="18">
        <v>12875.065948203159</v>
      </c>
      <c r="E314" s="18">
        <v>12544.211257105264</v>
      </c>
      <c r="F314" s="18">
        <v>0</v>
      </c>
      <c r="G314" s="18">
        <v>0</v>
      </c>
      <c r="H314" s="18">
        <v>147.38433569999998</v>
      </c>
      <c r="I314" s="18">
        <v>0</v>
      </c>
      <c r="J314" s="18">
        <v>109.98261075789473</v>
      </c>
      <c r="K314" s="18">
        <v>73.487744640000003</v>
      </c>
      <c r="L314" s="18">
        <v>-7449.5568102631578</v>
      </c>
      <c r="M314" s="18">
        <v>0</v>
      </c>
      <c r="N314" s="18">
        <v>0</v>
      </c>
      <c r="O314" s="18">
        <v>0</v>
      </c>
      <c r="P314" s="18">
        <v>1.0801999247759412E-4</v>
      </c>
      <c r="Q314" s="18">
        <v>1.0798397807123286E-4</v>
      </c>
      <c r="R314" s="18">
        <v>0</v>
      </c>
      <c r="S314" s="18">
        <v>0</v>
      </c>
      <c r="T314" s="18">
        <v>3.6012602536272002E-8</v>
      </c>
      <c r="U314" s="18">
        <v>0</v>
      </c>
      <c r="V314" s="18">
        <v>1.3955735055789474E-12</v>
      </c>
      <c r="W314" s="18">
        <v>4.0825147500000005E-13</v>
      </c>
      <c r="X314" s="18">
        <v>2.6849029679140263E-7</v>
      </c>
      <c r="Y314" s="18">
        <v>0</v>
      </c>
      <c r="Z314" s="18">
        <v>0</v>
      </c>
      <c r="AA314" s="18">
        <v>0</v>
      </c>
      <c r="AB314" s="18">
        <v>3.0797567686151059</v>
      </c>
      <c r="AC314" s="18">
        <v>2.6442984292105263</v>
      </c>
      <c r="AD314" s="18">
        <v>0</v>
      </c>
      <c r="AE314" s="18">
        <v>0</v>
      </c>
      <c r="AF314" s="18">
        <v>0.39120643588499998</v>
      </c>
      <c r="AG314" s="18">
        <v>0</v>
      </c>
      <c r="AH314" s="18">
        <v>8.8532163165789476E-3</v>
      </c>
      <c r="AI314" s="18">
        <v>3.5398687203000004E-2</v>
      </c>
      <c r="AJ314" s="18">
        <v>-1.6640168006842107</v>
      </c>
      <c r="AK314" s="18">
        <v>0</v>
      </c>
      <c r="AL314" s="18">
        <v>0</v>
      </c>
      <c r="AM314" s="18">
        <v>0</v>
      </c>
      <c r="AN314" s="18">
        <v>44.702979605369997</v>
      </c>
      <c r="AO314" s="18">
        <v>44.13488314736842</v>
      </c>
      <c r="AP314" s="18">
        <v>0</v>
      </c>
      <c r="AQ314" s="18">
        <v>0</v>
      </c>
      <c r="AR314" s="18">
        <v>4.9512677219999995E-2</v>
      </c>
      <c r="AS314" s="18">
        <v>0</v>
      </c>
      <c r="AT314" s="18">
        <v>5.1738815221578957E-2</v>
      </c>
      <c r="AU314" s="18">
        <v>0.46684496555999999</v>
      </c>
      <c r="AV314" s="18">
        <v>-22.207435998157898</v>
      </c>
      <c r="AW314" s="18">
        <v>0</v>
      </c>
      <c r="AX314" s="18">
        <v>0</v>
      </c>
      <c r="AY314" s="18">
        <v>0</v>
      </c>
      <c r="AZ314" s="18">
        <v>6.4573581584818438</v>
      </c>
      <c r="BA314" s="18">
        <v>6.3049210567105272</v>
      </c>
      <c r="BB314" s="18">
        <v>0</v>
      </c>
      <c r="BC314" s="18">
        <v>0</v>
      </c>
      <c r="BD314" s="18">
        <v>9.1161476891999993E-2</v>
      </c>
      <c r="BE314" s="18">
        <v>0</v>
      </c>
      <c r="BF314" s="18">
        <v>8.7506058003157909E-3</v>
      </c>
      <c r="BG314" s="18">
        <v>5.2525019078999993E-2</v>
      </c>
      <c r="BH314" s="18">
        <v>-1.6496594950263157</v>
      </c>
      <c r="BI314" s="18">
        <v>0</v>
      </c>
      <c r="BJ314" s="18">
        <v>0</v>
      </c>
      <c r="BK314" s="18">
        <v>0</v>
      </c>
      <c r="BL314" s="18">
        <v>1.7682826613182918</v>
      </c>
      <c r="BM314" s="18">
        <v>1.7682056602458156</v>
      </c>
      <c r="BN314" s="18">
        <v>0</v>
      </c>
      <c r="BO314" s="18">
        <v>0</v>
      </c>
      <c r="BP314" s="18">
        <v>6.4334807766000001E-5</v>
      </c>
      <c r="BQ314" s="18">
        <v>0</v>
      </c>
      <c r="BR314" s="18">
        <v>5.2173944180526322E-6</v>
      </c>
      <c r="BS314" s="18">
        <v>7.4488702922999998E-6</v>
      </c>
      <c r="BT314" s="18">
        <v>-7.6314988350000001E-4</v>
      </c>
      <c r="BU314" s="18">
        <v>0</v>
      </c>
      <c r="BV314" s="18">
        <v>0</v>
      </c>
      <c r="BW314" s="18">
        <v>0</v>
      </c>
      <c r="BX314" s="18">
        <v>125304.91493801211</v>
      </c>
      <c r="BY314" s="18">
        <v>119365.41095526316</v>
      </c>
      <c r="BZ314" s="18">
        <v>0</v>
      </c>
      <c r="CA314" s="18">
        <v>0</v>
      </c>
      <c r="CB314" s="18">
        <v>3870.6737541299999</v>
      </c>
      <c r="CC314" s="18">
        <v>0</v>
      </c>
      <c r="CD314" s="18">
        <v>1026.5421197889475</v>
      </c>
      <c r="CE314" s="18">
        <v>1042.2881088299998</v>
      </c>
      <c r="CF314" s="18">
        <v>-75233.030565789464</v>
      </c>
      <c r="CG314" s="18">
        <v>0</v>
      </c>
      <c r="CH314" s="18">
        <v>0</v>
      </c>
      <c r="CI314" s="18">
        <v>0</v>
      </c>
      <c r="CJ314" s="18">
        <v>357753.4058958441</v>
      </c>
      <c r="CK314" s="18">
        <v>354480.05003684206</v>
      </c>
      <c r="CL314" s="18">
        <v>0</v>
      </c>
      <c r="CM314" s="18">
        <v>0</v>
      </c>
      <c r="CN314" s="18">
        <v>1149.3600378299989</v>
      </c>
      <c r="CO314" s="18">
        <v>0</v>
      </c>
      <c r="CP314" s="18">
        <v>1051.3379079521055</v>
      </c>
      <c r="CQ314" s="18">
        <v>1072.65791322</v>
      </c>
      <c r="CR314" s="18">
        <v>-89313.93045</v>
      </c>
      <c r="CS314" s="18">
        <v>0</v>
      </c>
      <c r="CT314" s="18">
        <v>0</v>
      </c>
      <c r="CU314" s="18">
        <v>0</v>
      </c>
      <c r="CV314" s="18">
        <v>45497.19144436167</v>
      </c>
      <c r="CW314" s="18">
        <v>45300.111566842097</v>
      </c>
      <c r="CX314" s="18">
        <v>0</v>
      </c>
      <c r="CY314" s="18">
        <v>0</v>
      </c>
      <c r="CZ314" s="18">
        <v>63.975506840999813</v>
      </c>
      <c r="DA314" s="18">
        <v>0</v>
      </c>
      <c r="DB314" s="18">
        <v>-7.6826824214210561</v>
      </c>
      <c r="DC314" s="18">
        <v>140.78705309999998</v>
      </c>
      <c r="DD314" s="18">
        <v>-23201.546242499997</v>
      </c>
      <c r="DE314" s="18">
        <v>0</v>
      </c>
      <c r="DF314" s="18">
        <v>0</v>
      </c>
      <c r="DG314" s="18">
        <v>0</v>
      </c>
      <c r="DH314" s="18">
        <v>0</v>
      </c>
      <c r="DI314" s="18">
        <v>0</v>
      </c>
      <c r="DJ314" s="18">
        <v>0</v>
      </c>
      <c r="DK314" s="18">
        <v>0</v>
      </c>
      <c r="DL314" s="18">
        <v>0</v>
      </c>
      <c r="DM314" s="18">
        <v>0</v>
      </c>
      <c r="DN314" s="18">
        <v>0</v>
      </c>
      <c r="DO314" s="18">
        <v>0</v>
      </c>
      <c r="DP314" s="18">
        <v>0</v>
      </c>
      <c r="DQ314" s="18">
        <v>0</v>
      </c>
      <c r="DR314" s="18">
        <v>0</v>
      </c>
      <c r="DS314" s="18">
        <v>0</v>
      </c>
      <c r="DT314" s="18">
        <v>0.26645959799999996</v>
      </c>
      <c r="DU314" s="18">
        <v>0.26645959799999996</v>
      </c>
      <c r="DV314" s="18">
        <v>0</v>
      </c>
      <c r="DW314" s="18">
        <v>0</v>
      </c>
      <c r="DX314" s="18">
        <v>0</v>
      </c>
      <c r="DY314" s="18">
        <v>0</v>
      </c>
      <c r="DZ314" s="18">
        <v>0</v>
      </c>
      <c r="EA314" s="18">
        <v>0</v>
      </c>
      <c r="EB314" s="18">
        <v>0</v>
      </c>
      <c r="EC314" s="18">
        <v>0</v>
      </c>
      <c r="ED314" s="18">
        <v>0</v>
      </c>
      <c r="EE314" s="18">
        <v>0</v>
      </c>
    </row>
    <row r="315" spans="1:135" ht="20.149999999999999" customHeight="1" outlineLevel="6" x14ac:dyDescent="0.35">
      <c r="A315" s="17" t="s">
        <v>55</v>
      </c>
      <c r="B315" s="17" t="s">
        <v>406</v>
      </c>
      <c r="C315">
        <v>0</v>
      </c>
      <c r="D315" s="18">
        <v>7062.10789725</v>
      </c>
      <c r="E315" s="18">
        <v>7061.6475</v>
      </c>
      <c r="F315" s="18">
        <v>0</v>
      </c>
      <c r="G315" s="18">
        <v>0</v>
      </c>
      <c r="H315" s="18">
        <v>0</v>
      </c>
      <c r="I315" s="18">
        <v>0</v>
      </c>
      <c r="J315" s="18">
        <v>0</v>
      </c>
      <c r="K315" s="18">
        <v>0.46039724999999998</v>
      </c>
      <c r="L315" s="18">
        <v>-5580.7515000000003</v>
      </c>
      <c r="M315" s="18">
        <v>0</v>
      </c>
      <c r="N315" s="18">
        <v>0</v>
      </c>
      <c r="O315" s="18">
        <v>0</v>
      </c>
      <c r="P315" s="18">
        <v>2.9720513250000006E-11</v>
      </c>
      <c r="Q315" s="18">
        <v>2.9717955000000004E-11</v>
      </c>
      <c r="R315" s="18">
        <v>0</v>
      </c>
      <c r="S315" s="18">
        <v>0</v>
      </c>
      <c r="T315" s="18">
        <v>0</v>
      </c>
      <c r="U315" s="18">
        <v>0</v>
      </c>
      <c r="V315" s="18">
        <v>0</v>
      </c>
      <c r="W315" s="18">
        <v>2.5582499999999997E-15</v>
      </c>
      <c r="X315" s="18">
        <v>-2.24829675E-11</v>
      </c>
      <c r="Y315" s="18">
        <v>0</v>
      </c>
      <c r="Z315" s="18">
        <v>0</v>
      </c>
      <c r="AA315" s="18">
        <v>0</v>
      </c>
      <c r="AB315" s="18">
        <v>1.3539342705749999</v>
      </c>
      <c r="AC315" s="18">
        <v>1.3537124999999999</v>
      </c>
      <c r="AD315" s="18">
        <v>0</v>
      </c>
      <c r="AE315" s="18">
        <v>0</v>
      </c>
      <c r="AF315" s="18">
        <v>0</v>
      </c>
      <c r="AG315" s="18">
        <v>0</v>
      </c>
      <c r="AH315" s="18">
        <v>0</v>
      </c>
      <c r="AI315" s="18">
        <v>2.2177057499999999E-4</v>
      </c>
      <c r="AJ315" s="18">
        <v>-1.1008169999999999</v>
      </c>
      <c r="AK315" s="18">
        <v>0</v>
      </c>
      <c r="AL315" s="18">
        <v>0</v>
      </c>
      <c r="AM315" s="18">
        <v>0</v>
      </c>
      <c r="AN315" s="18">
        <v>21.8846697615</v>
      </c>
      <c r="AO315" s="18">
        <v>21.881744999999999</v>
      </c>
      <c r="AP315" s="18">
        <v>0</v>
      </c>
      <c r="AQ315" s="18">
        <v>0</v>
      </c>
      <c r="AR315" s="18">
        <v>0</v>
      </c>
      <c r="AS315" s="18">
        <v>0</v>
      </c>
      <c r="AT315" s="18">
        <v>0</v>
      </c>
      <c r="AU315" s="18">
        <v>2.9247615000000003E-3</v>
      </c>
      <c r="AV315" s="18">
        <v>-17.98038</v>
      </c>
      <c r="AW315" s="18">
        <v>0</v>
      </c>
      <c r="AX315" s="18">
        <v>0</v>
      </c>
      <c r="AY315" s="18">
        <v>0</v>
      </c>
      <c r="AZ315" s="18">
        <v>1.604135817225</v>
      </c>
      <c r="BA315" s="18">
        <v>1.6038067499999999</v>
      </c>
      <c r="BB315" s="18">
        <v>0</v>
      </c>
      <c r="BC315" s="18">
        <v>0</v>
      </c>
      <c r="BD315" s="18">
        <v>0</v>
      </c>
      <c r="BE315" s="18">
        <v>0</v>
      </c>
      <c r="BF315" s="18">
        <v>0</v>
      </c>
      <c r="BG315" s="18">
        <v>3.2906722499999997E-4</v>
      </c>
      <c r="BH315" s="18">
        <v>-1.29502125</v>
      </c>
      <c r="BI315" s="18">
        <v>0</v>
      </c>
      <c r="BJ315" s="18">
        <v>0</v>
      </c>
      <c r="BK315" s="18">
        <v>0</v>
      </c>
      <c r="BL315" s="18">
        <v>8.1691816673250001E-4</v>
      </c>
      <c r="BM315" s="18">
        <v>8.168715E-4</v>
      </c>
      <c r="BN315" s="18">
        <v>0</v>
      </c>
      <c r="BO315" s="18">
        <v>0</v>
      </c>
      <c r="BP315" s="18">
        <v>0</v>
      </c>
      <c r="BQ315" s="18">
        <v>0</v>
      </c>
      <c r="BR315" s="18">
        <v>0</v>
      </c>
      <c r="BS315" s="18">
        <v>4.6666732500000006E-8</v>
      </c>
      <c r="BT315" s="18">
        <v>-6.4734120000000002E-4</v>
      </c>
      <c r="BU315" s="18">
        <v>0</v>
      </c>
      <c r="BV315" s="18">
        <v>0</v>
      </c>
      <c r="BW315" s="18">
        <v>0</v>
      </c>
      <c r="BX315" s="18">
        <v>77544.454875750002</v>
      </c>
      <c r="BY315" s="18">
        <v>77537.925000000003</v>
      </c>
      <c r="BZ315" s="18">
        <v>0</v>
      </c>
      <c r="CA315" s="18">
        <v>0</v>
      </c>
      <c r="CB315" s="18">
        <v>0</v>
      </c>
      <c r="CC315" s="18">
        <v>0</v>
      </c>
      <c r="CD315" s="18">
        <v>0</v>
      </c>
      <c r="CE315" s="18">
        <v>6.5298757499999995</v>
      </c>
      <c r="CF315" s="18">
        <v>-60114.487499999996</v>
      </c>
      <c r="CG315" s="18">
        <v>0</v>
      </c>
      <c r="CH315" s="18">
        <v>0</v>
      </c>
      <c r="CI315" s="18">
        <v>0</v>
      </c>
      <c r="CJ315" s="18">
        <v>95429.445137999995</v>
      </c>
      <c r="CK315" s="18">
        <v>95422.724999999991</v>
      </c>
      <c r="CL315" s="18">
        <v>0</v>
      </c>
      <c r="CM315" s="18">
        <v>0</v>
      </c>
      <c r="CN315" s="18">
        <v>0</v>
      </c>
      <c r="CO315" s="18">
        <v>0</v>
      </c>
      <c r="CP315" s="18">
        <v>0</v>
      </c>
      <c r="CQ315" s="18">
        <v>6.7201379999999995</v>
      </c>
      <c r="CR315" s="18">
        <v>-74802.824999999997</v>
      </c>
      <c r="CS315" s="18">
        <v>0</v>
      </c>
      <c r="CT315" s="18">
        <v>0</v>
      </c>
      <c r="CU315" s="18">
        <v>0</v>
      </c>
      <c r="CV315" s="18">
        <v>29915.397022500001</v>
      </c>
      <c r="CW315" s="18">
        <v>29914.514999999999</v>
      </c>
      <c r="CX315" s="18">
        <v>0</v>
      </c>
      <c r="CY315" s="18">
        <v>0</v>
      </c>
      <c r="CZ315" s="18">
        <v>0</v>
      </c>
      <c r="DA315" s="18">
        <v>0</v>
      </c>
      <c r="DB315" s="18">
        <v>0</v>
      </c>
      <c r="DC315" s="18">
        <v>0.88202250000000004</v>
      </c>
      <c r="DD315" s="18">
        <v>-24568.379999999997</v>
      </c>
      <c r="DE315" s="18">
        <v>0</v>
      </c>
      <c r="DF315" s="18">
        <v>0</v>
      </c>
      <c r="DG315" s="18">
        <v>0</v>
      </c>
      <c r="DH315" s="18">
        <v>0</v>
      </c>
      <c r="DI315" s="18">
        <v>0</v>
      </c>
      <c r="DJ315" s="18">
        <v>0</v>
      </c>
      <c r="DK315" s="18">
        <v>0</v>
      </c>
      <c r="DL315" s="18">
        <v>0</v>
      </c>
      <c r="DM315" s="18">
        <v>0</v>
      </c>
      <c r="DN315" s="18">
        <v>0</v>
      </c>
      <c r="DO315" s="18">
        <v>0</v>
      </c>
      <c r="DP315" s="18">
        <v>0</v>
      </c>
      <c r="DQ315" s="18">
        <v>0</v>
      </c>
      <c r="DR315" s="18">
        <v>0</v>
      </c>
      <c r="DS315" s="18">
        <v>0</v>
      </c>
      <c r="DT315" s="18">
        <v>0</v>
      </c>
      <c r="DU315" s="18">
        <v>0</v>
      </c>
      <c r="DV315" s="18">
        <v>0</v>
      </c>
      <c r="DW315" s="18">
        <v>0</v>
      </c>
      <c r="DX315" s="18">
        <v>0</v>
      </c>
      <c r="DY315" s="18">
        <v>0</v>
      </c>
      <c r="DZ315" s="18">
        <v>0</v>
      </c>
      <c r="EA315" s="18">
        <v>0</v>
      </c>
      <c r="EB315" s="18">
        <v>0</v>
      </c>
      <c r="EC315" s="18">
        <v>0</v>
      </c>
      <c r="ED315" s="18">
        <v>0</v>
      </c>
      <c r="EE315" s="18">
        <v>0</v>
      </c>
    </row>
    <row r="316" spans="1:135" ht="20.149999999999999" customHeight="1" outlineLevel="6" x14ac:dyDescent="0.35">
      <c r="A316" s="17" t="s">
        <v>55</v>
      </c>
      <c r="B316" s="17" t="s">
        <v>124</v>
      </c>
      <c r="C316">
        <v>0</v>
      </c>
      <c r="D316" s="18">
        <v>128.97292499999998</v>
      </c>
      <c r="E316" s="18">
        <v>53.919539999999998</v>
      </c>
      <c r="F316" s="18">
        <v>0</v>
      </c>
      <c r="G316" s="18">
        <v>0</v>
      </c>
      <c r="H316" s="18">
        <v>0</v>
      </c>
      <c r="I316" s="18">
        <v>0</v>
      </c>
      <c r="J316" s="18">
        <v>75.053384999999992</v>
      </c>
      <c r="K316" s="18">
        <v>0</v>
      </c>
      <c r="L316" s="18">
        <v>-37.052369999999996</v>
      </c>
      <c r="M316" s="18">
        <v>0</v>
      </c>
      <c r="N316" s="18">
        <v>0</v>
      </c>
      <c r="O316" s="18">
        <v>0</v>
      </c>
      <c r="P316" s="18">
        <v>5.3078489999999999E-13</v>
      </c>
      <c r="Q316" s="18">
        <v>5.1633854999999997E-13</v>
      </c>
      <c r="R316" s="18">
        <v>0</v>
      </c>
      <c r="S316" s="18">
        <v>0</v>
      </c>
      <c r="T316" s="18">
        <v>0</v>
      </c>
      <c r="U316" s="18">
        <v>0</v>
      </c>
      <c r="V316" s="18">
        <v>1.4446349999999999E-14</v>
      </c>
      <c r="W316" s="18">
        <v>0</v>
      </c>
      <c r="X316" s="18">
        <v>-8.5740929999999998E-13</v>
      </c>
      <c r="Y316" s="18">
        <v>0</v>
      </c>
      <c r="Z316" s="18">
        <v>0</v>
      </c>
      <c r="AA316" s="18">
        <v>0</v>
      </c>
      <c r="AB316" s="18">
        <v>4.0382355600000003E-2</v>
      </c>
      <c r="AC316" s="18">
        <v>3.9885345000000003E-2</v>
      </c>
      <c r="AD316" s="18">
        <v>0</v>
      </c>
      <c r="AE316" s="18">
        <v>0</v>
      </c>
      <c r="AF316" s="18">
        <v>0</v>
      </c>
      <c r="AG316" s="18">
        <v>0</v>
      </c>
      <c r="AH316" s="18">
        <v>4.9701059999999997E-4</v>
      </c>
      <c r="AI316" s="18">
        <v>0</v>
      </c>
      <c r="AJ316" s="18">
        <v>-3.1862430000000001E-3</v>
      </c>
      <c r="AK316" s="18">
        <v>0</v>
      </c>
      <c r="AL316" s="18">
        <v>0</v>
      </c>
      <c r="AM316" s="18">
        <v>0</v>
      </c>
      <c r="AN316" s="18">
        <v>0.70908551549999999</v>
      </c>
      <c r="AO316" s="18">
        <v>0.70229699999999995</v>
      </c>
      <c r="AP316" s="18">
        <v>0</v>
      </c>
      <c r="AQ316" s="18">
        <v>0</v>
      </c>
      <c r="AR316" s="18">
        <v>0</v>
      </c>
      <c r="AS316" s="18">
        <v>0</v>
      </c>
      <c r="AT316" s="18">
        <v>6.7885154999999999E-3</v>
      </c>
      <c r="AU316" s="18">
        <v>0</v>
      </c>
      <c r="AV316" s="18">
        <v>-3.1280580000000002E-2</v>
      </c>
      <c r="AW316" s="18">
        <v>0</v>
      </c>
      <c r="AX316" s="18">
        <v>0</v>
      </c>
      <c r="AY316" s="18">
        <v>0</v>
      </c>
      <c r="AZ316" s="18">
        <v>1.7928148499999998E-2</v>
      </c>
      <c r="BA316" s="18">
        <v>1.6398179999999998E-2</v>
      </c>
      <c r="BB316" s="18">
        <v>0</v>
      </c>
      <c r="BC316" s="18">
        <v>0</v>
      </c>
      <c r="BD316" s="18">
        <v>0</v>
      </c>
      <c r="BE316" s="18">
        <v>0</v>
      </c>
      <c r="BF316" s="18">
        <v>1.5299685E-3</v>
      </c>
      <c r="BG316" s="18">
        <v>0</v>
      </c>
      <c r="BH316" s="18">
        <v>-5.9277285000000008E-3</v>
      </c>
      <c r="BI316" s="18">
        <v>0</v>
      </c>
      <c r="BJ316" s="18">
        <v>0</v>
      </c>
      <c r="BK316" s="18">
        <v>0</v>
      </c>
      <c r="BL316" s="18">
        <v>1.0690921546249499</v>
      </c>
      <c r="BM316" s="18">
        <v>1.0690919999999999</v>
      </c>
      <c r="BN316" s="18">
        <v>0</v>
      </c>
      <c r="BO316" s="18">
        <v>0</v>
      </c>
      <c r="BP316" s="18">
        <v>0</v>
      </c>
      <c r="BQ316" s="18">
        <v>0</v>
      </c>
      <c r="BR316" s="18">
        <v>1.5462495E-7</v>
      </c>
      <c r="BS316" s="18">
        <v>0</v>
      </c>
      <c r="BT316" s="18">
        <v>-9.2051369999999989E-6</v>
      </c>
      <c r="BU316" s="18">
        <v>0</v>
      </c>
      <c r="BV316" s="18">
        <v>0</v>
      </c>
      <c r="BW316" s="18">
        <v>0</v>
      </c>
      <c r="BX316" s="18">
        <v>1802.9400524999999</v>
      </c>
      <c r="BY316" s="18">
        <v>1791.6659999999999</v>
      </c>
      <c r="BZ316" s="18">
        <v>0</v>
      </c>
      <c r="CA316" s="18">
        <v>0</v>
      </c>
      <c r="CB316" s="18">
        <v>0</v>
      </c>
      <c r="CC316" s="18">
        <v>0</v>
      </c>
      <c r="CD316" s="18">
        <v>11.2740525</v>
      </c>
      <c r="CE316" s="18">
        <v>0</v>
      </c>
      <c r="CF316" s="18">
        <v>-494.88840000000005</v>
      </c>
      <c r="CG316" s="18">
        <v>0</v>
      </c>
      <c r="CH316" s="18">
        <v>0</v>
      </c>
      <c r="CI316" s="18">
        <v>0</v>
      </c>
      <c r="CJ316" s="18">
        <v>1842.524334</v>
      </c>
      <c r="CK316" s="18">
        <v>1830.3164999999999</v>
      </c>
      <c r="CL316" s="18">
        <v>0</v>
      </c>
      <c r="CM316" s="18">
        <v>0</v>
      </c>
      <c r="CN316" s="18">
        <v>0</v>
      </c>
      <c r="CO316" s="18">
        <v>0</v>
      </c>
      <c r="CP316" s="18">
        <v>12.207834</v>
      </c>
      <c r="CQ316" s="18">
        <v>0</v>
      </c>
      <c r="CR316" s="18">
        <v>-542.1816</v>
      </c>
      <c r="CS316" s="18">
        <v>0</v>
      </c>
      <c r="CT316" s="18">
        <v>0</v>
      </c>
      <c r="CU316" s="18">
        <v>0</v>
      </c>
      <c r="CV316" s="18">
        <v>127.29657599999999</v>
      </c>
      <c r="CW316" s="18">
        <v>124.74593999999999</v>
      </c>
      <c r="CX316" s="18">
        <v>0</v>
      </c>
      <c r="CY316" s="18">
        <v>0</v>
      </c>
      <c r="CZ316" s="18">
        <v>0</v>
      </c>
      <c r="DA316" s="18">
        <v>0</v>
      </c>
      <c r="DB316" s="18">
        <v>2.5506359999999999</v>
      </c>
      <c r="DC316" s="18">
        <v>0</v>
      </c>
      <c r="DD316" s="18">
        <v>-155.05965</v>
      </c>
      <c r="DE316" s="18">
        <v>0</v>
      </c>
      <c r="DF316" s="18">
        <v>0</v>
      </c>
      <c r="DG316" s="18">
        <v>0</v>
      </c>
      <c r="DH316" s="18">
        <v>0</v>
      </c>
      <c r="DI316" s="18">
        <v>0</v>
      </c>
      <c r="DJ316" s="18">
        <v>0</v>
      </c>
      <c r="DK316" s="18">
        <v>0</v>
      </c>
      <c r="DL316" s="18">
        <v>0</v>
      </c>
      <c r="DM316" s="18">
        <v>0</v>
      </c>
      <c r="DN316" s="18">
        <v>0</v>
      </c>
      <c r="DO316" s="18">
        <v>0</v>
      </c>
      <c r="DP316" s="18">
        <v>0</v>
      </c>
      <c r="DQ316" s="18">
        <v>0</v>
      </c>
      <c r="DR316" s="18">
        <v>0</v>
      </c>
      <c r="DS316" s="18">
        <v>0</v>
      </c>
      <c r="DT316" s="18">
        <v>0</v>
      </c>
      <c r="DU316" s="18">
        <v>0</v>
      </c>
      <c r="DV316" s="18">
        <v>0</v>
      </c>
      <c r="DW316" s="18">
        <v>0</v>
      </c>
      <c r="DX316" s="18">
        <v>0</v>
      </c>
      <c r="DY316" s="18">
        <v>0</v>
      </c>
      <c r="DZ316" s="18">
        <v>0</v>
      </c>
      <c r="EA316" s="18">
        <v>0</v>
      </c>
      <c r="EB316" s="18">
        <v>0</v>
      </c>
      <c r="EC316" s="18">
        <v>0</v>
      </c>
      <c r="ED316" s="18">
        <v>0</v>
      </c>
      <c r="EE316" s="18">
        <v>0</v>
      </c>
    </row>
    <row r="317" spans="1:135" ht="20.149999999999999" customHeight="1" outlineLevel="6" x14ac:dyDescent="0.35">
      <c r="A317" s="17" t="s">
        <v>55</v>
      </c>
      <c r="B317" s="17" t="s">
        <v>73</v>
      </c>
      <c r="C317">
        <v>0</v>
      </c>
      <c r="D317" s="18">
        <v>970.38972000000001</v>
      </c>
      <c r="E317" s="18">
        <v>944.05500000000006</v>
      </c>
      <c r="F317" s="18">
        <v>0</v>
      </c>
      <c r="G317" s="18">
        <v>0</v>
      </c>
      <c r="H317" s="18">
        <v>0</v>
      </c>
      <c r="I317" s="18">
        <v>0</v>
      </c>
      <c r="J317" s="18">
        <v>0</v>
      </c>
      <c r="K317" s="18">
        <v>26.334720000000001</v>
      </c>
      <c r="L317" s="18">
        <v>0</v>
      </c>
      <c r="M317" s="18">
        <v>0</v>
      </c>
      <c r="N317" s="18">
        <v>0</v>
      </c>
      <c r="O317" s="18">
        <v>0</v>
      </c>
      <c r="P317" s="18">
        <v>2.06140729815E-9</v>
      </c>
      <c r="Q317" s="18">
        <v>2.0612609999999999E-9</v>
      </c>
      <c r="R317" s="18">
        <v>0</v>
      </c>
      <c r="S317" s="18">
        <v>0</v>
      </c>
      <c r="T317" s="18">
        <v>0</v>
      </c>
      <c r="U317" s="18">
        <v>0</v>
      </c>
      <c r="V317" s="18">
        <v>0</v>
      </c>
      <c r="W317" s="18">
        <v>1.4629815000000001E-13</v>
      </c>
      <c r="X317" s="18">
        <v>0</v>
      </c>
      <c r="Y317" s="18">
        <v>0</v>
      </c>
      <c r="Z317" s="18">
        <v>0</v>
      </c>
      <c r="AA317" s="18">
        <v>0</v>
      </c>
      <c r="AB317" s="18">
        <v>0.43667843849999999</v>
      </c>
      <c r="AC317" s="18">
        <v>0.42399314999999999</v>
      </c>
      <c r="AD317" s="18">
        <v>0</v>
      </c>
      <c r="AE317" s="18">
        <v>0</v>
      </c>
      <c r="AF317" s="18">
        <v>0</v>
      </c>
      <c r="AG317" s="18">
        <v>0</v>
      </c>
      <c r="AH317" s="18">
        <v>0</v>
      </c>
      <c r="AI317" s="18">
        <v>1.2685288500000001E-2</v>
      </c>
      <c r="AJ317" s="18">
        <v>0</v>
      </c>
      <c r="AK317" s="18">
        <v>0</v>
      </c>
      <c r="AL317" s="18">
        <v>0</v>
      </c>
      <c r="AM317" s="18">
        <v>0</v>
      </c>
      <c r="AN317" s="18">
        <v>2.0592940499999997</v>
      </c>
      <c r="AO317" s="18">
        <v>1.8919979999999998</v>
      </c>
      <c r="AP317" s="18">
        <v>0</v>
      </c>
      <c r="AQ317" s="18">
        <v>0</v>
      </c>
      <c r="AR317" s="18">
        <v>0</v>
      </c>
      <c r="AS317" s="18">
        <v>0</v>
      </c>
      <c r="AT317" s="18">
        <v>0</v>
      </c>
      <c r="AU317" s="18">
        <v>0.16729605</v>
      </c>
      <c r="AV317" s="18">
        <v>0</v>
      </c>
      <c r="AW317" s="18">
        <v>0</v>
      </c>
      <c r="AX317" s="18">
        <v>0</v>
      </c>
      <c r="AY317" s="18">
        <v>0</v>
      </c>
      <c r="AZ317" s="18">
        <v>0.30405334500000003</v>
      </c>
      <c r="BA317" s="18">
        <v>0.2852307</v>
      </c>
      <c r="BB317" s="18">
        <v>0</v>
      </c>
      <c r="BC317" s="18">
        <v>0</v>
      </c>
      <c r="BD317" s="18">
        <v>0</v>
      </c>
      <c r="BE317" s="18">
        <v>0</v>
      </c>
      <c r="BF317" s="18">
        <v>0</v>
      </c>
      <c r="BG317" s="18">
        <v>1.8822644999999999E-2</v>
      </c>
      <c r="BH317" s="18">
        <v>0</v>
      </c>
      <c r="BI317" s="18">
        <v>0</v>
      </c>
      <c r="BJ317" s="18">
        <v>0</v>
      </c>
      <c r="BK317" s="18">
        <v>0</v>
      </c>
      <c r="BL317" s="18">
        <v>0.61875491934149995</v>
      </c>
      <c r="BM317" s="18">
        <v>0.61875225</v>
      </c>
      <c r="BN317" s="18">
        <v>0</v>
      </c>
      <c r="BO317" s="18">
        <v>0</v>
      </c>
      <c r="BP317" s="18">
        <v>0</v>
      </c>
      <c r="BQ317" s="18">
        <v>0</v>
      </c>
      <c r="BR317" s="18">
        <v>0</v>
      </c>
      <c r="BS317" s="18">
        <v>2.6693414999999998E-6</v>
      </c>
      <c r="BT317" s="18">
        <v>0</v>
      </c>
      <c r="BU317" s="18">
        <v>0</v>
      </c>
      <c r="BV317" s="18">
        <v>0</v>
      </c>
      <c r="BW317" s="18">
        <v>0</v>
      </c>
      <c r="BX317" s="18">
        <v>9825.5875500000002</v>
      </c>
      <c r="BY317" s="18">
        <v>9452.0789999999997</v>
      </c>
      <c r="BZ317" s="18">
        <v>0</v>
      </c>
      <c r="CA317" s="18">
        <v>0</v>
      </c>
      <c r="CB317" s="18">
        <v>0</v>
      </c>
      <c r="CC317" s="18">
        <v>0</v>
      </c>
      <c r="CD317" s="18">
        <v>0</v>
      </c>
      <c r="CE317" s="18">
        <v>373.50855000000001</v>
      </c>
      <c r="CF317" s="18">
        <v>0</v>
      </c>
      <c r="CG317" s="18">
        <v>0</v>
      </c>
      <c r="CH317" s="18">
        <v>0</v>
      </c>
      <c r="CI317" s="18">
        <v>0</v>
      </c>
      <c r="CJ317" s="18">
        <v>10773.50625</v>
      </c>
      <c r="CK317" s="18">
        <v>10389.114</v>
      </c>
      <c r="CL317" s="18">
        <v>0</v>
      </c>
      <c r="CM317" s="18">
        <v>0</v>
      </c>
      <c r="CN317" s="18">
        <v>0</v>
      </c>
      <c r="CO317" s="18">
        <v>0</v>
      </c>
      <c r="CP317" s="18">
        <v>0</v>
      </c>
      <c r="CQ317" s="18">
        <v>384.39224999999999</v>
      </c>
      <c r="CR317" s="18">
        <v>0</v>
      </c>
      <c r="CS317" s="18">
        <v>0</v>
      </c>
      <c r="CT317" s="18">
        <v>0</v>
      </c>
      <c r="CU317" s="18">
        <v>0</v>
      </c>
      <c r="CV317" s="18">
        <v>6666.6532949999992</v>
      </c>
      <c r="CW317" s="18">
        <v>6616.2014999999992</v>
      </c>
      <c r="CX317" s="18">
        <v>0</v>
      </c>
      <c r="CY317" s="18">
        <v>0</v>
      </c>
      <c r="CZ317" s="18">
        <v>0</v>
      </c>
      <c r="DA317" s="18">
        <v>0</v>
      </c>
      <c r="DB317" s="18">
        <v>0</v>
      </c>
      <c r="DC317" s="18">
        <v>50.451795000000004</v>
      </c>
      <c r="DD317" s="18">
        <v>0</v>
      </c>
      <c r="DE317" s="18">
        <v>0</v>
      </c>
      <c r="DF317" s="18">
        <v>0</v>
      </c>
      <c r="DG317" s="18">
        <v>0</v>
      </c>
      <c r="DH317" s="18">
        <v>0</v>
      </c>
      <c r="DI317" s="18">
        <v>0</v>
      </c>
      <c r="DJ317" s="18">
        <v>0</v>
      </c>
      <c r="DK317" s="18">
        <v>0</v>
      </c>
      <c r="DL317" s="18">
        <v>0</v>
      </c>
      <c r="DM317" s="18">
        <v>0</v>
      </c>
      <c r="DN317" s="18">
        <v>0</v>
      </c>
      <c r="DO317" s="18">
        <v>0</v>
      </c>
      <c r="DP317" s="18">
        <v>0</v>
      </c>
      <c r="DQ317" s="18">
        <v>0</v>
      </c>
      <c r="DR317" s="18">
        <v>0</v>
      </c>
      <c r="DS317" s="18">
        <v>0</v>
      </c>
      <c r="DT317" s="18">
        <v>0</v>
      </c>
      <c r="DU317" s="18">
        <v>0</v>
      </c>
      <c r="DV317" s="18">
        <v>0</v>
      </c>
      <c r="DW317" s="18">
        <v>0</v>
      </c>
      <c r="DX317" s="18">
        <v>0</v>
      </c>
      <c r="DY317" s="18">
        <v>0</v>
      </c>
      <c r="DZ317" s="18">
        <v>0</v>
      </c>
      <c r="EA317" s="18">
        <v>0</v>
      </c>
      <c r="EB317" s="18">
        <v>0</v>
      </c>
      <c r="EC317" s="18">
        <v>0</v>
      </c>
      <c r="ED317" s="18">
        <v>0</v>
      </c>
      <c r="EE317" s="18">
        <v>0</v>
      </c>
    </row>
    <row r="318" spans="1:135" ht="20.149999999999999" customHeight="1" outlineLevel="6" x14ac:dyDescent="0.35">
      <c r="A318" s="17" t="s">
        <v>55</v>
      </c>
      <c r="B318" s="17" t="s">
        <v>74</v>
      </c>
      <c r="C318">
        <v>0</v>
      </c>
      <c r="D318" s="18">
        <v>675.57543750000002</v>
      </c>
      <c r="E318" s="18">
        <v>645.1893</v>
      </c>
      <c r="F318" s="18">
        <v>0</v>
      </c>
      <c r="G318" s="18">
        <v>0</v>
      </c>
      <c r="H318" s="18">
        <v>0</v>
      </c>
      <c r="I318" s="18">
        <v>0</v>
      </c>
      <c r="J318" s="18">
        <v>0</v>
      </c>
      <c r="K318" s="18">
        <v>30.3861375</v>
      </c>
      <c r="L318" s="18">
        <v>0</v>
      </c>
      <c r="M318" s="18">
        <v>0</v>
      </c>
      <c r="N318" s="18">
        <v>0</v>
      </c>
      <c r="O318" s="18">
        <v>0</v>
      </c>
      <c r="P318" s="18">
        <v>5.9170115250000001E-12</v>
      </c>
      <c r="Q318" s="18">
        <v>5.7482055E-12</v>
      </c>
      <c r="R318" s="18">
        <v>0</v>
      </c>
      <c r="S318" s="18">
        <v>0</v>
      </c>
      <c r="T318" s="18">
        <v>0</v>
      </c>
      <c r="U318" s="18">
        <v>0</v>
      </c>
      <c r="V318" s="18">
        <v>0</v>
      </c>
      <c r="W318" s="18">
        <v>1.6880602499999999E-13</v>
      </c>
      <c r="X318" s="18">
        <v>0</v>
      </c>
      <c r="Y318" s="18">
        <v>0</v>
      </c>
      <c r="Z318" s="18">
        <v>0</v>
      </c>
      <c r="AA318" s="18">
        <v>0</v>
      </c>
      <c r="AB318" s="18">
        <v>6.5948559749999996E-2</v>
      </c>
      <c r="AC318" s="18">
        <v>5.13116775E-2</v>
      </c>
      <c r="AD318" s="18">
        <v>0</v>
      </c>
      <c r="AE318" s="18">
        <v>0</v>
      </c>
      <c r="AF318" s="18">
        <v>0</v>
      </c>
      <c r="AG318" s="18">
        <v>0</v>
      </c>
      <c r="AH318" s="18">
        <v>0</v>
      </c>
      <c r="AI318" s="18">
        <v>1.463688225E-2</v>
      </c>
      <c r="AJ318" s="18">
        <v>0</v>
      </c>
      <c r="AK318" s="18">
        <v>0</v>
      </c>
      <c r="AL318" s="18">
        <v>0</v>
      </c>
      <c r="AM318" s="18">
        <v>0</v>
      </c>
      <c r="AN318" s="18">
        <v>0.74609808750000006</v>
      </c>
      <c r="AO318" s="18">
        <v>0.55306395000000008</v>
      </c>
      <c r="AP318" s="18">
        <v>0</v>
      </c>
      <c r="AQ318" s="18">
        <v>0</v>
      </c>
      <c r="AR318" s="18">
        <v>0</v>
      </c>
      <c r="AS318" s="18">
        <v>0</v>
      </c>
      <c r="AT318" s="18">
        <v>0</v>
      </c>
      <c r="AU318" s="18">
        <v>0.19303413749999998</v>
      </c>
      <c r="AV318" s="18">
        <v>0</v>
      </c>
      <c r="AW318" s="18">
        <v>0</v>
      </c>
      <c r="AX318" s="18">
        <v>0</v>
      </c>
      <c r="AY318" s="18">
        <v>0</v>
      </c>
      <c r="AZ318" s="18">
        <v>0.16311415499999998</v>
      </c>
      <c r="BA318" s="18">
        <v>0.14139582749999999</v>
      </c>
      <c r="BB318" s="18">
        <v>0</v>
      </c>
      <c r="BC318" s="18">
        <v>0</v>
      </c>
      <c r="BD318" s="18">
        <v>0</v>
      </c>
      <c r="BE318" s="18">
        <v>0</v>
      </c>
      <c r="BF318" s="18">
        <v>0</v>
      </c>
      <c r="BG318" s="18">
        <v>2.1718327499999999E-2</v>
      </c>
      <c r="BH318" s="18">
        <v>0</v>
      </c>
      <c r="BI318" s="18">
        <v>0</v>
      </c>
      <c r="BJ318" s="18">
        <v>0</v>
      </c>
      <c r="BK318" s="18">
        <v>0</v>
      </c>
      <c r="BL318" s="18">
        <v>8.5983302250000005E-5</v>
      </c>
      <c r="BM318" s="18">
        <v>8.2903297500000006E-5</v>
      </c>
      <c r="BN318" s="18">
        <v>0</v>
      </c>
      <c r="BO318" s="18">
        <v>0</v>
      </c>
      <c r="BP318" s="18">
        <v>0</v>
      </c>
      <c r="BQ318" s="18">
        <v>0</v>
      </c>
      <c r="BR318" s="18">
        <v>0</v>
      </c>
      <c r="BS318" s="18">
        <v>3.0800047499999998E-6</v>
      </c>
      <c r="BT318" s="18">
        <v>0</v>
      </c>
      <c r="BU318" s="18">
        <v>0</v>
      </c>
      <c r="BV318" s="18">
        <v>0</v>
      </c>
      <c r="BW318" s="18">
        <v>0</v>
      </c>
      <c r="BX318" s="18">
        <v>10035.22365</v>
      </c>
      <c r="BY318" s="18">
        <v>9604.2510000000002</v>
      </c>
      <c r="BZ318" s="18">
        <v>0</v>
      </c>
      <c r="CA318" s="18">
        <v>0</v>
      </c>
      <c r="CB318" s="18">
        <v>0</v>
      </c>
      <c r="CC318" s="18">
        <v>0</v>
      </c>
      <c r="CD318" s="18">
        <v>0</v>
      </c>
      <c r="CE318" s="18">
        <v>430.97264999999999</v>
      </c>
      <c r="CF318" s="18">
        <v>0</v>
      </c>
      <c r="CG318" s="18">
        <v>0</v>
      </c>
      <c r="CH318" s="18">
        <v>0</v>
      </c>
      <c r="CI318" s="18">
        <v>0</v>
      </c>
      <c r="CJ318" s="18">
        <v>10367.933175</v>
      </c>
      <c r="CK318" s="18">
        <v>9924.4035000000003</v>
      </c>
      <c r="CL318" s="18">
        <v>0</v>
      </c>
      <c r="CM318" s="18">
        <v>0</v>
      </c>
      <c r="CN318" s="18">
        <v>0</v>
      </c>
      <c r="CO318" s="18">
        <v>0</v>
      </c>
      <c r="CP318" s="18">
        <v>0</v>
      </c>
      <c r="CQ318" s="18">
        <v>443.529675</v>
      </c>
      <c r="CR318" s="18">
        <v>0</v>
      </c>
      <c r="CS318" s="18">
        <v>0</v>
      </c>
      <c r="CT318" s="18">
        <v>0</v>
      </c>
      <c r="CU318" s="18">
        <v>0</v>
      </c>
      <c r="CV318" s="18">
        <v>3949.3724849999999</v>
      </c>
      <c r="CW318" s="18">
        <v>3891.1589999999997</v>
      </c>
      <c r="CX318" s="18">
        <v>0</v>
      </c>
      <c r="CY318" s="18">
        <v>0</v>
      </c>
      <c r="CZ318" s="18">
        <v>0</v>
      </c>
      <c r="DA318" s="18">
        <v>0</v>
      </c>
      <c r="DB318" s="18">
        <v>0</v>
      </c>
      <c r="DC318" s="18">
        <v>58.213484999999999</v>
      </c>
      <c r="DD318" s="18">
        <v>0</v>
      </c>
      <c r="DE318" s="18">
        <v>0</v>
      </c>
      <c r="DF318" s="18">
        <v>0</v>
      </c>
      <c r="DG318" s="18">
        <v>0</v>
      </c>
      <c r="DH318" s="18">
        <v>0</v>
      </c>
      <c r="DI318" s="18">
        <v>0</v>
      </c>
      <c r="DJ318" s="18">
        <v>0</v>
      </c>
      <c r="DK318" s="18">
        <v>0</v>
      </c>
      <c r="DL318" s="18">
        <v>0</v>
      </c>
      <c r="DM318" s="18">
        <v>0</v>
      </c>
      <c r="DN318" s="18">
        <v>0</v>
      </c>
      <c r="DO318" s="18">
        <v>0</v>
      </c>
      <c r="DP318" s="18">
        <v>0</v>
      </c>
      <c r="DQ318" s="18">
        <v>0</v>
      </c>
      <c r="DR318" s="18">
        <v>0</v>
      </c>
      <c r="DS318" s="18">
        <v>0</v>
      </c>
      <c r="DT318" s="18">
        <v>0</v>
      </c>
      <c r="DU318" s="18">
        <v>0</v>
      </c>
      <c r="DV318" s="18">
        <v>0</v>
      </c>
      <c r="DW318" s="18">
        <v>0</v>
      </c>
      <c r="DX318" s="18">
        <v>0</v>
      </c>
      <c r="DY318" s="18">
        <v>0</v>
      </c>
      <c r="DZ318" s="18">
        <v>0</v>
      </c>
      <c r="EA318" s="18">
        <v>0</v>
      </c>
      <c r="EB318" s="18">
        <v>0</v>
      </c>
      <c r="EC318" s="18">
        <v>0</v>
      </c>
      <c r="ED318" s="18">
        <v>0</v>
      </c>
      <c r="EE318" s="18">
        <v>0</v>
      </c>
    </row>
    <row r="319" spans="1:135" ht="20.149999999999999" customHeight="1" outlineLevel="6" x14ac:dyDescent="0.35">
      <c r="A319" s="17" t="s">
        <v>55</v>
      </c>
      <c r="B319" s="17" t="s">
        <v>68</v>
      </c>
      <c r="C319">
        <v>0</v>
      </c>
      <c r="D319" s="18">
        <v>1621.8399973500002</v>
      </c>
      <c r="E319" s="18">
        <v>1577.960325</v>
      </c>
      <c r="F319" s="18">
        <v>0</v>
      </c>
      <c r="G319" s="18">
        <v>0</v>
      </c>
      <c r="H319" s="18">
        <v>0</v>
      </c>
      <c r="I319" s="18">
        <v>0</v>
      </c>
      <c r="J319" s="18">
        <v>28.236154500000005</v>
      </c>
      <c r="K319" s="18">
        <v>15.643517850000004</v>
      </c>
      <c r="L319" s="18">
        <v>0</v>
      </c>
      <c r="M319" s="18">
        <v>0</v>
      </c>
      <c r="N319" s="18">
        <v>0</v>
      </c>
      <c r="O319" s="18">
        <v>0</v>
      </c>
      <c r="P319" s="18">
        <v>2.4527114820000003E-11</v>
      </c>
      <c r="Q319" s="18">
        <v>2.4199202250000001E-11</v>
      </c>
      <c r="R319" s="18">
        <v>0</v>
      </c>
      <c r="S319" s="18">
        <v>0</v>
      </c>
      <c r="T319" s="18">
        <v>0</v>
      </c>
      <c r="U319" s="18">
        <v>0</v>
      </c>
      <c r="V319" s="18">
        <v>2.4100740000000001E-13</v>
      </c>
      <c r="W319" s="18">
        <v>8.6905170000000004E-14</v>
      </c>
      <c r="X319" s="18">
        <v>0</v>
      </c>
      <c r="Y319" s="18">
        <v>0</v>
      </c>
      <c r="Z319" s="18">
        <v>0</v>
      </c>
      <c r="AA319" s="18">
        <v>0</v>
      </c>
      <c r="AB319" s="18">
        <v>0.39656123369999996</v>
      </c>
      <c r="AC319" s="18">
        <v>0.38089230749999997</v>
      </c>
      <c r="AD319" s="18">
        <v>0</v>
      </c>
      <c r="AE319" s="18">
        <v>0</v>
      </c>
      <c r="AF319" s="18">
        <v>0</v>
      </c>
      <c r="AG319" s="18">
        <v>0</v>
      </c>
      <c r="AH319" s="18">
        <v>8.133529950000001E-3</v>
      </c>
      <c r="AI319" s="18">
        <v>7.5353962500000014E-3</v>
      </c>
      <c r="AJ319" s="18">
        <v>0</v>
      </c>
      <c r="AK319" s="18">
        <v>0</v>
      </c>
      <c r="AL319" s="18">
        <v>0</v>
      </c>
      <c r="AM319" s="18">
        <v>0</v>
      </c>
      <c r="AN319" s="18">
        <v>7.2063659475000001</v>
      </c>
      <c r="AO319" s="18">
        <v>7.0647741000000002</v>
      </c>
      <c r="AP319" s="18">
        <v>0</v>
      </c>
      <c r="AQ319" s="18">
        <v>0</v>
      </c>
      <c r="AR319" s="18">
        <v>0</v>
      </c>
      <c r="AS319" s="18">
        <v>0</v>
      </c>
      <c r="AT319" s="18">
        <v>4.2213487500000008E-2</v>
      </c>
      <c r="AU319" s="18">
        <v>9.9378360000000013E-2</v>
      </c>
      <c r="AV319" s="18">
        <v>0</v>
      </c>
      <c r="AW319" s="18">
        <v>0</v>
      </c>
      <c r="AX319" s="18">
        <v>0</v>
      </c>
      <c r="AY319" s="18">
        <v>0</v>
      </c>
      <c r="AZ319" s="18">
        <v>1.0387754846999999</v>
      </c>
      <c r="BA319" s="18">
        <v>1.0223474399999999</v>
      </c>
      <c r="BB319" s="18">
        <v>0</v>
      </c>
      <c r="BC319" s="18">
        <v>0</v>
      </c>
      <c r="BD319" s="18">
        <v>0</v>
      </c>
      <c r="BE319" s="18">
        <v>0</v>
      </c>
      <c r="BF319" s="18">
        <v>5.2469221500000014E-3</v>
      </c>
      <c r="BG319" s="18">
        <v>1.1181122550000002E-2</v>
      </c>
      <c r="BH319" s="18">
        <v>0</v>
      </c>
      <c r="BI319" s="18">
        <v>0</v>
      </c>
      <c r="BJ319" s="18">
        <v>0</v>
      </c>
      <c r="BK319" s="18">
        <v>0</v>
      </c>
      <c r="BL319" s="18">
        <v>3.4042741951500002E-4</v>
      </c>
      <c r="BM319" s="18">
        <v>3.34097487E-4</v>
      </c>
      <c r="BN319" s="18">
        <v>0</v>
      </c>
      <c r="BO319" s="18">
        <v>0</v>
      </c>
      <c r="BP319" s="18">
        <v>0</v>
      </c>
      <c r="BQ319" s="18">
        <v>0</v>
      </c>
      <c r="BR319" s="18">
        <v>4.7442753000000011E-6</v>
      </c>
      <c r="BS319" s="18">
        <v>1.5856572150000002E-6</v>
      </c>
      <c r="BT319" s="18">
        <v>0</v>
      </c>
      <c r="BU319" s="18">
        <v>0</v>
      </c>
      <c r="BV319" s="18">
        <v>0</v>
      </c>
      <c r="BW319" s="18">
        <v>0</v>
      </c>
      <c r="BX319" s="18">
        <v>19223.322596999998</v>
      </c>
      <c r="BY319" s="18">
        <v>17993.496599999999</v>
      </c>
      <c r="BZ319" s="18">
        <v>0</v>
      </c>
      <c r="CA319" s="18">
        <v>0</v>
      </c>
      <c r="CB319" s="18">
        <v>0</v>
      </c>
      <c r="CC319" s="18">
        <v>0</v>
      </c>
      <c r="CD319" s="18">
        <v>1007.9519850000001</v>
      </c>
      <c r="CE319" s="18">
        <v>221.87401200000002</v>
      </c>
      <c r="CF319" s="18">
        <v>0</v>
      </c>
      <c r="CG319" s="18">
        <v>0</v>
      </c>
      <c r="CH319" s="18">
        <v>0</v>
      </c>
      <c r="CI319" s="18">
        <v>0</v>
      </c>
      <c r="CJ319" s="18">
        <v>20095.358701500001</v>
      </c>
      <c r="CK319" s="18">
        <v>18837.296549999999</v>
      </c>
      <c r="CL319" s="18">
        <v>0</v>
      </c>
      <c r="CM319" s="18">
        <v>0</v>
      </c>
      <c r="CN319" s="18">
        <v>0</v>
      </c>
      <c r="CO319" s="18">
        <v>0</v>
      </c>
      <c r="CP319" s="18">
        <v>1029.7233000000001</v>
      </c>
      <c r="CQ319" s="18">
        <v>228.33885150000003</v>
      </c>
      <c r="CR319" s="18">
        <v>0</v>
      </c>
      <c r="CS319" s="18">
        <v>0</v>
      </c>
      <c r="CT319" s="18">
        <v>0</v>
      </c>
      <c r="CU319" s="18">
        <v>0</v>
      </c>
      <c r="CV319" s="18">
        <v>3131.0004222000002</v>
      </c>
      <c r="CW319" s="18">
        <v>3055.4460899999999</v>
      </c>
      <c r="CX319" s="18">
        <v>0</v>
      </c>
      <c r="CY319" s="18">
        <v>0</v>
      </c>
      <c r="CZ319" s="18">
        <v>0</v>
      </c>
      <c r="DA319" s="18">
        <v>0</v>
      </c>
      <c r="DB319" s="18">
        <v>45.584694000000006</v>
      </c>
      <c r="DC319" s="18">
        <v>29.969638200000002</v>
      </c>
      <c r="DD319" s="18">
        <v>0</v>
      </c>
      <c r="DE319" s="18">
        <v>0</v>
      </c>
      <c r="DF319" s="18">
        <v>0</v>
      </c>
      <c r="DG319" s="18">
        <v>0</v>
      </c>
      <c r="DH319" s="18">
        <v>0</v>
      </c>
      <c r="DI319" s="18">
        <v>0</v>
      </c>
      <c r="DJ319" s="18">
        <v>0</v>
      </c>
      <c r="DK319" s="18">
        <v>0</v>
      </c>
      <c r="DL319" s="18">
        <v>0</v>
      </c>
      <c r="DM319" s="18">
        <v>0</v>
      </c>
      <c r="DN319" s="18">
        <v>0</v>
      </c>
      <c r="DO319" s="18">
        <v>0</v>
      </c>
      <c r="DP319" s="18">
        <v>0</v>
      </c>
      <c r="DQ319" s="18">
        <v>0</v>
      </c>
      <c r="DR319" s="18">
        <v>0</v>
      </c>
      <c r="DS319" s="18">
        <v>0</v>
      </c>
      <c r="DT319" s="18">
        <v>0.26645959799999996</v>
      </c>
      <c r="DU319" s="18">
        <v>0.26645959799999996</v>
      </c>
      <c r="DV319" s="18">
        <v>0</v>
      </c>
      <c r="DW319" s="18">
        <v>0</v>
      </c>
      <c r="DX319" s="18">
        <v>0</v>
      </c>
      <c r="DY319" s="18">
        <v>0</v>
      </c>
      <c r="DZ319" s="18">
        <v>0</v>
      </c>
      <c r="EA319" s="18">
        <v>0</v>
      </c>
      <c r="EB319" s="18">
        <v>0</v>
      </c>
      <c r="EC319" s="18">
        <v>0</v>
      </c>
      <c r="ED319" s="18">
        <v>0</v>
      </c>
      <c r="EE319" s="18">
        <v>0</v>
      </c>
    </row>
    <row r="320" spans="1:135" ht="20.149999999999999" customHeight="1" outlineLevel="6" x14ac:dyDescent="0.35">
      <c r="A320" s="17" t="s">
        <v>55</v>
      </c>
      <c r="B320" s="17" t="s">
        <v>69</v>
      </c>
      <c r="C320">
        <v>0</v>
      </c>
      <c r="D320" s="18">
        <v>0.41210526315789409</v>
      </c>
      <c r="E320" s="18">
        <v>-5.8381578947368427</v>
      </c>
      <c r="F320" s="18">
        <v>0</v>
      </c>
      <c r="G320" s="18">
        <v>0</v>
      </c>
      <c r="H320" s="18">
        <v>0</v>
      </c>
      <c r="I320" s="18">
        <v>0</v>
      </c>
      <c r="J320" s="18">
        <v>6.2502631578947367</v>
      </c>
      <c r="K320" s="18">
        <v>0</v>
      </c>
      <c r="L320" s="18">
        <v>-3.1852302631578948</v>
      </c>
      <c r="M320" s="18">
        <v>0</v>
      </c>
      <c r="N320" s="18">
        <v>0</v>
      </c>
      <c r="O320" s="18">
        <v>0</v>
      </c>
      <c r="P320" s="18">
        <v>7.752730379921053E-8</v>
      </c>
      <c r="Q320" s="18">
        <v>7.7527302631578947E-8</v>
      </c>
      <c r="R320" s="18">
        <v>0</v>
      </c>
      <c r="S320" s="18">
        <v>0</v>
      </c>
      <c r="T320" s="18">
        <v>0</v>
      </c>
      <c r="U320" s="18">
        <v>0</v>
      </c>
      <c r="V320" s="18">
        <v>1.1676315789473684E-15</v>
      </c>
      <c r="W320" s="18">
        <v>0</v>
      </c>
      <c r="X320" s="18">
        <v>-2.3610197368421054E-14</v>
      </c>
      <c r="Y320" s="18">
        <v>0</v>
      </c>
      <c r="Z320" s="18">
        <v>0</v>
      </c>
      <c r="AA320" s="18">
        <v>0</v>
      </c>
      <c r="AB320" s="18">
        <v>2.2253684210526316E-4</v>
      </c>
      <c r="AC320" s="18">
        <v>1.665592105263158E-4</v>
      </c>
      <c r="AD320" s="18">
        <v>0</v>
      </c>
      <c r="AE320" s="18">
        <v>0</v>
      </c>
      <c r="AF320" s="18">
        <v>0</v>
      </c>
      <c r="AG320" s="18">
        <v>0</v>
      </c>
      <c r="AH320" s="18">
        <v>5.5977631578947367E-5</v>
      </c>
      <c r="AI320" s="18">
        <v>0</v>
      </c>
      <c r="AJ320" s="18">
        <v>-2.5584868421052632E-4</v>
      </c>
      <c r="AK320" s="18">
        <v>0</v>
      </c>
      <c r="AL320" s="18">
        <v>0</v>
      </c>
      <c r="AM320" s="18">
        <v>0</v>
      </c>
      <c r="AN320" s="18">
        <v>2.9362500000000001E-3</v>
      </c>
      <c r="AO320" s="18">
        <v>2.0776973684210527E-3</v>
      </c>
      <c r="AP320" s="18">
        <v>0</v>
      </c>
      <c r="AQ320" s="18">
        <v>0</v>
      </c>
      <c r="AR320" s="18">
        <v>0</v>
      </c>
      <c r="AS320" s="18">
        <v>0</v>
      </c>
      <c r="AT320" s="18">
        <v>8.585526315789474E-4</v>
      </c>
      <c r="AU320" s="18">
        <v>0</v>
      </c>
      <c r="AV320" s="18">
        <v>-2.1721381578947369E-3</v>
      </c>
      <c r="AW320" s="18">
        <v>0</v>
      </c>
      <c r="AX320" s="18">
        <v>0</v>
      </c>
      <c r="AY320" s="18">
        <v>0</v>
      </c>
      <c r="AZ320" s="18">
        <v>2.1326447368421055E-3</v>
      </c>
      <c r="BA320" s="18">
        <v>4.9280921052631576E-4</v>
      </c>
      <c r="BB320" s="18">
        <v>0</v>
      </c>
      <c r="BC320" s="18">
        <v>0</v>
      </c>
      <c r="BD320" s="18">
        <v>0</v>
      </c>
      <c r="BE320" s="18">
        <v>0</v>
      </c>
      <c r="BF320" s="18">
        <v>1.6398355263157896E-3</v>
      </c>
      <c r="BG320" s="18">
        <v>0</v>
      </c>
      <c r="BH320" s="18">
        <v>-4.327105263157895E-4</v>
      </c>
      <c r="BI320" s="18">
        <v>0</v>
      </c>
      <c r="BJ320" s="18">
        <v>0</v>
      </c>
      <c r="BK320" s="18">
        <v>0</v>
      </c>
      <c r="BL320" s="18">
        <v>9.3367598684210521E-7</v>
      </c>
      <c r="BM320" s="18">
        <v>9.1865131578947366E-7</v>
      </c>
      <c r="BN320" s="18">
        <v>0</v>
      </c>
      <c r="BO320" s="18">
        <v>0</v>
      </c>
      <c r="BP320" s="18">
        <v>0</v>
      </c>
      <c r="BQ320" s="18">
        <v>0</v>
      </c>
      <c r="BR320" s="18">
        <v>1.5024671052631578E-8</v>
      </c>
      <c r="BS320" s="18">
        <v>0</v>
      </c>
      <c r="BT320" s="18">
        <v>-3.4256250000000003E-7</v>
      </c>
      <c r="BU320" s="18">
        <v>0</v>
      </c>
      <c r="BV320" s="18">
        <v>0</v>
      </c>
      <c r="BW320" s="18">
        <v>0</v>
      </c>
      <c r="BX320" s="18">
        <v>5.9841118421052633</v>
      </c>
      <c r="BY320" s="18">
        <v>4.6533552631578949</v>
      </c>
      <c r="BZ320" s="18">
        <v>0</v>
      </c>
      <c r="CA320" s="18">
        <v>0</v>
      </c>
      <c r="CB320" s="18">
        <v>0</v>
      </c>
      <c r="CC320" s="18">
        <v>0</v>
      </c>
      <c r="CD320" s="18">
        <v>1.3307565789473685</v>
      </c>
      <c r="CE320" s="18">
        <v>0</v>
      </c>
      <c r="CF320" s="18">
        <v>-49.195065789473688</v>
      </c>
      <c r="CG320" s="18">
        <v>0</v>
      </c>
      <c r="CH320" s="18">
        <v>0</v>
      </c>
      <c r="CI320" s="18">
        <v>0</v>
      </c>
      <c r="CJ320" s="18">
        <v>8.5425986842105264</v>
      </c>
      <c r="CK320" s="18">
        <v>7.125986842105263</v>
      </c>
      <c r="CL320" s="18">
        <v>0</v>
      </c>
      <c r="CM320" s="18">
        <v>0</v>
      </c>
      <c r="CN320" s="18">
        <v>0</v>
      </c>
      <c r="CO320" s="18">
        <v>0</v>
      </c>
      <c r="CP320" s="18">
        <v>1.4166118421052631</v>
      </c>
      <c r="CQ320" s="18">
        <v>0</v>
      </c>
      <c r="CR320" s="18">
        <v>0</v>
      </c>
      <c r="CS320" s="18">
        <v>0</v>
      </c>
      <c r="CT320" s="18">
        <v>0</v>
      </c>
      <c r="CU320" s="18">
        <v>0</v>
      </c>
      <c r="CV320" s="18">
        <v>35.715789473684204</v>
      </c>
      <c r="CW320" s="18">
        <v>93.58223684210526</v>
      </c>
      <c r="CX320" s="18">
        <v>0</v>
      </c>
      <c r="CY320" s="18">
        <v>0</v>
      </c>
      <c r="CZ320" s="18">
        <v>0</v>
      </c>
      <c r="DA320" s="18">
        <v>0</v>
      </c>
      <c r="DB320" s="18">
        <v>-57.866447368421056</v>
      </c>
      <c r="DC320" s="18">
        <v>0</v>
      </c>
      <c r="DD320" s="18">
        <v>0</v>
      </c>
      <c r="DE320" s="18">
        <v>0</v>
      </c>
      <c r="DF320" s="18">
        <v>0</v>
      </c>
      <c r="DG320" s="18">
        <v>0</v>
      </c>
      <c r="DH320" s="18">
        <v>0</v>
      </c>
      <c r="DI320" s="18">
        <v>0</v>
      </c>
      <c r="DJ320" s="18">
        <v>0</v>
      </c>
      <c r="DK320" s="18">
        <v>0</v>
      </c>
      <c r="DL320" s="18">
        <v>0</v>
      </c>
      <c r="DM320" s="18">
        <v>0</v>
      </c>
      <c r="DN320" s="18">
        <v>0</v>
      </c>
      <c r="DO320" s="18">
        <v>0</v>
      </c>
      <c r="DP320" s="18">
        <v>0</v>
      </c>
      <c r="DQ320" s="18">
        <v>0</v>
      </c>
      <c r="DR320" s="18">
        <v>0</v>
      </c>
      <c r="DS320" s="18">
        <v>0</v>
      </c>
      <c r="DT320" s="18">
        <v>0</v>
      </c>
      <c r="DU320" s="18">
        <v>0</v>
      </c>
      <c r="DV320" s="18">
        <v>0</v>
      </c>
      <c r="DW320" s="18">
        <v>0</v>
      </c>
      <c r="DX320" s="18">
        <v>0</v>
      </c>
      <c r="DY320" s="18">
        <v>0</v>
      </c>
      <c r="DZ320" s="18">
        <v>0</v>
      </c>
      <c r="EA320" s="18">
        <v>0</v>
      </c>
      <c r="EB320" s="18">
        <v>0</v>
      </c>
      <c r="EC320" s="18">
        <v>0</v>
      </c>
      <c r="ED320" s="18">
        <v>0</v>
      </c>
      <c r="EE320" s="18">
        <v>0</v>
      </c>
    </row>
    <row r="321" spans="1:135" ht="20.149999999999999" customHeight="1" outlineLevel="6" x14ac:dyDescent="0.35">
      <c r="A321" s="17" t="s">
        <v>55</v>
      </c>
      <c r="B321" s="17" t="s">
        <v>320</v>
      </c>
      <c r="C321">
        <v>3</v>
      </c>
      <c r="D321" s="18">
        <v>196.51244759999997</v>
      </c>
      <c r="E321" s="18">
        <v>48.991499999999995</v>
      </c>
      <c r="F321" s="18">
        <v>0</v>
      </c>
      <c r="G321" s="18">
        <v>0</v>
      </c>
      <c r="H321" s="18">
        <v>147.38433569999995</v>
      </c>
      <c r="I321" s="18">
        <v>0</v>
      </c>
      <c r="J321" s="18">
        <v>0.13661189999999998</v>
      </c>
      <c r="K321" s="18">
        <v>0</v>
      </c>
      <c r="L321" s="18">
        <v>0</v>
      </c>
      <c r="M321" s="18">
        <v>0</v>
      </c>
      <c r="N321" s="18">
        <v>0</v>
      </c>
      <c r="O321" s="18">
        <v>0</v>
      </c>
      <c r="P321" s="18">
        <v>4.8016803381696001E-8</v>
      </c>
      <c r="Q321" s="18">
        <v>1.20042E-8</v>
      </c>
      <c r="R321" s="18">
        <v>0</v>
      </c>
      <c r="S321" s="18">
        <v>0</v>
      </c>
      <c r="T321" s="18">
        <v>3.6012602536272002E-8</v>
      </c>
      <c r="U321" s="18">
        <v>0</v>
      </c>
      <c r="V321" s="18">
        <v>8.4542399999999991E-16</v>
      </c>
      <c r="W321" s="18">
        <v>0</v>
      </c>
      <c r="X321" s="18">
        <v>0</v>
      </c>
      <c r="Y321" s="18">
        <v>0</v>
      </c>
      <c r="Z321" s="18">
        <v>0</v>
      </c>
      <c r="AA321" s="18">
        <v>0</v>
      </c>
      <c r="AB321" s="18">
        <v>0.52160858117999997</v>
      </c>
      <c r="AC321" s="18">
        <v>0.130302</v>
      </c>
      <c r="AD321" s="18">
        <v>0</v>
      </c>
      <c r="AE321" s="18">
        <v>0</v>
      </c>
      <c r="AF321" s="18">
        <v>0.39120643588500004</v>
      </c>
      <c r="AG321" s="18">
        <v>0</v>
      </c>
      <c r="AH321" s="18">
        <v>1.00145295E-4</v>
      </c>
      <c r="AI321" s="18">
        <v>0</v>
      </c>
      <c r="AJ321" s="18">
        <v>0</v>
      </c>
      <c r="AK321" s="18">
        <v>0</v>
      </c>
      <c r="AL321" s="18">
        <v>0</v>
      </c>
      <c r="AM321" s="18">
        <v>0</v>
      </c>
      <c r="AN321" s="18">
        <v>6.6016902959999998E-2</v>
      </c>
      <c r="AO321" s="18">
        <v>1.55952E-2</v>
      </c>
      <c r="AP321" s="18">
        <v>0</v>
      </c>
      <c r="AQ321" s="18">
        <v>0</v>
      </c>
      <c r="AR321" s="18">
        <v>4.9512677219999995E-2</v>
      </c>
      <c r="AS321" s="18">
        <v>0</v>
      </c>
      <c r="AT321" s="18">
        <v>9.0902573999999991E-4</v>
      </c>
      <c r="AU321" s="18">
        <v>0</v>
      </c>
      <c r="AV321" s="18">
        <v>0</v>
      </c>
      <c r="AW321" s="18">
        <v>0</v>
      </c>
      <c r="AX321" s="18">
        <v>0</v>
      </c>
      <c r="AY321" s="18">
        <v>0</v>
      </c>
      <c r="AZ321" s="18">
        <v>0.121548635856</v>
      </c>
      <c r="BA321" s="18">
        <v>3.0164399999999997E-2</v>
      </c>
      <c r="BB321" s="18">
        <v>0</v>
      </c>
      <c r="BC321" s="18">
        <v>0</v>
      </c>
      <c r="BD321" s="18">
        <v>9.1161476891999979E-2</v>
      </c>
      <c r="BE321" s="18">
        <v>0</v>
      </c>
      <c r="BF321" s="18">
        <v>2.2275896400000001E-4</v>
      </c>
      <c r="BG321" s="18">
        <v>0</v>
      </c>
      <c r="BH321" s="18">
        <v>0</v>
      </c>
      <c r="BI321" s="18">
        <v>0</v>
      </c>
      <c r="BJ321" s="18">
        <v>0</v>
      </c>
      <c r="BK321" s="18">
        <v>0</v>
      </c>
      <c r="BL321" s="18">
        <v>8.5779743687999983E-5</v>
      </c>
      <c r="BM321" s="18">
        <v>2.12895E-5</v>
      </c>
      <c r="BN321" s="18">
        <v>0</v>
      </c>
      <c r="BO321" s="18">
        <v>0</v>
      </c>
      <c r="BP321" s="18">
        <v>6.4334807765999987E-5</v>
      </c>
      <c r="BQ321" s="18">
        <v>0</v>
      </c>
      <c r="BR321" s="18">
        <v>1.55435922E-7</v>
      </c>
      <c r="BS321" s="18">
        <v>0</v>
      </c>
      <c r="BT321" s="18">
        <v>0</v>
      </c>
      <c r="BU321" s="18">
        <v>0</v>
      </c>
      <c r="BV321" s="18">
        <v>0</v>
      </c>
      <c r="BW321" s="18">
        <v>0</v>
      </c>
      <c r="BX321" s="18">
        <v>5160.8983388400011</v>
      </c>
      <c r="BY321" s="18">
        <v>1287.6300000000001</v>
      </c>
      <c r="BZ321" s="18">
        <v>0</v>
      </c>
      <c r="CA321" s="18">
        <v>0</v>
      </c>
      <c r="CB321" s="18">
        <v>3870.6737541300008</v>
      </c>
      <c r="CC321" s="18">
        <v>0</v>
      </c>
      <c r="CD321" s="18">
        <v>2.5945847099999999</v>
      </c>
      <c r="CE321" s="18">
        <v>0</v>
      </c>
      <c r="CF321" s="18">
        <v>0</v>
      </c>
      <c r="CG321" s="18">
        <v>0</v>
      </c>
      <c r="CH321" s="18">
        <v>0</v>
      </c>
      <c r="CI321" s="18">
        <v>0</v>
      </c>
      <c r="CJ321" s="18">
        <v>1532.4800504399984</v>
      </c>
      <c r="CK321" s="18">
        <v>380.47499999999962</v>
      </c>
      <c r="CL321" s="18">
        <v>0</v>
      </c>
      <c r="CM321" s="18">
        <v>0</v>
      </c>
      <c r="CN321" s="18">
        <v>1149.3600378299991</v>
      </c>
      <c r="CO321" s="18">
        <v>0</v>
      </c>
      <c r="CP321" s="18">
        <v>2.6450126099999998</v>
      </c>
      <c r="CQ321" s="18">
        <v>0</v>
      </c>
      <c r="CR321" s="18">
        <v>0</v>
      </c>
      <c r="CS321" s="18">
        <v>0</v>
      </c>
      <c r="CT321" s="18">
        <v>0</v>
      </c>
      <c r="CU321" s="18">
        <v>0</v>
      </c>
      <c r="CV321" s="18">
        <v>85.300675787999751</v>
      </c>
      <c r="CW321" s="18">
        <v>21.089999999999939</v>
      </c>
      <c r="CX321" s="18">
        <v>0</v>
      </c>
      <c r="CY321" s="18">
        <v>0</v>
      </c>
      <c r="CZ321" s="18">
        <v>63.975506840999813</v>
      </c>
      <c r="DA321" s="18">
        <v>0</v>
      </c>
      <c r="DB321" s="18">
        <v>0.23516894699999999</v>
      </c>
      <c r="DC321" s="18">
        <v>0</v>
      </c>
      <c r="DD321" s="18">
        <v>0</v>
      </c>
      <c r="DE321" s="18">
        <v>0</v>
      </c>
      <c r="DF321" s="18">
        <v>0</v>
      </c>
      <c r="DG321" s="18">
        <v>0</v>
      </c>
      <c r="DH321" s="18">
        <v>0</v>
      </c>
      <c r="DI321" s="18">
        <v>0</v>
      </c>
      <c r="DJ321" s="18">
        <v>0</v>
      </c>
      <c r="DK321" s="18">
        <v>0</v>
      </c>
      <c r="DL321" s="18">
        <v>0</v>
      </c>
      <c r="DM321" s="18">
        <v>0</v>
      </c>
      <c r="DN321" s="18">
        <v>0</v>
      </c>
      <c r="DO321" s="18">
        <v>0</v>
      </c>
      <c r="DP321" s="18">
        <v>0</v>
      </c>
      <c r="DQ321" s="18">
        <v>0</v>
      </c>
      <c r="DR321" s="18">
        <v>0</v>
      </c>
      <c r="DS321" s="18">
        <v>0</v>
      </c>
      <c r="DT321" s="18">
        <v>0</v>
      </c>
      <c r="DU321" s="18">
        <v>0</v>
      </c>
      <c r="DV321" s="18">
        <v>0</v>
      </c>
      <c r="DW321" s="18">
        <v>0</v>
      </c>
      <c r="DX321" s="18">
        <v>0</v>
      </c>
      <c r="DY321" s="18">
        <v>0</v>
      </c>
      <c r="DZ321" s="18">
        <v>0</v>
      </c>
      <c r="EA321" s="18">
        <v>0</v>
      </c>
      <c r="EB321" s="18">
        <v>0</v>
      </c>
      <c r="EC321" s="18">
        <v>0</v>
      </c>
      <c r="ED321" s="18">
        <v>0</v>
      </c>
      <c r="EE321" s="18">
        <v>0</v>
      </c>
    </row>
    <row r="322" spans="1:135" ht="20.149999999999999" customHeight="1" outlineLevel="6" x14ac:dyDescent="0.35">
      <c r="A322" s="17" t="s">
        <v>55</v>
      </c>
      <c r="B322" s="17" t="s">
        <v>299</v>
      </c>
      <c r="C322">
        <v>0</v>
      </c>
      <c r="D322" s="18">
        <v>187.11244619999999</v>
      </c>
      <c r="E322" s="18">
        <v>186.80625000000001</v>
      </c>
      <c r="F322" s="18">
        <v>0</v>
      </c>
      <c r="G322" s="18">
        <v>0</v>
      </c>
      <c r="H322" s="18">
        <v>0</v>
      </c>
      <c r="I322" s="18">
        <v>0</v>
      </c>
      <c r="J322" s="18">
        <v>0.30619620000000003</v>
      </c>
      <c r="K322" s="18">
        <v>0</v>
      </c>
      <c r="L322" s="18">
        <v>-68.645070000000004</v>
      </c>
      <c r="M322" s="18">
        <v>0</v>
      </c>
      <c r="N322" s="18">
        <v>0</v>
      </c>
      <c r="O322" s="18">
        <v>0</v>
      </c>
      <c r="P322" s="18">
        <v>3.2626400670000001E-10</v>
      </c>
      <c r="Q322" s="18">
        <v>3.2512590000000003E-10</v>
      </c>
      <c r="R322" s="18">
        <v>0</v>
      </c>
      <c r="S322" s="18">
        <v>0</v>
      </c>
      <c r="T322" s="18">
        <v>0</v>
      </c>
      <c r="U322" s="18">
        <v>0</v>
      </c>
      <c r="V322" s="18">
        <v>1.1381067E-12</v>
      </c>
      <c r="W322" s="18">
        <v>0</v>
      </c>
      <c r="X322" s="18">
        <v>2.6850285000000002E-7</v>
      </c>
      <c r="Y322" s="18">
        <v>0</v>
      </c>
      <c r="Z322" s="18">
        <v>0</v>
      </c>
      <c r="AA322" s="18">
        <v>0</v>
      </c>
      <c r="AB322" s="18">
        <v>6.6785442840000001E-2</v>
      </c>
      <c r="AC322" s="18">
        <v>6.6718890000000003E-2</v>
      </c>
      <c r="AD322" s="18">
        <v>0</v>
      </c>
      <c r="AE322" s="18">
        <v>0</v>
      </c>
      <c r="AF322" s="18">
        <v>0</v>
      </c>
      <c r="AG322" s="18">
        <v>0</v>
      </c>
      <c r="AH322" s="18">
        <v>6.655284E-5</v>
      </c>
      <c r="AI322" s="18">
        <v>0</v>
      </c>
      <c r="AJ322" s="18">
        <v>-2.9573505000000007E-2</v>
      </c>
      <c r="AK322" s="18">
        <v>0</v>
      </c>
      <c r="AL322" s="18">
        <v>0</v>
      </c>
      <c r="AM322" s="18">
        <v>0</v>
      </c>
      <c r="AN322" s="18">
        <v>0.36030143385000002</v>
      </c>
      <c r="AO322" s="18">
        <v>0.35933220000000005</v>
      </c>
      <c r="AP322" s="18">
        <v>0</v>
      </c>
      <c r="AQ322" s="18">
        <v>0</v>
      </c>
      <c r="AR322" s="18">
        <v>0</v>
      </c>
      <c r="AS322" s="18">
        <v>0</v>
      </c>
      <c r="AT322" s="18">
        <v>9.6923385000000008E-4</v>
      </c>
      <c r="AU322" s="18">
        <v>0</v>
      </c>
      <c r="AV322" s="18">
        <v>-0.13403556</v>
      </c>
      <c r="AW322" s="18">
        <v>0</v>
      </c>
      <c r="AX322" s="18">
        <v>0</v>
      </c>
      <c r="AY322" s="18">
        <v>0</v>
      </c>
      <c r="AZ322" s="18">
        <v>3.6476070660000005E-2</v>
      </c>
      <c r="BA322" s="18">
        <v>3.6364950000000007E-2</v>
      </c>
      <c r="BB322" s="18">
        <v>0</v>
      </c>
      <c r="BC322" s="18">
        <v>0</v>
      </c>
      <c r="BD322" s="18">
        <v>0</v>
      </c>
      <c r="BE322" s="18">
        <v>0</v>
      </c>
      <c r="BF322" s="18">
        <v>1.1112066E-4</v>
      </c>
      <c r="BG322" s="18">
        <v>0</v>
      </c>
      <c r="BH322" s="18">
        <v>-1.1058930000000002E-2</v>
      </c>
      <c r="BI322" s="18">
        <v>0</v>
      </c>
      <c r="BJ322" s="18">
        <v>0</v>
      </c>
      <c r="BK322" s="18">
        <v>0</v>
      </c>
      <c r="BL322" s="18">
        <v>8.1877843575000003E-5</v>
      </c>
      <c r="BM322" s="18">
        <v>8.1729810000000005E-5</v>
      </c>
      <c r="BN322" s="18">
        <v>0</v>
      </c>
      <c r="BO322" s="18">
        <v>0</v>
      </c>
      <c r="BP322" s="18">
        <v>0</v>
      </c>
      <c r="BQ322" s="18">
        <v>0</v>
      </c>
      <c r="BR322" s="18">
        <v>1.4803357500000001E-7</v>
      </c>
      <c r="BS322" s="18">
        <v>0</v>
      </c>
      <c r="BT322" s="18">
        <v>-1.4814981000000002E-4</v>
      </c>
      <c r="BU322" s="18">
        <v>0</v>
      </c>
      <c r="BV322" s="18">
        <v>0</v>
      </c>
      <c r="BW322" s="18">
        <v>0</v>
      </c>
      <c r="BX322" s="18">
        <v>1697.100741</v>
      </c>
      <c r="BY322" s="18">
        <v>1693.71</v>
      </c>
      <c r="BZ322" s="18">
        <v>0</v>
      </c>
      <c r="CA322" s="18">
        <v>0</v>
      </c>
      <c r="CB322" s="18">
        <v>0</v>
      </c>
      <c r="CC322" s="18">
        <v>0</v>
      </c>
      <c r="CD322" s="18">
        <v>3.3907410000000002</v>
      </c>
      <c r="CE322" s="18">
        <v>0</v>
      </c>
      <c r="CF322" s="18">
        <v>-653.57280000000003</v>
      </c>
      <c r="CG322" s="18">
        <v>0</v>
      </c>
      <c r="CH322" s="18">
        <v>0</v>
      </c>
      <c r="CI322" s="18">
        <v>0</v>
      </c>
      <c r="CJ322" s="18">
        <v>1909.9386495000001</v>
      </c>
      <c r="CK322" s="18">
        <v>1904.5935000000002</v>
      </c>
      <c r="CL322" s="18">
        <v>0</v>
      </c>
      <c r="CM322" s="18">
        <v>0</v>
      </c>
      <c r="CN322" s="18">
        <v>0</v>
      </c>
      <c r="CO322" s="18">
        <v>0</v>
      </c>
      <c r="CP322" s="18">
        <v>5.3451494999999998</v>
      </c>
      <c r="CQ322" s="18">
        <v>0</v>
      </c>
      <c r="CR322" s="18">
        <v>-659.71665000000007</v>
      </c>
      <c r="CS322" s="18">
        <v>0</v>
      </c>
      <c r="CT322" s="18">
        <v>0</v>
      </c>
      <c r="CU322" s="18">
        <v>0</v>
      </c>
      <c r="CV322" s="18">
        <v>253.54506600000002</v>
      </c>
      <c r="CW322" s="18">
        <v>251.73180000000002</v>
      </c>
      <c r="CX322" s="18">
        <v>0</v>
      </c>
      <c r="CY322" s="18">
        <v>0</v>
      </c>
      <c r="CZ322" s="18">
        <v>0</v>
      </c>
      <c r="DA322" s="18">
        <v>0</v>
      </c>
      <c r="DB322" s="18">
        <v>1.813266</v>
      </c>
      <c r="DC322" s="18">
        <v>0</v>
      </c>
      <c r="DD322" s="18">
        <v>3.2794875000000001</v>
      </c>
      <c r="DE322" s="18">
        <v>0</v>
      </c>
      <c r="DF322" s="18">
        <v>0</v>
      </c>
      <c r="DG322" s="18">
        <v>0</v>
      </c>
      <c r="DH322" s="18">
        <v>0</v>
      </c>
      <c r="DI322" s="18">
        <v>0</v>
      </c>
      <c r="DJ322" s="18">
        <v>0</v>
      </c>
      <c r="DK322" s="18">
        <v>0</v>
      </c>
      <c r="DL322" s="18">
        <v>0</v>
      </c>
      <c r="DM322" s="18">
        <v>0</v>
      </c>
      <c r="DN322" s="18">
        <v>0</v>
      </c>
      <c r="DO322" s="18">
        <v>0</v>
      </c>
      <c r="DP322" s="18">
        <v>0</v>
      </c>
      <c r="DQ322" s="18">
        <v>0</v>
      </c>
      <c r="DR322" s="18">
        <v>0</v>
      </c>
      <c r="DS322" s="18">
        <v>0</v>
      </c>
      <c r="DT322" s="18">
        <v>0</v>
      </c>
      <c r="DU322" s="18">
        <v>0</v>
      </c>
      <c r="DV322" s="18">
        <v>0</v>
      </c>
      <c r="DW322" s="18">
        <v>0</v>
      </c>
      <c r="DX322" s="18">
        <v>0</v>
      </c>
      <c r="DY322" s="18">
        <v>0</v>
      </c>
      <c r="DZ322" s="18">
        <v>0</v>
      </c>
      <c r="EA322" s="18">
        <v>0</v>
      </c>
      <c r="EB322" s="18">
        <v>0</v>
      </c>
      <c r="EC322" s="18">
        <v>0</v>
      </c>
      <c r="ED322" s="18">
        <v>0</v>
      </c>
      <c r="EE322" s="18">
        <v>0</v>
      </c>
    </row>
    <row r="323" spans="1:135" ht="20.149999999999999" customHeight="1" outlineLevel="6" x14ac:dyDescent="0.35">
      <c r="A323" s="17" t="s">
        <v>55</v>
      </c>
      <c r="B323" s="17" t="s">
        <v>407</v>
      </c>
      <c r="C323">
        <v>0</v>
      </c>
      <c r="D323" s="18">
        <v>2032.1429720399999</v>
      </c>
      <c r="E323" s="18">
        <v>2031.4799999999998</v>
      </c>
      <c r="F323" s="18">
        <v>0</v>
      </c>
      <c r="G323" s="18">
        <v>0</v>
      </c>
      <c r="H323" s="18">
        <v>0</v>
      </c>
      <c r="I323" s="18">
        <v>0</v>
      </c>
      <c r="J323" s="18">
        <v>0</v>
      </c>
      <c r="K323" s="18">
        <v>0.66297203999999998</v>
      </c>
      <c r="L323" s="18">
        <v>-1759.92264</v>
      </c>
      <c r="M323" s="18">
        <v>0</v>
      </c>
      <c r="N323" s="18">
        <v>0</v>
      </c>
      <c r="O323" s="18">
        <v>0</v>
      </c>
      <c r="P323" s="18">
        <v>1.0789200000368388E-4</v>
      </c>
      <c r="Q323" s="18">
        <v>1.07892E-4</v>
      </c>
      <c r="R323" s="18">
        <v>0</v>
      </c>
      <c r="S323" s="18">
        <v>0</v>
      </c>
      <c r="T323" s="18">
        <v>0</v>
      </c>
      <c r="U323" s="18">
        <v>0</v>
      </c>
      <c r="V323" s="18">
        <v>0</v>
      </c>
      <c r="W323" s="18">
        <v>3.6838800000000002E-15</v>
      </c>
      <c r="X323" s="18">
        <v>1.0810778400000001E-11</v>
      </c>
      <c r="Y323" s="18">
        <v>0</v>
      </c>
      <c r="Z323" s="18">
        <v>0</v>
      </c>
      <c r="AA323" s="18">
        <v>0</v>
      </c>
      <c r="AB323" s="18">
        <v>0.197635349628</v>
      </c>
      <c r="AC323" s="18">
        <v>0.19731599999999999</v>
      </c>
      <c r="AD323" s="18">
        <v>0</v>
      </c>
      <c r="AE323" s="18">
        <v>0</v>
      </c>
      <c r="AF323" s="18">
        <v>0</v>
      </c>
      <c r="AG323" s="18">
        <v>0</v>
      </c>
      <c r="AH323" s="18">
        <v>0</v>
      </c>
      <c r="AI323" s="18">
        <v>3.1934962800000001E-4</v>
      </c>
      <c r="AJ323" s="18">
        <v>-0.53018420399999999</v>
      </c>
      <c r="AK323" s="18">
        <v>0</v>
      </c>
      <c r="AL323" s="18">
        <v>0</v>
      </c>
      <c r="AM323" s="18">
        <v>0</v>
      </c>
      <c r="AN323" s="18">
        <v>11.66821165656</v>
      </c>
      <c r="AO323" s="18">
        <v>11.664</v>
      </c>
      <c r="AP323" s="18">
        <v>0</v>
      </c>
      <c r="AQ323" s="18">
        <v>0</v>
      </c>
      <c r="AR323" s="18">
        <v>0</v>
      </c>
      <c r="AS323" s="18">
        <v>0</v>
      </c>
      <c r="AT323" s="18">
        <v>0</v>
      </c>
      <c r="AU323" s="18">
        <v>4.2116565599999998E-3</v>
      </c>
      <c r="AV323" s="18">
        <v>-4.0595677199999995</v>
      </c>
      <c r="AW323" s="18">
        <v>0</v>
      </c>
      <c r="AX323" s="18">
        <v>0</v>
      </c>
      <c r="AY323" s="18">
        <v>0</v>
      </c>
      <c r="AZ323" s="18">
        <v>3.1691938568040001</v>
      </c>
      <c r="BA323" s="18">
        <v>3.16872</v>
      </c>
      <c r="BB323" s="18">
        <v>0</v>
      </c>
      <c r="BC323" s="18">
        <v>0</v>
      </c>
      <c r="BD323" s="18">
        <v>0</v>
      </c>
      <c r="BE323" s="18">
        <v>0</v>
      </c>
      <c r="BF323" s="18">
        <v>0</v>
      </c>
      <c r="BG323" s="18">
        <v>4.7385680399999997E-4</v>
      </c>
      <c r="BH323" s="18">
        <v>-0.337218876</v>
      </c>
      <c r="BI323" s="18">
        <v>0</v>
      </c>
      <c r="BJ323" s="18">
        <v>0</v>
      </c>
      <c r="BK323" s="18">
        <v>0</v>
      </c>
      <c r="BL323" s="18">
        <v>7.9023667200094794E-2</v>
      </c>
      <c r="BM323" s="18">
        <v>7.9023599999999999E-2</v>
      </c>
      <c r="BN323" s="18">
        <v>0</v>
      </c>
      <c r="BO323" s="18">
        <v>0</v>
      </c>
      <c r="BP323" s="18">
        <v>0</v>
      </c>
      <c r="BQ323" s="18">
        <v>0</v>
      </c>
      <c r="BR323" s="18">
        <v>0</v>
      </c>
      <c r="BS323" s="18">
        <v>6.7200094800000003E-8</v>
      </c>
      <c r="BT323" s="18">
        <v>4.1888825999999996E-5</v>
      </c>
      <c r="BU323" s="18">
        <v>0</v>
      </c>
      <c r="BV323" s="18">
        <v>0</v>
      </c>
      <c r="BW323" s="18">
        <v>0</v>
      </c>
      <c r="BX323" s="18">
        <v>9.4030210799999985</v>
      </c>
      <c r="BY323" s="18">
        <v>0</v>
      </c>
      <c r="BZ323" s="18">
        <v>0</v>
      </c>
      <c r="CA323" s="18">
        <v>0</v>
      </c>
      <c r="CB323" s="18">
        <v>0</v>
      </c>
      <c r="CC323" s="18">
        <v>0</v>
      </c>
      <c r="CD323" s="18">
        <v>0</v>
      </c>
      <c r="CE323" s="18">
        <v>9.4030210799999985</v>
      </c>
      <c r="CF323" s="18">
        <v>-13920.8868</v>
      </c>
      <c r="CG323" s="18">
        <v>0</v>
      </c>
      <c r="CH323" s="18">
        <v>0</v>
      </c>
      <c r="CI323" s="18">
        <v>0</v>
      </c>
      <c r="CJ323" s="18">
        <v>215793.67699872001</v>
      </c>
      <c r="CK323" s="18">
        <v>215784</v>
      </c>
      <c r="CL323" s="18">
        <v>0</v>
      </c>
      <c r="CM323" s="18">
        <v>0</v>
      </c>
      <c r="CN323" s="18">
        <v>0</v>
      </c>
      <c r="CO323" s="18">
        <v>0</v>
      </c>
      <c r="CP323" s="18">
        <v>0</v>
      </c>
      <c r="CQ323" s="18">
        <v>9.6769987199999985</v>
      </c>
      <c r="CR323" s="18">
        <v>-13309.207200000001</v>
      </c>
      <c r="CS323" s="18">
        <v>0</v>
      </c>
      <c r="CT323" s="18">
        <v>0</v>
      </c>
      <c r="CU323" s="18">
        <v>0</v>
      </c>
      <c r="CV323" s="18">
        <v>1332.9101124000001</v>
      </c>
      <c r="CW323" s="18">
        <v>1331.64</v>
      </c>
      <c r="CX323" s="18">
        <v>0</v>
      </c>
      <c r="CY323" s="18">
        <v>0</v>
      </c>
      <c r="CZ323" s="18">
        <v>0</v>
      </c>
      <c r="DA323" s="18">
        <v>0</v>
      </c>
      <c r="DB323" s="18">
        <v>0</v>
      </c>
      <c r="DC323" s="18">
        <v>1.2701124000000001</v>
      </c>
      <c r="DD323" s="18">
        <v>1518.61392</v>
      </c>
      <c r="DE323" s="18">
        <v>0</v>
      </c>
      <c r="DF323" s="18">
        <v>0</v>
      </c>
      <c r="DG323" s="18">
        <v>0</v>
      </c>
      <c r="DH323" s="18">
        <v>0</v>
      </c>
      <c r="DI323" s="18">
        <v>0</v>
      </c>
      <c r="DJ323" s="18">
        <v>0</v>
      </c>
      <c r="DK323" s="18">
        <v>0</v>
      </c>
      <c r="DL323" s="18">
        <v>0</v>
      </c>
      <c r="DM323" s="18">
        <v>0</v>
      </c>
      <c r="DN323" s="18">
        <v>0</v>
      </c>
      <c r="DO323" s="18">
        <v>0</v>
      </c>
      <c r="DP323" s="18">
        <v>0</v>
      </c>
      <c r="DQ323" s="18">
        <v>0</v>
      </c>
      <c r="DR323" s="18">
        <v>0</v>
      </c>
      <c r="DS323" s="18">
        <v>0</v>
      </c>
      <c r="DT323" s="18">
        <v>0</v>
      </c>
      <c r="DU323" s="18">
        <v>0</v>
      </c>
      <c r="DV323" s="18">
        <v>0</v>
      </c>
      <c r="DW323" s="18">
        <v>0</v>
      </c>
      <c r="DX323" s="18">
        <v>0</v>
      </c>
      <c r="DY323" s="18">
        <v>0</v>
      </c>
      <c r="DZ323" s="18">
        <v>0</v>
      </c>
      <c r="EA323" s="18">
        <v>0</v>
      </c>
      <c r="EB323" s="18">
        <v>0</v>
      </c>
      <c r="EC323" s="18">
        <v>0</v>
      </c>
      <c r="ED323" s="18">
        <v>0</v>
      </c>
      <c r="EE323" s="18">
        <v>0</v>
      </c>
    </row>
    <row r="324" spans="1:135" ht="20.149999999999999" customHeight="1" outlineLevel="4" x14ac:dyDescent="0.35">
      <c r="A324" s="17" t="s">
        <v>49</v>
      </c>
      <c r="B324" s="17" t="s">
        <v>411</v>
      </c>
      <c r="D324" s="18">
        <v>43032.718566625001</v>
      </c>
      <c r="E324" s="18">
        <v>41425.990602500002</v>
      </c>
      <c r="F324" s="18">
        <v>0</v>
      </c>
      <c r="G324" s="18">
        <v>0</v>
      </c>
      <c r="H324" s="18">
        <v>351.53893403999996</v>
      </c>
      <c r="I324" s="18">
        <v>0</v>
      </c>
      <c r="J324" s="18">
        <v>792.09786468000016</v>
      </c>
      <c r="K324" s="18">
        <v>463.09116540500008</v>
      </c>
      <c r="L324" s="18">
        <v>-2052.4722434000005</v>
      </c>
      <c r="M324" s="18">
        <v>0</v>
      </c>
      <c r="N324" s="18">
        <v>0</v>
      </c>
      <c r="O324" s="18">
        <v>0</v>
      </c>
      <c r="P324" s="18">
        <v>2.8677442541729661E-4</v>
      </c>
      <c r="Q324" s="18">
        <v>2.8668852594577023E-4</v>
      </c>
      <c r="R324" s="18">
        <v>0</v>
      </c>
      <c r="S324" s="18">
        <v>0</v>
      </c>
      <c r="T324" s="18">
        <v>8.5896726049478414E-8</v>
      </c>
      <c r="U324" s="18">
        <v>0</v>
      </c>
      <c r="V324" s="18">
        <v>1.8353054687999998E-12</v>
      </c>
      <c r="W324" s="18">
        <v>9.1017138500000002E-13</v>
      </c>
      <c r="X324" s="18">
        <v>5.0774704439999974E-12</v>
      </c>
      <c r="Y324" s="18">
        <v>0</v>
      </c>
      <c r="Z324" s="18">
        <v>0</v>
      </c>
      <c r="AA324" s="18">
        <v>0</v>
      </c>
      <c r="AB324" s="18">
        <v>6.3224426337905006</v>
      </c>
      <c r="AC324" s="18">
        <v>5.2733107729999995</v>
      </c>
      <c r="AD324" s="18">
        <v>0</v>
      </c>
      <c r="AE324" s="18">
        <v>0</v>
      </c>
      <c r="AF324" s="18">
        <v>0.93309979522199993</v>
      </c>
      <c r="AG324" s="18">
        <v>0</v>
      </c>
      <c r="AH324" s="18">
        <v>0.28789864247399999</v>
      </c>
      <c r="AI324" s="18">
        <v>-0.1718665769055</v>
      </c>
      <c r="AJ324" s="18">
        <v>-0.6699012781</v>
      </c>
      <c r="AK324" s="18">
        <v>0</v>
      </c>
      <c r="AL324" s="18">
        <v>0</v>
      </c>
      <c r="AM324" s="18">
        <v>0</v>
      </c>
      <c r="AN324" s="18">
        <v>84.483813632581985</v>
      </c>
      <c r="AO324" s="18">
        <v>79.808112739999984</v>
      </c>
      <c r="AP324" s="18">
        <v>0</v>
      </c>
      <c r="AQ324" s="18">
        <v>0</v>
      </c>
      <c r="AR324" s="18">
        <v>0.118096904184</v>
      </c>
      <c r="AS324" s="18">
        <v>0</v>
      </c>
      <c r="AT324" s="18">
        <v>2.9073379607279999</v>
      </c>
      <c r="AU324" s="18">
        <v>1.6502660276700001</v>
      </c>
      <c r="AV324" s="18">
        <v>-5.8817279779999998</v>
      </c>
      <c r="AW324" s="18">
        <v>0</v>
      </c>
      <c r="AX324" s="18">
        <v>0</v>
      </c>
      <c r="AY324" s="18">
        <v>0</v>
      </c>
      <c r="AZ324" s="18">
        <v>19.1235015924137</v>
      </c>
      <c r="BA324" s="18">
        <v>18.004162344000001</v>
      </c>
      <c r="BB324" s="18">
        <v>0</v>
      </c>
      <c r="BC324" s="18">
        <v>0</v>
      </c>
      <c r="BD324" s="18">
        <v>0.21743700414240003</v>
      </c>
      <c r="BE324" s="18">
        <v>0</v>
      </c>
      <c r="BF324" s="18">
        <v>0.62234306738080003</v>
      </c>
      <c r="BG324" s="18">
        <v>0.27955917689050003</v>
      </c>
      <c r="BH324" s="18">
        <v>-0.70355063510000004</v>
      </c>
      <c r="BI324" s="18">
        <v>0</v>
      </c>
      <c r="BJ324" s="18">
        <v>0</v>
      </c>
      <c r="BK324" s="18">
        <v>0</v>
      </c>
      <c r="BL324" s="18">
        <v>1.1202335534568448E-2</v>
      </c>
      <c r="BM324" s="18">
        <v>1.0901032434999999E-2</v>
      </c>
      <c r="BN324" s="18">
        <v>0</v>
      </c>
      <c r="BO324" s="18">
        <v>0</v>
      </c>
      <c r="BP324" s="18">
        <v>1.5345043037519996E-4</v>
      </c>
      <c r="BQ324" s="18">
        <v>0</v>
      </c>
      <c r="BR324" s="18">
        <v>1.1055145105839999E-4</v>
      </c>
      <c r="BS324" s="18">
        <v>3.730121813485E-5</v>
      </c>
      <c r="BT324" s="18">
        <v>-3.7803335815000004E-5</v>
      </c>
      <c r="BU324" s="18">
        <v>0</v>
      </c>
      <c r="BV324" s="18">
        <v>0</v>
      </c>
      <c r="BW324" s="18">
        <v>0</v>
      </c>
      <c r="BX324" s="18">
        <v>361408.49448098289</v>
      </c>
      <c r="BY324" s="18">
        <v>335771.72381999996</v>
      </c>
      <c r="BZ324" s="18">
        <v>0</v>
      </c>
      <c r="CA324" s="18">
        <v>0</v>
      </c>
      <c r="CB324" s="18">
        <v>9232.2736950360013</v>
      </c>
      <c r="CC324" s="18">
        <v>0</v>
      </c>
      <c r="CD324" s="18">
        <v>10049.121805011999</v>
      </c>
      <c r="CE324" s="18">
        <v>6355.3751609350002</v>
      </c>
      <c r="CF324" s="18">
        <v>-18136.916201000004</v>
      </c>
      <c r="CG324" s="18">
        <v>0</v>
      </c>
      <c r="CH324" s="18">
        <v>0</v>
      </c>
      <c r="CI324" s="18">
        <v>0</v>
      </c>
      <c r="CJ324" s="18">
        <v>370171.57556994131</v>
      </c>
      <c r="CK324" s="18">
        <v>350787.34309833334</v>
      </c>
      <c r="CL324" s="18">
        <v>0</v>
      </c>
      <c r="CM324" s="18">
        <v>0</v>
      </c>
      <c r="CN324" s="18">
        <v>2741.4365346759978</v>
      </c>
      <c r="CO324" s="18">
        <v>0</v>
      </c>
      <c r="CP324" s="18">
        <v>10210.253944892</v>
      </c>
      <c r="CQ324" s="18">
        <v>6432.54199204</v>
      </c>
      <c r="CR324" s="18">
        <v>-18644.278452999999</v>
      </c>
      <c r="CS324" s="18">
        <v>0</v>
      </c>
      <c r="CT324" s="18">
        <v>0</v>
      </c>
      <c r="CU324" s="18">
        <v>0</v>
      </c>
      <c r="CV324" s="18">
        <v>63768.998344225831</v>
      </c>
      <c r="CW324" s="18">
        <v>62446.816150555562</v>
      </c>
      <c r="CX324" s="18">
        <v>0</v>
      </c>
      <c r="CY324" s="18">
        <v>0</v>
      </c>
      <c r="CZ324" s="18">
        <v>152.59343113186623</v>
      </c>
      <c r="DA324" s="18">
        <v>0</v>
      </c>
      <c r="DB324" s="18">
        <v>641.10157948840003</v>
      </c>
      <c r="DC324" s="18">
        <v>528.48718305</v>
      </c>
      <c r="DD324" s="18">
        <v>-38.117102999999787</v>
      </c>
      <c r="DE324" s="18">
        <v>0</v>
      </c>
      <c r="DF324" s="18">
        <v>0</v>
      </c>
      <c r="DG324" s="18">
        <v>0</v>
      </c>
      <c r="DH324" s="18">
        <v>21746.55</v>
      </c>
      <c r="DI324" s="18">
        <v>21746.55</v>
      </c>
      <c r="DJ324" s="18">
        <v>0</v>
      </c>
      <c r="DK324" s="18">
        <v>0</v>
      </c>
      <c r="DL324" s="18">
        <v>0</v>
      </c>
      <c r="DM324" s="18">
        <v>0</v>
      </c>
      <c r="DN324" s="18">
        <v>0</v>
      </c>
      <c r="DO324" s="18">
        <v>0</v>
      </c>
      <c r="DP324" s="18">
        <v>0</v>
      </c>
      <c r="DQ324" s="18">
        <v>0</v>
      </c>
      <c r="DR324" s="18">
        <v>0</v>
      </c>
      <c r="DS324" s="18">
        <v>0</v>
      </c>
      <c r="DT324" s="18">
        <v>15062.7856608</v>
      </c>
      <c r="DU324" s="18">
        <v>15062.7856608</v>
      </c>
      <c r="DV324" s="18">
        <v>0</v>
      </c>
      <c r="DW324" s="18">
        <v>0</v>
      </c>
      <c r="DX324" s="18">
        <v>0</v>
      </c>
      <c r="DY324" s="18">
        <v>0</v>
      </c>
      <c r="DZ324" s="18">
        <v>0</v>
      </c>
      <c r="EA324" s="18">
        <v>0</v>
      </c>
      <c r="EB324" s="18">
        <v>0</v>
      </c>
      <c r="EC324" s="18">
        <v>0</v>
      </c>
      <c r="ED324" s="18">
        <v>0</v>
      </c>
      <c r="EE324" s="18">
        <v>0</v>
      </c>
    </row>
    <row r="325" spans="1:135" ht="20.149999999999999" customHeight="1" outlineLevel="5" x14ac:dyDescent="0.35">
      <c r="A325" s="17" t="s">
        <v>54</v>
      </c>
      <c r="B325" s="17" t="s">
        <v>412</v>
      </c>
      <c r="D325" s="18">
        <v>3541.9008088800006</v>
      </c>
      <c r="E325" s="18">
        <v>3368.1627000000003</v>
      </c>
      <c r="F325" s="18">
        <v>0</v>
      </c>
      <c r="G325" s="18">
        <v>0</v>
      </c>
      <c r="H325" s="18">
        <v>68.779356660000005</v>
      </c>
      <c r="I325" s="18">
        <v>0</v>
      </c>
      <c r="J325" s="18">
        <v>60.858752219999992</v>
      </c>
      <c r="K325" s="18">
        <v>44.099999999999994</v>
      </c>
      <c r="L325" s="18">
        <v>-49.580999999999996</v>
      </c>
      <c r="M325" s="18">
        <v>0</v>
      </c>
      <c r="N325" s="18">
        <v>0</v>
      </c>
      <c r="O325" s="18">
        <v>0</v>
      </c>
      <c r="P325" s="18">
        <v>3.6310407905693221E-5</v>
      </c>
      <c r="Q325" s="18">
        <v>3.6293601959999994E-5</v>
      </c>
      <c r="R325" s="18">
        <v>0</v>
      </c>
      <c r="S325" s="18">
        <v>0</v>
      </c>
      <c r="T325" s="18">
        <v>1.6805881183593601E-8</v>
      </c>
      <c r="U325" s="18">
        <v>0</v>
      </c>
      <c r="V325" s="18">
        <v>5.2896311999999997E-15</v>
      </c>
      <c r="W325" s="18">
        <v>5.9219999999999999E-14</v>
      </c>
      <c r="X325" s="18">
        <v>-4.3028999999999998E-13</v>
      </c>
      <c r="Y325" s="18">
        <v>0</v>
      </c>
      <c r="Z325" s="18">
        <v>0</v>
      </c>
      <c r="AA325" s="18">
        <v>0</v>
      </c>
      <c r="AB325" s="18">
        <v>0.40973733788400007</v>
      </c>
      <c r="AC325" s="18">
        <v>0.23027760000000003</v>
      </c>
      <c r="AD325" s="18">
        <v>0</v>
      </c>
      <c r="AE325" s="18">
        <v>0</v>
      </c>
      <c r="AF325" s="18">
        <v>0.18256300341300002</v>
      </c>
      <c r="AG325" s="18">
        <v>0</v>
      </c>
      <c r="AH325" s="18">
        <v>1.9828734470999997E-2</v>
      </c>
      <c r="AI325" s="18">
        <v>-2.2931999999999998E-2</v>
      </c>
      <c r="AJ325" s="18">
        <v>-2.2868999999999997E-2</v>
      </c>
      <c r="AK325" s="18">
        <v>0</v>
      </c>
      <c r="AL325" s="18">
        <v>0</v>
      </c>
      <c r="AM325" s="18">
        <v>0</v>
      </c>
      <c r="AN325" s="18">
        <v>5.405337888047999</v>
      </c>
      <c r="AO325" s="18">
        <v>5.0346777600000001</v>
      </c>
      <c r="AP325" s="18">
        <v>0</v>
      </c>
      <c r="AQ325" s="18">
        <v>0</v>
      </c>
      <c r="AR325" s="18">
        <v>2.3105916036000006E-2</v>
      </c>
      <c r="AS325" s="18">
        <v>0</v>
      </c>
      <c r="AT325" s="18">
        <v>0.21147421201199998</v>
      </c>
      <c r="AU325" s="18">
        <v>0.13607999999999998</v>
      </c>
      <c r="AV325" s="18">
        <v>-0.24317999999999998</v>
      </c>
      <c r="AW325" s="18">
        <v>0</v>
      </c>
      <c r="AX325" s="18">
        <v>0</v>
      </c>
      <c r="AY325" s="18">
        <v>0</v>
      </c>
      <c r="AZ325" s="18">
        <v>1.6142716967328001</v>
      </c>
      <c r="BA325" s="18">
        <v>1.49457672</v>
      </c>
      <c r="BB325" s="18">
        <v>0</v>
      </c>
      <c r="BC325" s="18">
        <v>0</v>
      </c>
      <c r="BD325" s="18">
        <v>4.2542022549600003E-2</v>
      </c>
      <c r="BE325" s="18">
        <v>0</v>
      </c>
      <c r="BF325" s="18">
        <v>5.1385954183199994E-2</v>
      </c>
      <c r="BG325" s="18">
        <v>2.5766999999999998E-2</v>
      </c>
      <c r="BH325" s="18">
        <v>-4.3154999999999992E-2</v>
      </c>
      <c r="BI325" s="18">
        <v>0</v>
      </c>
      <c r="BJ325" s="18">
        <v>0</v>
      </c>
      <c r="BK325" s="18">
        <v>0</v>
      </c>
      <c r="BL325" s="18">
        <v>1.0913304470544E-3</v>
      </c>
      <c r="BM325" s="18">
        <v>1.0557351E-3</v>
      </c>
      <c r="BN325" s="18">
        <v>0</v>
      </c>
      <c r="BO325" s="18">
        <v>0</v>
      </c>
      <c r="BP325" s="18">
        <v>3.0022910290800005E-5</v>
      </c>
      <c r="BQ325" s="18">
        <v>0</v>
      </c>
      <c r="BR325" s="18">
        <v>2.1767367635999995E-6</v>
      </c>
      <c r="BS325" s="18">
        <v>3.3956999999999995E-6</v>
      </c>
      <c r="BT325" s="18">
        <v>-7.4339999999999986E-6</v>
      </c>
      <c r="BU325" s="18">
        <v>0</v>
      </c>
      <c r="BV325" s="18">
        <v>0</v>
      </c>
      <c r="BW325" s="18">
        <v>0</v>
      </c>
      <c r="BX325" s="18">
        <v>23004.379224791999</v>
      </c>
      <c r="BY325" s="18">
        <v>20193.894</v>
      </c>
      <c r="BZ325" s="18">
        <v>0</v>
      </c>
      <c r="CA325" s="18">
        <v>0</v>
      </c>
      <c r="CB325" s="18">
        <v>1806.3144185940005</v>
      </c>
      <c r="CC325" s="18">
        <v>0</v>
      </c>
      <c r="CD325" s="18">
        <v>403.15080619799994</v>
      </c>
      <c r="CE325" s="18">
        <v>601.01999999999987</v>
      </c>
      <c r="CF325" s="18">
        <v>-589.04999999999995</v>
      </c>
      <c r="CG325" s="18">
        <v>0</v>
      </c>
      <c r="CH325" s="18">
        <v>0</v>
      </c>
      <c r="CI325" s="18">
        <v>0</v>
      </c>
      <c r="CJ325" s="18">
        <v>22452.677356872005</v>
      </c>
      <c r="CK325" s="18">
        <v>20904.555</v>
      </c>
      <c r="CL325" s="18">
        <v>0</v>
      </c>
      <c r="CM325" s="18">
        <v>0</v>
      </c>
      <c r="CN325" s="18">
        <v>536.36801765399946</v>
      </c>
      <c r="CO325" s="18">
        <v>0</v>
      </c>
      <c r="CP325" s="18">
        <v>404.43433921799999</v>
      </c>
      <c r="CQ325" s="18">
        <v>607.31999999999994</v>
      </c>
      <c r="CR325" s="18">
        <v>-699.3</v>
      </c>
      <c r="CS325" s="18">
        <v>0</v>
      </c>
      <c r="CT325" s="18">
        <v>0</v>
      </c>
      <c r="CU325" s="18">
        <v>0</v>
      </c>
      <c r="CV325" s="18">
        <v>4278.1949820343989</v>
      </c>
      <c r="CW325" s="18">
        <v>4180.442</v>
      </c>
      <c r="CX325" s="18">
        <v>0</v>
      </c>
      <c r="CY325" s="18">
        <v>0</v>
      </c>
      <c r="CZ325" s="18">
        <v>29.855236525799921</v>
      </c>
      <c r="DA325" s="18">
        <v>0</v>
      </c>
      <c r="DB325" s="18">
        <v>23.482745508599997</v>
      </c>
      <c r="DC325" s="18">
        <v>44.414999999999992</v>
      </c>
      <c r="DD325" s="18">
        <v>-139.85999999999999</v>
      </c>
      <c r="DE325" s="18">
        <v>0</v>
      </c>
      <c r="DF325" s="18">
        <v>0</v>
      </c>
      <c r="DG325" s="18">
        <v>0</v>
      </c>
      <c r="DH325" s="18">
        <v>2431.8000000000002</v>
      </c>
      <c r="DI325" s="18">
        <v>2431.8000000000002</v>
      </c>
      <c r="DJ325" s="18">
        <v>0</v>
      </c>
      <c r="DK325" s="18">
        <v>0</v>
      </c>
      <c r="DL325" s="18">
        <v>0</v>
      </c>
      <c r="DM325" s="18">
        <v>0</v>
      </c>
      <c r="DN325" s="18">
        <v>0</v>
      </c>
      <c r="DO325" s="18">
        <v>0</v>
      </c>
      <c r="DP325" s="18">
        <v>0</v>
      </c>
      <c r="DQ325" s="18">
        <v>0</v>
      </c>
      <c r="DR325" s="18">
        <v>0</v>
      </c>
      <c r="DS325" s="18">
        <v>0</v>
      </c>
      <c r="DT325" s="18">
        <v>1883.6999999999998</v>
      </c>
      <c r="DU325" s="18">
        <v>1883.6999999999998</v>
      </c>
      <c r="DV325" s="18">
        <v>0</v>
      </c>
      <c r="DW325" s="18">
        <v>0</v>
      </c>
      <c r="DX325" s="18">
        <v>0</v>
      </c>
      <c r="DY325" s="18">
        <v>0</v>
      </c>
      <c r="DZ325" s="18">
        <v>0</v>
      </c>
      <c r="EA325" s="18">
        <v>0</v>
      </c>
      <c r="EB325" s="18">
        <v>0</v>
      </c>
      <c r="EC325" s="18">
        <v>0</v>
      </c>
      <c r="ED325" s="18">
        <v>0</v>
      </c>
      <c r="EE325" s="18">
        <v>0</v>
      </c>
    </row>
    <row r="326" spans="1:135" ht="20.149999999999999" customHeight="1" outlineLevel="6" x14ac:dyDescent="0.35">
      <c r="A326" s="17" t="s">
        <v>55</v>
      </c>
      <c r="B326" s="17" t="s">
        <v>341</v>
      </c>
      <c r="C326">
        <v>0</v>
      </c>
      <c r="D326" s="18">
        <v>3450.1950000000002</v>
      </c>
      <c r="E326" s="18">
        <v>3345.3</v>
      </c>
      <c r="F326" s="18">
        <v>0</v>
      </c>
      <c r="G326" s="18">
        <v>0</v>
      </c>
      <c r="H326" s="18">
        <v>0</v>
      </c>
      <c r="I326" s="18">
        <v>0</v>
      </c>
      <c r="J326" s="18">
        <v>60.794999999999995</v>
      </c>
      <c r="K326" s="18">
        <v>44.099999999999994</v>
      </c>
      <c r="L326" s="18">
        <v>-49.580999999999996</v>
      </c>
      <c r="M326" s="18">
        <v>0</v>
      </c>
      <c r="N326" s="18">
        <v>0</v>
      </c>
      <c r="O326" s="18">
        <v>0</v>
      </c>
      <c r="P326" s="18">
        <v>3.6288000064115091E-5</v>
      </c>
      <c r="Q326" s="18">
        <v>3.6287999999999995E-5</v>
      </c>
      <c r="R326" s="18">
        <v>0</v>
      </c>
      <c r="S326" s="18">
        <v>0</v>
      </c>
      <c r="T326" s="18">
        <v>0</v>
      </c>
      <c r="U326" s="18">
        <v>0</v>
      </c>
      <c r="V326" s="18">
        <v>4.8950999999999994E-15</v>
      </c>
      <c r="W326" s="18">
        <v>5.9219999999999999E-14</v>
      </c>
      <c r="X326" s="18">
        <v>-4.3028999999999998E-13</v>
      </c>
      <c r="Y326" s="18">
        <v>0</v>
      </c>
      <c r="Z326" s="18">
        <v>0</v>
      </c>
      <c r="AA326" s="18">
        <v>0</v>
      </c>
      <c r="AB326" s="18">
        <v>0.16632</v>
      </c>
      <c r="AC326" s="18">
        <v>0.16947000000000001</v>
      </c>
      <c r="AD326" s="18">
        <v>0</v>
      </c>
      <c r="AE326" s="18">
        <v>0</v>
      </c>
      <c r="AF326" s="18">
        <v>0</v>
      </c>
      <c r="AG326" s="18">
        <v>0</v>
      </c>
      <c r="AH326" s="18">
        <v>1.9781999999999998E-2</v>
      </c>
      <c r="AI326" s="18">
        <v>-2.2931999999999998E-2</v>
      </c>
      <c r="AJ326" s="18">
        <v>-2.2868999999999997E-2</v>
      </c>
      <c r="AK326" s="18">
        <v>0</v>
      </c>
      <c r="AL326" s="18">
        <v>0</v>
      </c>
      <c r="AM326" s="18">
        <v>0</v>
      </c>
      <c r="AN326" s="18">
        <v>5.37453</v>
      </c>
      <c r="AO326" s="18">
        <v>5.0274000000000001</v>
      </c>
      <c r="AP326" s="18">
        <v>0</v>
      </c>
      <c r="AQ326" s="18">
        <v>0</v>
      </c>
      <c r="AR326" s="18">
        <v>0</v>
      </c>
      <c r="AS326" s="18">
        <v>0</v>
      </c>
      <c r="AT326" s="18">
        <v>0.21104999999999999</v>
      </c>
      <c r="AU326" s="18">
        <v>0.13607999999999998</v>
      </c>
      <c r="AV326" s="18">
        <v>-0.24317999999999998</v>
      </c>
      <c r="AW326" s="18">
        <v>0</v>
      </c>
      <c r="AX326" s="18">
        <v>0</v>
      </c>
      <c r="AY326" s="18">
        <v>0</v>
      </c>
      <c r="AZ326" s="18">
        <v>1.5575490000000001</v>
      </c>
      <c r="BA326" s="18">
        <v>1.4804999999999999</v>
      </c>
      <c r="BB326" s="18">
        <v>0</v>
      </c>
      <c r="BC326" s="18">
        <v>0</v>
      </c>
      <c r="BD326" s="18">
        <v>0</v>
      </c>
      <c r="BE326" s="18">
        <v>0</v>
      </c>
      <c r="BF326" s="18">
        <v>5.1281999999999994E-2</v>
      </c>
      <c r="BG326" s="18">
        <v>2.5766999999999998E-2</v>
      </c>
      <c r="BH326" s="18">
        <v>-4.3154999999999992E-2</v>
      </c>
      <c r="BI326" s="18">
        <v>0</v>
      </c>
      <c r="BJ326" s="18">
        <v>0</v>
      </c>
      <c r="BK326" s="18">
        <v>0</v>
      </c>
      <c r="BL326" s="18">
        <v>1.0512999E-3</v>
      </c>
      <c r="BM326" s="18">
        <v>1.0457999999999999E-3</v>
      </c>
      <c r="BN326" s="18">
        <v>0</v>
      </c>
      <c r="BO326" s="18">
        <v>0</v>
      </c>
      <c r="BP326" s="18">
        <v>0</v>
      </c>
      <c r="BQ326" s="18">
        <v>0</v>
      </c>
      <c r="BR326" s="18">
        <v>2.1041999999999997E-6</v>
      </c>
      <c r="BS326" s="18">
        <v>3.3956999999999995E-6</v>
      </c>
      <c r="BT326" s="18">
        <v>-7.4339999999999986E-6</v>
      </c>
      <c r="BU326" s="18">
        <v>0</v>
      </c>
      <c r="BV326" s="18">
        <v>0</v>
      </c>
      <c r="BW326" s="18">
        <v>0</v>
      </c>
      <c r="BX326" s="18">
        <v>20595.96</v>
      </c>
      <c r="BY326" s="18">
        <v>19593</v>
      </c>
      <c r="BZ326" s="18">
        <v>0</v>
      </c>
      <c r="CA326" s="18">
        <v>0</v>
      </c>
      <c r="CB326" s="18">
        <v>0</v>
      </c>
      <c r="CC326" s="18">
        <v>0</v>
      </c>
      <c r="CD326" s="18">
        <v>401.93999999999994</v>
      </c>
      <c r="CE326" s="18">
        <v>601.01999999999987</v>
      </c>
      <c r="CF326" s="18">
        <v>-589.04999999999995</v>
      </c>
      <c r="CG326" s="18">
        <v>0</v>
      </c>
      <c r="CH326" s="18">
        <v>0</v>
      </c>
      <c r="CI326" s="18">
        <v>0</v>
      </c>
      <c r="CJ326" s="18">
        <v>21737.52</v>
      </c>
      <c r="CK326" s="18">
        <v>20727</v>
      </c>
      <c r="CL326" s="18">
        <v>0</v>
      </c>
      <c r="CM326" s="18">
        <v>0</v>
      </c>
      <c r="CN326" s="18">
        <v>0</v>
      </c>
      <c r="CO326" s="18">
        <v>0</v>
      </c>
      <c r="CP326" s="18">
        <v>403.2</v>
      </c>
      <c r="CQ326" s="18">
        <v>607.31999999999994</v>
      </c>
      <c r="CR326" s="18">
        <v>-699.3</v>
      </c>
      <c r="CS326" s="18">
        <v>0</v>
      </c>
      <c r="CT326" s="18">
        <v>0</v>
      </c>
      <c r="CU326" s="18">
        <v>0</v>
      </c>
      <c r="CV326" s="18">
        <v>4238.3879999999999</v>
      </c>
      <c r="CW326" s="18">
        <v>4170.6000000000004</v>
      </c>
      <c r="CX326" s="18">
        <v>0</v>
      </c>
      <c r="CY326" s="18">
        <v>0</v>
      </c>
      <c r="CZ326" s="18">
        <v>0</v>
      </c>
      <c r="DA326" s="18">
        <v>0</v>
      </c>
      <c r="DB326" s="18">
        <v>23.372999999999998</v>
      </c>
      <c r="DC326" s="18">
        <v>44.414999999999992</v>
      </c>
      <c r="DD326" s="18">
        <v>-139.85999999999999</v>
      </c>
      <c r="DE326" s="18">
        <v>0</v>
      </c>
      <c r="DF326" s="18">
        <v>0</v>
      </c>
      <c r="DG326" s="18">
        <v>0</v>
      </c>
      <c r="DH326" s="18">
        <v>2431.8000000000002</v>
      </c>
      <c r="DI326" s="18">
        <v>2431.8000000000002</v>
      </c>
      <c r="DJ326" s="18">
        <v>0</v>
      </c>
      <c r="DK326" s="18">
        <v>0</v>
      </c>
      <c r="DL326" s="18">
        <v>0</v>
      </c>
      <c r="DM326" s="18">
        <v>0</v>
      </c>
      <c r="DN326" s="18">
        <v>0</v>
      </c>
      <c r="DO326" s="18">
        <v>0</v>
      </c>
      <c r="DP326" s="18">
        <v>0</v>
      </c>
      <c r="DQ326" s="18">
        <v>0</v>
      </c>
      <c r="DR326" s="18">
        <v>0</v>
      </c>
      <c r="DS326" s="18">
        <v>0</v>
      </c>
      <c r="DT326" s="18">
        <v>1883.6999999999998</v>
      </c>
      <c r="DU326" s="18">
        <v>1883.6999999999998</v>
      </c>
      <c r="DV326" s="18">
        <v>0</v>
      </c>
      <c r="DW326" s="18">
        <v>0</v>
      </c>
      <c r="DX326" s="18">
        <v>0</v>
      </c>
      <c r="DY326" s="18">
        <v>0</v>
      </c>
      <c r="DZ326" s="18">
        <v>0</v>
      </c>
      <c r="EA326" s="18">
        <v>0</v>
      </c>
      <c r="EB326" s="18">
        <v>0</v>
      </c>
      <c r="EC326" s="18">
        <v>0</v>
      </c>
      <c r="ED326" s="18">
        <v>0</v>
      </c>
      <c r="EE326" s="18">
        <v>0</v>
      </c>
    </row>
    <row r="327" spans="1:135" ht="20.149999999999999" customHeight="1" outlineLevel="6" x14ac:dyDescent="0.35">
      <c r="A327" s="17" t="s">
        <v>55</v>
      </c>
      <c r="B327" s="17" t="s">
        <v>320</v>
      </c>
      <c r="C327">
        <v>3</v>
      </c>
      <c r="D327" s="18">
        <v>91.705808880000006</v>
      </c>
      <c r="E327" s="18">
        <v>22.8627</v>
      </c>
      <c r="F327" s="18">
        <v>0</v>
      </c>
      <c r="G327" s="18">
        <v>0</v>
      </c>
      <c r="H327" s="18">
        <v>68.779356659999991</v>
      </c>
      <c r="I327" s="18">
        <v>0</v>
      </c>
      <c r="J327" s="18">
        <v>6.3752219999999998E-2</v>
      </c>
      <c r="K327" s="18">
        <v>0</v>
      </c>
      <c r="L327" s="18">
        <v>0</v>
      </c>
      <c r="M327" s="18">
        <v>0</v>
      </c>
      <c r="N327" s="18">
        <v>0</v>
      </c>
      <c r="O327" s="18">
        <v>0</v>
      </c>
      <c r="P327" s="18">
        <v>2.2407841578124805E-8</v>
      </c>
      <c r="Q327" s="18">
        <v>5.6019600000000008E-9</v>
      </c>
      <c r="R327" s="18">
        <v>0</v>
      </c>
      <c r="S327" s="18">
        <v>0</v>
      </c>
      <c r="T327" s="18">
        <v>1.6805881183593607E-8</v>
      </c>
      <c r="U327" s="18">
        <v>0</v>
      </c>
      <c r="V327" s="18">
        <v>3.945312E-16</v>
      </c>
      <c r="W327" s="18">
        <v>0</v>
      </c>
      <c r="X327" s="18">
        <v>0</v>
      </c>
      <c r="Y327" s="18">
        <v>0</v>
      </c>
      <c r="Z327" s="18">
        <v>0</v>
      </c>
      <c r="AA327" s="18">
        <v>0</v>
      </c>
      <c r="AB327" s="18">
        <v>0.24341733788400005</v>
      </c>
      <c r="AC327" s="18">
        <v>6.080760000000001E-2</v>
      </c>
      <c r="AD327" s="18">
        <v>0</v>
      </c>
      <c r="AE327" s="18">
        <v>0</v>
      </c>
      <c r="AF327" s="18">
        <v>0.18256300341300005</v>
      </c>
      <c r="AG327" s="18">
        <v>0</v>
      </c>
      <c r="AH327" s="18">
        <v>4.6734471000000005E-5</v>
      </c>
      <c r="AI327" s="18">
        <v>0</v>
      </c>
      <c r="AJ327" s="18">
        <v>0</v>
      </c>
      <c r="AK327" s="18">
        <v>0</v>
      </c>
      <c r="AL327" s="18">
        <v>0</v>
      </c>
      <c r="AM327" s="18">
        <v>0</v>
      </c>
      <c r="AN327" s="18">
        <v>3.0807888048000005E-2</v>
      </c>
      <c r="AO327" s="18">
        <v>7.2777600000000012E-3</v>
      </c>
      <c r="AP327" s="18">
        <v>0</v>
      </c>
      <c r="AQ327" s="18">
        <v>0</v>
      </c>
      <c r="AR327" s="18">
        <v>2.3105916035999999E-2</v>
      </c>
      <c r="AS327" s="18">
        <v>0</v>
      </c>
      <c r="AT327" s="18">
        <v>4.2421201199999999E-4</v>
      </c>
      <c r="AU327" s="18">
        <v>0</v>
      </c>
      <c r="AV327" s="18">
        <v>0</v>
      </c>
      <c r="AW327" s="18">
        <v>0</v>
      </c>
      <c r="AX327" s="18">
        <v>0</v>
      </c>
      <c r="AY327" s="18">
        <v>0</v>
      </c>
      <c r="AZ327" s="18">
        <v>5.6722696732800004E-2</v>
      </c>
      <c r="BA327" s="18">
        <v>1.4076720000000001E-2</v>
      </c>
      <c r="BB327" s="18">
        <v>0</v>
      </c>
      <c r="BC327" s="18">
        <v>0</v>
      </c>
      <c r="BD327" s="18">
        <v>4.2542022549600003E-2</v>
      </c>
      <c r="BE327" s="18">
        <v>0</v>
      </c>
      <c r="BF327" s="18">
        <v>1.0395418320000001E-4</v>
      </c>
      <c r="BG327" s="18">
        <v>0</v>
      </c>
      <c r="BH327" s="18">
        <v>0</v>
      </c>
      <c r="BI327" s="18">
        <v>0</v>
      </c>
      <c r="BJ327" s="18">
        <v>0</v>
      </c>
      <c r="BK327" s="18">
        <v>0</v>
      </c>
      <c r="BL327" s="18">
        <v>4.0030547054400004E-5</v>
      </c>
      <c r="BM327" s="18">
        <v>9.9351000000000008E-6</v>
      </c>
      <c r="BN327" s="18">
        <v>0</v>
      </c>
      <c r="BO327" s="18">
        <v>0</v>
      </c>
      <c r="BP327" s="18">
        <v>3.0022910290800005E-5</v>
      </c>
      <c r="BQ327" s="18">
        <v>0</v>
      </c>
      <c r="BR327" s="18">
        <v>7.2536763600000007E-8</v>
      </c>
      <c r="BS327" s="18">
        <v>0</v>
      </c>
      <c r="BT327" s="18">
        <v>0</v>
      </c>
      <c r="BU327" s="18">
        <v>0</v>
      </c>
      <c r="BV327" s="18">
        <v>0</v>
      </c>
      <c r="BW327" s="18">
        <v>0</v>
      </c>
      <c r="BX327" s="18">
        <v>2408.419224792</v>
      </c>
      <c r="BY327" s="18">
        <v>600.89400000000012</v>
      </c>
      <c r="BZ327" s="18">
        <v>0</v>
      </c>
      <c r="CA327" s="18">
        <v>0</v>
      </c>
      <c r="CB327" s="18">
        <v>1806.3144185940002</v>
      </c>
      <c r="CC327" s="18">
        <v>0</v>
      </c>
      <c r="CD327" s="18">
        <v>1.2108061980000002</v>
      </c>
      <c r="CE327" s="18">
        <v>0</v>
      </c>
      <c r="CF327" s="18">
        <v>0</v>
      </c>
      <c r="CG327" s="18">
        <v>0</v>
      </c>
      <c r="CH327" s="18">
        <v>0</v>
      </c>
      <c r="CI327" s="18">
        <v>0</v>
      </c>
      <c r="CJ327" s="18">
        <v>715.15735687199924</v>
      </c>
      <c r="CK327" s="18">
        <v>177.55499999999984</v>
      </c>
      <c r="CL327" s="18">
        <v>0</v>
      </c>
      <c r="CM327" s="18">
        <v>0</v>
      </c>
      <c r="CN327" s="18">
        <v>536.36801765399935</v>
      </c>
      <c r="CO327" s="18">
        <v>0</v>
      </c>
      <c r="CP327" s="18">
        <v>1.2343392180000001</v>
      </c>
      <c r="CQ327" s="18">
        <v>0</v>
      </c>
      <c r="CR327" s="18">
        <v>0</v>
      </c>
      <c r="CS327" s="18">
        <v>0</v>
      </c>
      <c r="CT327" s="18">
        <v>0</v>
      </c>
      <c r="CU327" s="18">
        <v>0</v>
      </c>
      <c r="CV327" s="18">
        <v>39.806982034399894</v>
      </c>
      <c r="CW327" s="18">
        <v>9.8419999999999739</v>
      </c>
      <c r="CX327" s="18">
        <v>0</v>
      </c>
      <c r="CY327" s="18">
        <v>0</v>
      </c>
      <c r="CZ327" s="18">
        <v>29.855236525799921</v>
      </c>
      <c r="DA327" s="18">
        <v>0</v>
      </c>
      <c r="DB327" s="18">
        <v>0.10974550860000001</v>
      </c>
      <c r="DC327" s="18">
        <v>0</v>
      </c>
      <c r="DD327" s="18">
        <v>0</v>
      </c>
      <c r="DE327" s="18">
        <v>0</v>
      </c>
      <c r="DF327" s="18">
        <v>0</v>
      </c>
      <c r="DG327" s="18">
        <v>0</v>
      </c>
      <c r="DH327" s="18">
        <v>0</v>
      </c>
      <c r="DI327" s="18">
        <v>0</v>
      </c>
      <c r="DJ327" s="18">
        <v>0</v>
      </c>
      <c r="DK327" s="18">
        <v>0</v>
      </c>
      <c r="DL327" s="18">
        <v>0</v>
      </c>
      <c r="DM327" s="18">
        <v>0</v>
      </c>
      <c r="DN327" s="18">
        <v>0</v>
      </c>
      <c r="DO327" s="18">
        <v>0</v>
      </c>
      <c r="DP327" s="18">
        <v>0</v>
      </c>
      <c r="DQ327" s="18">
        <v>0</v>
      </c>
      <c r="DR327" s="18">
        <v>0</v>
      </c>
      <c r="DS327" s="18">
        <v>0</v>
      </c>
      <c r="DT327" s="18">
        <v>0</v>
      </c>
      <c r="DU327" s="18">
        <v>0</v>
      </c>
      <c r="DV327" s="18">
        <v>0</v>
      </c>
      <c r="DW327" s="18">
        <v>0</v>
      </c>
      <c r="DX327" s="18">
        <v>0</v>
      </c>
      <c r="DY327" s="18">
        <v>0</v>
      </c>
      <c r="DZ327" s="18">
        <v>0</v>
      </c>
      <c r="EA327" s="18">
        <v>0</v>
      </c>
      <c r="EB327" s="18">
        <v>0</v>
      </c>
      <c r="EC327" s="18">
        <v>0</v>
      </c>
      <c r="ED327" s="18">
        <v>0</v>
      </c>
      <c r="EE327" s="18">
        <v>0</v>
      </c>
    </row>
    <row r="328" spans="1:135" ht="20.149999999999999" customHeight="1" outlineLevel="5" x14ac:dyDescent="0.35">
      <c r="A328" s="17" t="s">
        <v>54</v>
      </c>
      <c r="B328" s="17" t="s">
        <v>413</v>
      </c>
      <c r="D328" s="18">
        <v>16665.548669840002</v>
      </c>
      <c r="E328" s="18">
        <v>15861.652100000001</v>
      </c>
      <c r="F328" s="18">
        <v>0</v>
      </c>
      <c r="G328" s="18">
        <v>0</v>
      </c>
      <c r="H328" s="18">
        <v>282.75957738</v>
      </c>
      <c r="I328" s="18">
        <v>0</v>
      </c>
      <c r="J328" s="18">
        <v>301.94529246000008</v>
      </c>
      <c r="K328" s="18">
        <v>219.19170000000003</v>
      </c>
      <c r="L328" s="18">
        <v>-238.04690000000002</v>
      </c>
      <c r="M328" s="18">
        <v>0</v>
      </c>
      <c r="N328" s="18">
        <v>0</v>
      </c>
      <c r="O328" s="18">
        <v>0</v>
      </c>
      <c r="P328" s="18">
        <v>1.6318960144301957E-4</v>
      </c>
      <c r="Q328" s="18">
        <v>1.6312051028E-4</v>
      </c>
      <c r="R328" s="18">
        <v>0</v>
      </c>
      <c r="S328" s="18">
        <v>0</v>
      </c>
      <c r="T328" s="18">
        <v>6.90908448658848E-8</v>
      </c>
      <c r="U328" s="18">
        <v>0</v>
      </c>
      <c r="V328" s="18">
        <v>2.5898031600000003E-14</v>
      </c>
      <c r="W328" s="18">
        <v>2.9225560000000004E-13</v>
      </c>
      <c r="X328" s="18">
        <v>-2.2060584000000003E-12</v>
      </c>
      <c r="Y328" s="18">
        <v>0</v>
      </c>
      <c r="Z328" s="18">
        <v>0</v>
      </c>
      <c r="AA328" s="18">
        <v>0</v>
      </c>
      <c r="AB328" s="18">
        <v>1.7975836124119999</v>
      </c>
      <c r="AC328" s="18">
        <v>1.0631173</v>
      </c>
      <c r="AD328" s="18">
        <v>0</v>
      </c>
      <c r="AE328" s="18">
        <v>0</v>
      </c>
      <c r="AF328" s="18">
        <v>0.75053679180900001</v>
      </c>
      <c r="AG328" s="18">
        <v>0</v>
      </c>
      <c r="AH328" s="18">
        <v>9.8239170602999998E-2</v>
      </c>
      <c r="AI328" s="18">
        <v>-0.11430965000000001</v>
      </c>
      <c r="AJ328" s="18">
        <v>-0.11100999000000002</v>
      </c>
      <c r="AK328" s="18">
        <v>0</v>
      </c>
      <c r="AL328" s="18">
        <v>0</v>
      </c>
      <c r="AM328" s="18">
        <v>0</v>
      </c>
      <c r="AN328" s="18">
        <v>24.803397650863996</v>
      </c>
      <c r="AO328" s="18">
        <v>22.986125679999997</v>
      </c>
      <c r="AP328" s="18">
        <v>0</v>
      </c>
      <c r="AQ328" s="18">
        <v>0</v>
      </c>
      <c r="AR328" s="18">
        <v>9.4990988148E-2</v>
      </c>
      <c r="AS328" s="18">
        <v>0</v>
      </c>
      <c r="AT328" s="18">
        <v>1.0482075827160002</v>
      </c>
      <c r="AU328" s="18">
        <v>0.67407340000000016</v>
      </c>
      <c r="AV328" s="18">
        <v>-1.1855207000000001</v>
      </c>
      <c r="AW328" s="18">
        <v>0</v>
      </c>
      <c r="AX328" s="18">
        <v>0</v>
      </c>
      <c r="AY328" s="18">
        <v>0</v>
      </c>
      <c r="AZ328" s="18">
        <v>7.5214351787904015</v>
      </c>
      <c r="BA328" s="18">
        <v>6.9635879599999999</v>
      </c>
      <c r="BB328" s="18">
        <v>0</v>
      </c>
      <c r="BC328" s="18">
        <v>0</v>
      </c>
      <c r="BD328" s="18">
        <v>0.17489498159279998</v>
      </c>
      <c r="BE328" s="18">
        <v>0</v>
      </c>
      <c r="BF328" s="18">
        <v>0.25497256719760003</v>
      </c>
      <c r="BG328" s="18">
        <v>0.12797967000000002</v>
      </c>
      <c r="BH328" s="18">
        <v>-0.21282807000000004</v>
      </c>
      <c r="BI328" s="18">
        <v>0</v>
      </c>
      <c r="BJ328" s="18">
        <v>0</v>
      </c>
      <c r="BK328" s="18">
        <v>0</v>
      </c>
      <c r="BL328" s="18">
        <v>5.282743359779199E-3</v>
      </c>
      <c r="BM328" s="18">
        <v>5.1317482999999999E-3</v>
      </c>
      <c r="BN328" s="18">
        <v>0</v>
      </c>
      <c r="BO328" s="18">
        <v>0</v>
      </c>
      <c r="BP328" s="18">
        <v>1.2342752008439998E-4</v>
      </c>
      <c r="BQ328" s="18">
        <v>0</v>
      </c>
      <c r="BR328" s="18">
        <v>1.0715704694800001E-5</v>
      </c>
      <c r="BS328" s="18">
        <v>1.6851835000000003E-5</v>
      </c>
      <c r="BT328" s="18">
        <v>-3.888885000000001E-5</v>
      </c>
      <c r="BU328" s="18">
        <v>0</v>
      </c>
      <c r="BV328" s="18">
        <v>0</v>
      </c>
      <c r="BW328" s="18">
        <v>0</v>
      </c>
      <c r="BX328" s="18">
        <v>106331.48563525602</v>
      </c>
      <c r="BY328" s="18">
        <v>93918.062000000005</v>
      </c>
      <c r="BZ328" s="18">
        <v>0</v>
      </c>
      <c r="CA328" s="18">
        <v>0</v>
      </c>
      <c r="CB328" s="18">
        <v>7425.9592764420004</v>
      </c>
      <c r="CC328" s="18">
        <v>0</v>
      </c>
      <c r="CD328" s="18">
        <v>1994.2013588140001</v>
      </c>
      <c r="CE328" s="18">
        <v>2993.2630000000004</v>
      </c>
      <c r="CF328" s="18">
        <v>-2851.8490000000002</v>
      </c>
      <c r="CG328" s="18">
        <v>0</v>
      </c>
      <c r="CH328" s="18">
        <v>0</v>
      </c>
      <c r="CI328" s="18">
        <v>0</v>
      </c>
      <c r="CJ328" s="18">
        <v>104350.42765602932</v>
      </c>
      <c r="CK328" s="18">
        <v>97127.158333333326</v>
      </c>
      <c r="CL328" s="18">
        <v>0</v>
      </c>
      <c r="CM328" s="18">
        <v>0</v>
      </c>
      <c r="CN328" s="18">
        <v>2205.0685170219981</v>
      </c>
      <c r="CO328" s="18">
        <v>0</v>
      </c>
      <c r="CP328" s="18">
        <v>2001.3688056740004</v>
      </c>
      <c r="CQ328" s="18">
        <v>3016.8320000000003</v>
      </c>
      <c r="CR328" s="18">
        <v>-3417.5050000000006</v>
      </c>
      <c r="CS328" s="18">
        <v>0</v>
      </c>
      <c r="CT328" s="18">
        <v>0</v>
      </c>
      <c r="CU328" s="18">
        <v>0</v>
      </c>
      <c r="CV328" s="18">
        <v>19778.951176141418</v>
      </c>
      <c r="CW328" s="18">
        <v>19319.903555555553</v>
      </c>
      <c r="CX328" s="18">
        <v>0</v>
      </c>
      <c r="CY328" s="18">
        <v>0</v>
      </c>
      <c r="CZ328" s="18">
        <v>122.73819460606632</v>
      </c>
      <c r="DA328" s="18">
        <v>0</v>
      </c>
      <c r="DB328" s="18">
        <v>116.17496597980001</v>
      </c>
      <c r="DC328" s="18">
        <v>220.13446000000005</v>
      </c>
      <c r="DD328" s="18">
        <v>-707.07</v>
      </c>
      <c r="DE328" s="18">
        <v>0</v>
      </c>
      <c r="DF328" s="18">
        <v>0</v>
      </c>
      <c r="DG328" s="18">
        <v>0</v>
      </c>
      <c r="DH328" s="18">
        <v>12020.19</v>
      </c>
      <c r="DI328" s="18">
        <v>12020.19</v>
      </c>
      <c r="DJ328" s="18">
        <v>0</v>
      </c>
      <c r="DK328" s="18">
        <v>0</v>
      </c>
      <c r="DL328" s="18">
        <v>0</v>
      </c>
      <c r="DM328" s="18">
        <v>0</v>
      </c>
      <c r="DN328" s="18">
        <v>0</v>
      </c>
      <c r="DO328" s="18">
        <v>0</v>
      </c>
      <c r="DP328" s="18">
        <v>0</v>
      </c>
      <c r="DQ328" s="18">
        <v>0</v>
      </c>
      <c r="DR328" s="18">
        <v>0</v>
      </c>
      <c r="DS328" s="18">
        <v>0</v>
      </c>
      <c r="DT328" s="18">
        <v>9191.91</v>
      </c>
      <c r="DU328" s="18">
        <v>9191.91</v>
      </c>
      <c r="DV328" s="18">
        <v>0</v>
      </c>
      <c r="DW328" s="18">
        <v>0</v>
      </c>
      <c r="DX328" s="18">
        <v>0</v>
      </c>
      <c r="DY328" s="18">
        <v>0</v>
      </c>
      <c r="DZ328" s="18">
        <v>0</v>
      </c>
      <c r="EA328" s="18">
        <v>0</v>
      </c>
      <c r="EB328" s="18">
        <v>0</v>
      </c>
      <c r="EC328" s="18">
        <v>0</v>
      </c>
      <c r="ED328" s="18">
        <v>0</v>
      </c>
      <c r="EE328" s="18">
        <v>0</v>
      </c>
    </row>
    <row r="329" spans="1:135" ht="20.149999999999999" customHeight="1" outlineLevel="6" x14ac:dyDescent="0.35">
      <c r="A329" s="17" t="s">
        <v>55</v>
      </c>
      <c r="B329" s="17" t="s">
        <v>86</v>
      </c>
      <c r="C329">
        <v>0</v>
      </c>
      <c r="D329" s="18">
        <v>16288.535900000001</v>
      </c>
      <c r="E329" s="18">
        <v>15767.661000000002</v>
      </c>
      <c r="F329" s="18">
        <v>0</v>
      </c>
      <c r="G329" s="18">
        <v>0</v>
      </c>
      <c r="H329" s="18">
        <v>0</v>
      </c>
      <c r="I329" s="18">
        <v>0</v>
      </c>
      <c r="J329" s="18">
        <v>301.68320000000006</v>
      </c>
      <c r="K329" s="18">
        <v>219.19170000000003</v>
      </c>
      <c r="L329" s="18">
        <v>-238.04690000000002</v>
      </c>
      <c r="M329" s="18">
        <v>0</v>
      </c>
      <c r="N329" s="18">
        <v>0</v>
      </c>
      <c r="O329" s="18">
        <v>0</v>
      </c>
      <c r="P329" s="18">
        <v>1.6309748031653168E-4</v>
      </c>
      <c r="Q329" s="18">
        <v>1.6309747999999999E-4</v>
      </c>
      <c r="R329" s="18">
        <v>0</v>
      </c>
      <c r="S329" s="18">
        <v>0</v>
      </c>
      <c r="T329" s="18">
        <v>0</v>
      </c>
      <c r="U329" s="18">
        <v>0</v>
      </c>
      <c r="V329" s="18">
        <v>2.4276070000000002E-14</v>
      </c>
      <c r="W329" s="18">
        <v>2.9225560000000004E-13</v>
      </c>
      <c r="X329" s="18">
        <v>-2.2060584000000003E-12</v>
      </c>
      <c r="Y329" s="18">
        <v>0</v>
      </c>
      <c r="Z329" s="18">
        <v>0</v>
      </c>
      <c r="AA329" s="18">
        <v>0</v>
      </c>
      <c r="AB329" s="18">
        <v>0.79686788999999991</v>
      </c>
      <c r="AC329" s="18">
        <v>0.81313049999999998</v>
      </c>
      <c r="AD329" s="18">
        <v>0</v>
      </c>
      <c r="AE329" s="18">
        <v>0</v>
      </c>
      <c r="AF329" s="18">
        <v>0</v>
      </c>
      <c r="AG329" s="18">
        <v>0</v>
      </c>
      <c r="AH329" s="18">
        <v>9.8047040000000002E-2</v>
      </c>
      <c r="AI329" s="18">
        <v>-0.11430965000000001</v>
      </c>
      <c r="AJ329" s="18">
        <v>-0.11100999000000002</v>
      </c>
      <c r="AK329" s="18">
        <v>0</v>
      </c>
      <c r="AL329" s="18">
        <v>0</v>
      </c>
      <c r="AM329" s="18">
        <v>0</v>
      </c>
      <c r="AN329" s="18">
        <v>24.676742999999998</v>
      </c>
      <c r="AO329" s="18">
        <v>22.956205999999998</v>
      </c>
      <c r="AP329" s="18">
        <v>0</v>
      </c>
      <c r="AQ329" s="18">
        <v>0</v>
      </c>
      <c r="AR329" s="18">
        <v>0</v>
      </c>
      <c r="AS329" s="18">
        <v>0</v>
      </c>
      <c r="AT329" s="18">
        <v>1.0464636000000003</v>
      </c>
      <c r="AU329" s="18">
        <v>0.67407340000000016</v>
      </c>
      <c r="AV329" s="18">
        <v>-1.1855207000000001</v>
      </c>
      <c r="AW329" s="18">
        <v>0</v>
      </c>
      <c r="AX329" s="18">
        <v>0</v>
      </c>
      <c r="AY329" s="18">
        <v>0</v>
      </c>
      <c r="AZ329" s="18">
        <v>7.2882418700000002</v>
      </c>
      <c r="BA329" s="18">
        <v>6.9057170000000001</v>
      </c>
      <c r="BB329" s="18">
        <v>0</v>
      </c>
      <c r="BC329" s="18">
        <v>0</v>
      </c>
      <c r="BD329" s="18">
        <v>0</v>
      </c>
      <c r="BE329" s="18">
        <v>0</v>
      </c>
      <c r="BF329" s="18">
        <v>0.25454520000000003</v>
      </c>
      <c r="BG329" s="18">
        <v>0.12797967000000002</v>
      </c>
      <c r="BH329" s="18">
        <v>-0.21282807000000004</v>
      </c>
      <c r="BI329" s="18">
        <v>0</v>
      </c>
      <c r="BJ329" s="18">
        <v>0</v>
      </c>
      <c r="BK329" s="18">
        <v>0</v>
      </c>
      <c r="BL329" s="18">
        <v>5.1181733330000001E-3</v>
      </c>
      <c r="BM329" s="18">
        <v>5.0909040000000003E-3</v>
      </c>
      <c r="BN329" s="18">
        <v>0</v>
      </c>
      <c r="BO329" s="18">
        <v>0</v>
      </c>
      <c r="BP329" s="18">
        <v>0</v>
      </c>
      <c r="BQ329" s="18">
        <v>0</v>
      </c>
      <c r="BR329" s="18">
        <v>1.0417498000000001E-5</v>
      </c>
      <c r="BS329" s="18">
        <v>1.6851835000000003E-5</v>
      </c>
      <c r="BT329" s="18">
        <v>-3.888885000000001E-5</v>
      </c>
      <c r="BU329" s="18">
        <v>0</v>
      </c>
      <c r="BV329" s="18">
        <v>0</v>
      </c>
      <c r="BW329" s="18">
        <v>0</v>
      </c>
      <c r="BX329" s="18">
        <v>96430.206600000005</v>
      </c>
      <c r="BY329" s="18">
        <v>91447.72</v>
      </c>
      <c r="BZ329" s="18">
        <v>0</v>
      </c>
      <c r="CA329" s="18">
        <v>0</v>
      </c>
      <c r="CB329" s="18">
        <v>0</v>
      </c>
      <c r="CC329" s="18">
        <v>0</v>
      </c>
      <c r="CD329" s="18">
        <v>1989.2236</v>
      </c>
      <c r="CE329" s="18">
        <v>2993.2630000000004</v>
      </c>
      <c r="CF329" s="18">
        <v>-2851.8490000000002</v>
      </c>
      <c r="CG329" s="18">
        <v>0</v>
      </c>
      <c r="CH329" s="18">
        <v>0</v>
      </c>
      <c r="CI329" s="18">
        <v>0</v>
      </c>
      <c r="CJ329" s="18">
        <v>101410.33629999998</v>
      </c>
      <c r="CK329" s="18">
        <v>96397.209999999992</v>
      </c>
      <c r="CL329" s="18">
        <v>0</v>
      </c>
      <c r="CM329" s="18">
        <v>0</v>
      </c>
      <c r="CN329" s="18">
        <v>0</v>
      </c>
      <c r="CO329" s="18">
        <v>0</v>
      </c>
      <c r="CP329" s="18">
        <v>1996.2943000000005</v>
      </c>
      <c r="CQ329" s="18">
        <v>3016.8320000000003</v>
      </c>
      <c r="CR329" s="18">
        <v>-3417.5050000000006</v>
      </c>
      <c r="CS329" s="18">
        <v>0</v>
      </c>
      <c r="CT329" s="18">
        <v>0</v>
      </c>
      <c r="CU329" s="18">
        <v>0</v>
      </c>
      <c r="CV329" s="18">
        <v>19615.30025</v>
      </c>
      <c r="CW329" s="18">
        <v>19279.441999999999</v>
      </c>
      <c r="CX329" s="18">
        <v>0</v>
      </c>
      <c r="CY329" s="18">
        <v>0</v>
      </c>
      <c r="CZ329" s="18">
        <v>0</v>
      </c>
      <c r="DA329" s="18">
        <v>0</v>
      </c>
      <c r="DB329" s="18">
        <v>115.72379000000001</v>
      </c>
      <c r="DC329" s="18">
        <v>220.13446000000005</v>
      </c>
      <c r="DD329" s="18">
        <v>-707.07</v>
      </c>
      <c r="DE329" s="18">
        <v>0</v>
      </c>
      <c r="DF329" s="18">
        <v>0</v>
      </c>
      <c r="DG329" s="18">
        <v>0</v>
      </c>
      <c r="DH329" s="18">
        <v>12020.19</v>
      </c>
      <c r="DI329" s="18">
        <v>12020.19</v>
      </c>
      <c r="DJ329" s="18">
        <v>0</v>
      </c>
      <c r="DK329" s="18">
        <v>0</v>
      </c>
      <c r="DL329" s="18">
        <v>0</v>
      </c>
      <c r="DM329" s="18">
        <v>0</v>
      </c>
      <c r="DN329" s="18">
        <v>0</v>
      </c>
      <c r="DO329" s="18">
        <v>0</v>
      </c>
      <c r="DP329" s="18">
        <v>0</v>
      </c>
      <c r="DQ329" s="18">
        <v>0</v>
      </c>
      <c r="DR329" s="18">
        <v>0</v>
      </c>
      <c r="DS329" s="18">
        <v>0</v>
      </c>
      <c r="DT329" s="18">
        <v>9191.91</v>
      </c>
      <c r="DU329" s="18">
        <v>9191.91</v>
      </c>
      <c r="DV329" s="18">
        <v>0</v>
      </c>
      <c r="DW329" s="18">
        <v>0</v>
      </c>
      <c r="DX329" s="18">
        <v>0</v>
      </c>
      <c r="DY329" s="18">
        <v>0</v>
      </c>
      <c r="DZ329" s="18">
        <v>0</v>
      </c>
      <c r="EA329" s="18">
        <v>0</v>
      </c>
      <c r="EB329" s="18">
        <v>0</v>
      </c>
      <c r="EC329" s="18">
        <v>0</v>
      </c>
      <c r="ED329" s="18">
        <v>0</v>
      </c>
      <c r="EE329" s="18">
        <v>0</v>
      </c>
    </row>
    <row r="330" spans="1:135" ht="20.149999999999999" customHeight="1" outlineLevel="6" x14ac:dyDescent="0.35">
      <c r="A330" s="17" t="s">
        <v>55</v>
      </c>
      <c r="B330" s="17" t="s">
        <v>320</v>
      </c>
      <c r="C330">
        <v>3</v>
      </c>
      <c r="D330" s="18">
        <v>377.01276984000009</v>
      </c>
      <c r="E330" s="18">
        <v>93.991100000000003</v>
      </c>
      <c r="F330" s="18">
        <v>0</v>
      </c>
      <c r="G330" s="18">
        <v>0</v>
      </c>
      <c r="H330" s="18">
        <v>282.75957738000005</v>
      </c>
      <c r="I330" s="18">
        <v>0</v>
      </c>
      <c r="J330" s="18">
        <v>0.26209246000000003</v>
      </c>
      <c r="K330" s="18">
        <v>0</v>
      </c>
      <c r="L330" s="18">
        <v>0</v>
      </c>
      <c r="M330" s="18">
        <v>0</v>
      </c>
      <c r="N330" s="18">
        <v>0</v>
      </c>
      <c r="O330" s="18">
        <v>0</v>
      </c>
      <c r="P330" s="18">
        <v>9.2121126487846418E-8</v>
      </c>
      <c r="Q330" s="18">
        <v>2.3030280000000002E-8</v>
      </c>
      <c r="R330" s="18">
        <v>0</v>
      </c>
      <c r="S330" s="18">
        <v>0</v>
      </c>
      <c r="T330" s="18">
        <v>6.9090844865884827E-8</v>
      </c>
      <c r="U330" s="18">
        <v>0</v>
      </c>
      <c r="V330" s="18">
        <v>1.6219615999999999E-15</v>
      </c>
      <c r="W330" s="18">
        <v>0</v>
      </c>
      <c r="X330" s="18">
        <v>0</v>
      </c>
      <c r="Y330" s="18">
        <v>0</v>
      </c>
      <c r="Z330" s="18">
        <v>0</v>
      </c>
      <c r="AA330" s="18">
        <v>0</v>
      </c>
      <c r="AB330" s="18">
        <v>1.000715722412</v>
      </c>
      <c r="AC330" s="18">
        <v>0.24998680000000001</v>
      </c>
      <c r="AD330" s="18">
        <v>0</v>
      </c>
      <c r="AE330" s="18">
        <v>0</v>
      </c>
      <c r="AF330" s="18">
        <v>0.75053679180900013</v>
      </c>
      <c r="AG330" s="18">
        <v>0</v>
      </c>
      <c r="AH330" s="18">
        <v>1.9213060299999999E-4</v>
      </c>
      <c r="AI330" s="18">
        <v>0</v>
      </c>
      <c r="AJ330" s="18">
        <v>0</v>
      </c>
      <c r="AK330" s="18">
        <v>0</v>
      </c>
      <c r="AL330" s="18">
        <v>0</v>
      </c>
      <c r="AM330" s="18">
        <v>0</v>
      </c>
      <c r="AN330" s="18">
        <v>0.12665465086399996</v>
      </c>
      <c r="AO330" s="18">
        <v>2.9919680000000001E-2</v>
      </c>
      <c r="AP330" s="18">
        <v>0</v>
      </c>
      <c r="AQ330" s="18">
        <v>0</v>
      </c>
      <c r="AR330" s="18">
        <v>9.4990988148E-2</v>
      </c>
      <c r="AS330" s="18">
        <v>0</v>
      </c>
      <c r="AT330" s="18">
        <v>1.743982716E-3</v>
      </c>
      <c r="AU330" s="18">
        <v>0</v>
      </c>
      <c r="AV330" s="18">
        <v>0</v>
      </c>
      <c r="AW330" s="18">
        <v>0</v>
      </c>
      <c r="AX330" s="18">
        <v>0</v>
      </c>
      <c r="AY330" s="18">
        <v>0</v>
      </c>
      <c r="AZ330" s="18">
        <v>0.23319330879040001</v>
      </c>
      <c r="BA330" s="18">
        <v>5.7870959999999999E-2</v>
      </c>
      <c r="BB330" s="18">
        <v>0</v>
      </c>
      <c r="BC330" s="18">
        <v>0</v>
      </c>
      <c r="BD330" s="18">
        <v>0.17489498159280001</v>
      </c>
      <c r="BE330" s="18">
        <v>0</v>
      </c>
      <c r="BF330" s="18">
        <v>4.273671976E-4</v>
      </c>
      <c r="BG330" s="18">
        <v>0</v>
      </c>
      <c r="BH330" s="18">
        <v>0</v>
      </c>
      <c r="BI330" s="18">
        <v>0</v>
      </c>
      <c r="BJ330" s="18">
        <v>0</v>
      </c>
      <c r="BK330" s="18">
        <v>0</v>
      </c>
      <c r="BL330" s="18">
        <v>1.6457002677920001E-4</v>
      </c>
      <c r="BM330" s="18">
        <v>4.0844299999999998E-5</v>
      </c>
      <c r="BN330" s="18">
        <v>0</v>
      </c>
      <c r="BO330" s="18">
        <v>0</v>
      </c>
      <c r="BP330" s="18">
        <v>1.2342752008440001E-4</v>
      </c>
      <c r="BQ330" s="18">
        <v>0</v>
      </c>
      <c r="BR330" s="18">
        <v>2.9820669480000001E-7</v>
      </c>
      <c r="BS330" s="18">
        <v>0</v>
      </c>
      <c r="BT330" s="18">
        <v>0</v>
      </c>
      <c r="BU330" s="18">
        <v>0</v>
      </c>
      <c r="BV330" s="18">
        <v>0</v>
      </c>
      <c r="BW330" s="18">
        <v>0</v>
      </c>
      <c r="BX330" s="18">
        <v>9901.2790352560005</v>
      </c>
      <c r="BY330" s="18">
        <v>2470.3420000000001</v>
      </c>
      <c r="BZ330" s="18">
        <v>0</v>
      </c>
      <c r="CA330" s="18">
        <v>0</v>
      </c>
      <c r="CB330" s="18">
        <v>7425.9592764419986</v>
      </c>
      <c r="CC330" s="18">
        <v>0</v>
      </c>
      <c r="CD330" s="18">
        <v>4.9777588140000004</v>
      </c>
      <c r="CE330" s="18">
        <v>0</v>
      </c>
      <c r="CF330" s="18">
        <v>0</v>
      </c>
      <c r="CG330" s="18">
        <v>0</v>
      </c>
      <c r="CH330" s="18">
        <v>0</v>
      </c>
      <c r="CI330" s="18">
        <v>0</v>
      </c>
      <c r="CJ330" s="18">
        <v>2940.0913560293307</v>
      </c>
      <c r="CK330" s="18">
        <v>729.9483333333327</v>
      </c>
      <c r="CL330" s="18">
        <v>0</v>
      </c>
      <c r="CM330" s="18">
        <v>0</v>
      </c>
      <c r="CN330" s="18">
        <v>2205.0685170219986</v>
      </c>
      <c r="CO330" s="18">
        <v>0</v>
      </c>
      <c r="CP330" s="18">
        <v>5.0745056740000001</v>
      </c>
      <c r="CQ330" s="18">
        <v>0</v>
      </c>
      <c r="CR330" s="18">
        <v>0</v>
      </c>
      <c r="CS330" s="18">
        <v>0</v>
      </c>
      <c r="CT330" s="18">
        <v>0</v>
      </c>
      <c r="CU330" s="18">
        <v>0</v>
      </c>
      <c r="CV330" s="18">
        <v>163.65092614142179</v>
      </c>
      <c r="CW330" s="18">
        <v>40.461555555555442</v>
      </c>
      <c r="CX330" s="18">
        <v>0</v>
      </c>
      <c r="CY330" s="18">
        <v>0</v>
      </c>
      <c r="CZ330" s="18">
        <v>122.73819460606633</v>
      </c>
      <c r="DA330" s="18">
        <v>0</v>
      </c>
      <c r="DB330" s="18">
        <v>0.45117597980000002</v>
      </c>
      <c r="DC330" s="18">
        <v>0</v>
      </c>
      <c r="DD330" s="18">
        <v>0</v>
      </c>
      <c r="DE330" s="18">
        <v>0</v>
      </c>
      <c r="DF330" s="18">
        <v>0</v>
      </c>
      <c r="DG330" s="18">
        <v>0</v>
      </c>
      <c r="DH330" s="18">
        <v>0</v>
      </c>
      <c r="DI330" s="18">
        <v>0</v>
      </c>
      <c r="DJ330" s="18">
        <v>0</v>
      </c>
      <c r="DK330" s="18">
        <v>0</v>
      </c>
      <c r="DL330" s="18">
        <v>0</v>
      </c>
      <c r="DM330" s="18">
        <v>0</v>
      </c>
      <c r="DN330" s="18">
        <v>0</v>
      </c>
      <c r="DO330" s="18">
        <v>0</v>
      </c>
      <c r="DP330" s="18">
        <v>0</v>
      </c>
      <c r="DQ330" s="18">
        <v>0</v>
      </c>
      <c r="DR330" s="18">
        <v>0</v>
      </c>
      <c r="DS330" s="18">
        <v>0</v>
      </c>
      <c r="DT330" s="18">
        <v>0</v>
      </c>
      <c r="DU330" s="18">
        <v>0</v>
      </c>
      <c r="DV330" s="18">
        <v>0</v>
      </c>
      <c r="DW330" s="18">
        <v>0</v>
      </c>
      <c r="DX330" s="18">
        <v>0</v>
      </c>
      <c r="DY330" s="18">
        <v>0</v>
      </c>
      <c r="DZ330" s="18">
        <v>0</v>
      </c>
      <c r="EA330" s="18">
        <v>0</v>
      </c>
      <c r="EB330" s="18">
        <v>0</v>
      </c>
      <c r="EC330" s="18">
        <v>0</v>
      </c>
      <c r="ED330" s="18">
        <v>0</v>
      </c>
      <c r="EE330" s="18">
        <v>0</v>
      </c>
    </row>
    <row r="331" spans="1:135" ht="20.149999999999999" customHeight="1" outlineLevel="5" x14ac:dyDescent="0.35">
      <c r="A331" s="17" t="s">
        <v>54</v>
      </c>
      <c r="B331" s="17" t="s">
        <v>414</v>
      </c>
      <c r="D331" s="18">
        <v>12265.246239734997</v>
      </c>
      <c r="E331" s="18">
        <v>11925.618817499999</v>
      </c>
      <c r="F331" s="18">
        <v>0</v>
      </c>
      <c r="G331" s="18">
        <v>0</v>
      </c>
      <c r="H331" s="18">
        <v>0</v>
      </c>
      <c r="I331" s="18">
        <v>0</v>
      </c>
      <c r="J331" s="18">
        <v>237.45545999999996</v>
      </c>
      <c r="K331" s="18">
        <v>102.171962235</v>
      </c>
      <c r="L331" s="18">
        <v>-1363.2629958000002</v>
      </c>
      <c r="M331" s="18">
        <v>0</v>
      </c>
      <c r="N331" s="18">
        <v>0</v>
      </c>
      <c r="O331" s="18">
        <v>0</v>
      </c>
      <c r="P331" s="18">
        <v>6.7415490153974962E-5</v>
      </c>
      <c r="Q331" s="18">
        <v>6.741548942225174E-5</v>
      </c>
      <c r="R331" s="18">
        <v>0</v>
      </c>
      <c r="S331" s="18">
        <v>0</v>
      </c>
      <c r="T331" s="18">
        <v>0</v>
      </c>
      <c r="U331" s="18">
        <v>0</v>
      </c>
      <c r="V331" s="18">
        <v>5.8994512199999993E-13</v>
      </c>
      <c r="W331" s="18">
        <v>1.41778095E-13</v>
      </c>
      <c r="X331" s="18">
        <v>5.958578627999999E-12</v>
      </c>
      <c r="Y331" s="18">
        <v>0</v>
      </c>
      <c r="Z331" s="18">
        <v>0</v>
      </c>
      <c r="AA331" s="18">
        <v>0</v>
      </c>
      <c r="AB331" s="18">
        <v>1.8311683816215003</v>
      </c>
      <c r="AC331" s="18">
        <v>1.7789769510000002</v>
      </c>
      <c r="AD331" s="18">
        <v>0</v>
      </c>
      <c r="AE331" s="18">
        <v>0</v>
      </c>
      <c r="AF331" s="18">
        <v>0</v>
      </c>
      <c r="AG331" s="18">
        <v>0</v>
      </c>
      <c r="AH331" s="18">
        <v>0.1040648418</v>
      </c>
      <c r="AI331" s="18">
        <v>-5.1873411178499994E-2</v>
      </c>
      <c r="AJ331" s="18">
        <v>-0.41405314469999999</v>
      </c>
      <c r="AK331" s="18">
        <v>0</v>
      </c>
      <c r="AL331" s="18">
        <v>0</v>
      </c>
      <c r="AM331" s="18">
        <v>0</v>
      </c>
      <c r="AN331" s="18">
        <v>17.773965205290001</v>
      </c>
      <c r="AO331" s="18">
        <v>16.324421099999999</v>
      </c>
      <c r="AP331" s="18">
        <v>0</v>
      </c>
      <c r="AQ331" s="18">
        <v>0</v>
      </c>
      <c r="AR331" s="18">
        <v>0</v>
      </c>
      <c r="AS331" s="18">
        <v>0</v>
      </c>
      <c r="AT331" s="18">
        <v>1.1319773219999998</v>
      </c>
      <c r="AU331" s="18">
        <v>0.31756678328999999</v>
      </c>
      <c r="AV331" s="18">
        <v>-3.4397635859999998</v>
      </c>
      <c r="AW331" s="18">
        <v>0</v>
      </c>
      <c r="AX331" s="18">
        <v>0</v>
      </c>
      <c r="AY331" s="18">
        <v>0</v>
      </c>
      <c r="AZ331" s="18">
        <v>4.3046048598735007</v>
      </c>
      <c r="BA331" s="18">
        <v>4.0181167680000005</v>
      </c>
      <c r="BB331" s="18">
        <v>0</v>
      </c>
      <c r="BC331" s="18">
        <v>0</v>
      </c>
      <c r="BD331" s="18">
        <v>0</v>
      </c>
      <c r="BE331" s="18">
        <v>0</v>
      </c>
      <c r="BF331" s="18">
        <v>0.22658772599999999</v>
      </c>
      <c r="BG331" s="18">
        <v>5.9900365873499992E-2</v>
      </c>
      <c r="BH331" s="18">
        <v>-0.34572584370000004</v>
      </c>
      <c r="BI331" s="18">
        <v>0</v>
      </c>
      <c r="BJ331" s="18">
        <v>0</v>
      </c>
      <c r="BK331" s="18">
        <v>0</v>
      </c>
      <c r="BL331" s="18">
        <v>2.6048561882119495E-3</v>
      </c>
      <c r="BM331" s="18">
        <v>2.5373532449999995E-3</v>
      </c>
      <c r="BN331" s="18">
        <v>0</v>
      </c>
      <c r="BO331" s="18">
        <v>0</v>
      </c>
      <c r="BP331" s="18">
        <v>0</v>
      </c>
      <c r="BQ331" s="18">
        <v>0</v>
      </c>
      <c r="BR331" s="18">
        <v>5.9617195199999992E-5</v>
      </c>
      <c r="BS331" s="18">
        <v>7.8857480119499995E-6</v>
      </c>
      <c r="BT331" s="18">
        <v>6.580942095000005E-6</v>
      </c>
      <c r="BU331" s="18">
        <v>0</v>
      </c>
      <c r="BV331" s="18">
        <v>0</v>
      </c>
      <c r="BW331" s="18">
        <v>0</v>
      </c>
      <c r="BX331" s="18">
        <v>117189.764949345</v>
      </c>
      <c r="BY331" s="18">
        <v>113247.22434</v>
      </c>
      <c r="BZ331" s="18">
        <v>0</v>
      </c>
      <c r="CA331" s="18">
        <v>0</v>
      </c>
      <c r="CB331" s="18">
        <v>0</v>
      </c>
      <c r="CC331" s="18">
        <v>0</v>
      </c>
      <c r="CD331" s="18">
        <v>2549.5714799999996</v>
      </c>
      <c r="CE331" s="18">
        <v>1392.9691293450001</v>
      </c>
      <c r="CF331" s="18">
        <v>-11352.013287000002</v>
      </c>
      <c r="CG331" s="18">
        <v>0</v>
      </c>
      <c r="CH331" s="18">
        <v>0</v>
      </c>
      <c r="CI331" s="18">
        <v>0</v>
      </c>
      <c r="CJ331" s="18">
        <v>123072.92873448</v>
      </c>
      <c r="CK331" s="18">
        <v>119070.06955499999</v>
      </c>
      <c r="CL331" s="18">
        <v>0</v>
      </c>
      <c r="CM331" s="18">
        <v>0</v>
      </c>
      <c r="CN331" s="18">
        <v>0</v>
      </c>
      <c r="CO331" s="18">
        <v>0</v>
      </c>
      <c r="CP331" s="18">
        <v>2594.9123999999997</v>
      </c>
      <c r="CQ331" s="18">
        <v>1407.94677948</v>
      </c>
      <c r="CR331" s="18">
        <v>-11221.820811</v>
      </c>
      <c r="CS331" s="18">
        <v>0</v>
      </c>
      <c r="CT331" s="18">
        <v>0</v>
      </c>
      <c r="CU331" s="18">
        <v>0</v>
      </c>
      <c r="CV331" s="18">
        <v>20585.22442635</v>
      </c>
      <c r="CW331" s="18">
        <v>20245.941765</v>
      </c>
      <c r="CX331" s="18">
        <v>0</v>
      </c>
      <c r="CY331" s="18">
        <v>0</v>
      </c>
      <c r="CZ331" s="18">
        <v>0</v>
      </c>
      <c r="DA331" s="18">
        <v>0</v>
      </c>
      <c r="DB331" s="18">
        <v>235.33779599999997</v>
      </c>
      <c r="DC331" s="18">
        <v>103.94486535</v>
      </c>
      <c r="DD331" s="18">
        <v>624.77163900000028</v>
      </c>
      <c r="DE331" s="18">
        <v>0</v>
      </c>
      <c r="DF331" s="18">
        <v>0</v>
      </c>
      <c r="DG331" s="18">
        <v>0</v>
      </c>
      <c r="DH331" s="18">
        <v>5634.7199999999993</v>
      </c>
      <c r="DI331" s="18">
        <v>5634.7199999999993</v>
      </c>
      <c r="DJ331" s="18">
        <v>0</v>
      </c>
      <c r="DK331" s="18">
        <v>0</v>
      </c>
      <c r="DL331" s="18">
        <v>0</v>
      </c>
      <c r="DM331" s="18">
        <v>0</v>
      </c>
      <c r="DN331" s="18">
        <v>0</v>
      </c>
      <c r="DO331" s="18">
        <v>0</v>
      </c>
      <c r="DP331" s="18">
        <v>0</v>
      </c>
      <c r="DQ331" s="18">
        <v>0</v>
      </c>
      <c r="DR331" s="18">
        <v>0</v>
      </c>
      <c r="DS331" s="18">
        <v>0</v>
      </c>
      <c r="DT331" s="18">
        <v>3078.9719999999998</v>
      </c>
      <c r="DU331" s="18">
        <v>3078.9719999999998</v>
      </c>
      <c r="DV331" s="18">
        <v>0</v>
      </c>
      <c r="DW331" s="18">
        <v>0</v>
      </c>
      <c r="DX331" s="18">
        <v>0</v>
      </c>
      <c r="DY331" s="18">
        <v>0</v>
      </c>
      <c r="DZ331" s="18">
        <v>0</v>
      </c>
      <c r="EA331" s="18">
        <v>0</v>
      </c>
      <c r="EB331" s="18">
        <v>0</v>
      </c>
      <c r="EC331" s="18">
        <v>0</v>
      </c>
      <c r="ED331" s="18">
        <v>0</v>
      </c>
      <c r="EE331" s="18">
        <v>0</v>
      </c>
    </row>
    <row r="332" spans="1:135" ht="20.149999999999999" customHeight="1" outlineLevel="6" x14ac:dyDescent="0.35">
      <c r="A332" s="17" t="s">
        <v>55</v>
      </c>
      <c r="B332" s="17" t="s">
        <v>62</v>
      </c>
      <c r="C332">
        <v>0</v>
      </c>
      <c r="D332" s="18">
        <v>2161.899159735</v>
      </c>
      <c r="E332" s="18">
        <v>2159.7434775000002</v>
      </c>
      <c r="F332" s="18">
        <v>0</v>
      </c>
      <c r="G332" s="18">
        <v>0</v>
      </c>
      <c r="H332" s="18">
        <v>0</v>
      </c>
      <c r="I332" s="18">
        <v>0</v>
      </c>
      <c r="J332" s="18">
        <v>0</v>
      </c>
      <c r="K332" s="18">
        <v>2.155682235</v>
      </c>
      <c r="L332" s="18">
        <v>-1242.0765000000001</v>
      </c>
      <c r="M332" s="18">
        <v>0</v>
      </c>
      <c r="N332" s="18">
        <v>0</v>
      </c>
      <c r="O332" s="18">
        <v>0</v>
      </c>
      <c r="P332" s="18">
        <v>6.5916936644999995E-11</v>
      </c>
      <c r="Q332" s="18">
        <v>6.5904958350000001E-11</v>
      </c>
      <c r="R332" s="18">
        <v>0</v>
      </c>
      <c r="S332" s="18">
        <v>0</v>
      </c>
      <c r="T332" s="18">
        <v>0</v>
      </c>
      <c r="U332" s="18">
        <v>0</v>
      </c>
      <c r="V332" s="18">
        <v>0</v>
      </c>
      <c r="W332" s="18">
        <v>1.1978294999999999E-14</v>
      </c>
      <c r="X332" s="18">
        <v>7.6297630499999993E-12</v>
      </c>
      <c r="Y332" s="18">
        <v>0</v>
      </c>
      <c r="Z332" s="18">
        <v>0</v>
      </c>
      <c r="AA332" s="18">
        <v>0</v>
      </c>
      <c r="AB332" s="18">
        <v>0.84175202982149999</v>
      </c>
      <c r="AC332" s="18">
        <v>0.840699321</v>
      </c>
      <c r="AD332" s="18">
        <v>0</v>
      </c>
      <c r="AE332" s="18">
        <v>0</v>
      </c>
      <c r="AF332" s="18">
        <v>0</v>
      </c>
      <c r="AG332" s="18">
        <v>0</v>
      </c>
      <c r="AH332" s="18">
        <v>0</v>
      </c>
      <c r="AI332" s="18">
        <v>1.0527088215E-3</v>
      </c>
      <c r="AJ332" s="18">
        <v>-0.37418107649999999</v>
      </c>
      <c r="AK332" s="18">
        <v>0</v>
      </c>
      <c r="AL332" s="18">
        <v>0</v>
      </c>
      <c r="AM332" s="18">
        <v>0</v>
      </c>
      <c r="AN332" s="18">
        <v>4.0669724232899993</v>
      </c>
      <c r="AO332" s="18">
        <v>4.0532780399999995</v>
      </c>
      <c r="AP332" s="18">
        <v>0</v>
      </c>
      <c r="AQ332" s="18">
        <v>0</v>
      </c>
      <c r="AR332" s="18">
        <v>0</v>
      </c>
      <c r="AS332" s="18">
        <v>0</v>
      </c>
      <c r="AT332" s="18">
        <v>0</v>
      </c>
      <c r="AU332" s="18">
        <v>1.3694383290000001E-2</v>
      </c>
      <c r="AV332" s="18">
        <v>-2.8650627809999998</v>
      </c>
      <c r="AW332" s="18">
        <v>0</v>
      </c>
      <c r="AX332" s="18">
        <v>0</v>
      </c>
      <c r="AY332" s="18">
        <v>0</v>
      </c>
      <c r="AZ332" s="18">
        <v>0.55265611387350011</v>
      </c>
      <c r="BA332" s="18">
        <v>0.55111534800000006</v>
      </c>
      <c r="BB332" s="18">
        <v>0</v>
      </c>
      <c r="BC332" s="18">
        <v>0</v>
      </c>
      <c r="BD332" s="18">
        <v>0</v>
      </c>
      <c r="BE332" s="18">
        <v>0</v>
      </c>
      <c r="BF332" s="18">
        <v>0</v>
      </c>
      <c r="BG332" s="18">
        <v>1.5407658734999999E-3</v>
      </c>
      <c r="BH332" s="18">
        <v>-0.23799386730000002</v>
      </c>
      <c r="BI332" s="18">
        <v>0</v>
      </c>
      <c r="BJ332" s="18">
        <v>0</v>
      </c>
      <c r="BK332" s="18">
        <v>0</v>
      </c>
      <c r="BL332" s="18">
        <v>7.2779720901194997E-4</v>
      </c>
      <c r="BM332" s="18">
        <v>7.2757870499999999E-4</v>
      </c>
      <c r="BN332" s="18">
        <v>0</v>
      </c>
      <c r="BO332" s="18">
        <v>0</v>
      </c>
      <c r="BP332" s="18">
        <v>0</v>
      </c>
      <c r="BQ332" s="18">
        <v>0</v>
      </c>
      <c r="BR332" s="18">
        <v>0</v>
      </c>
      <c r="BS332" s="18">
        <v>2.1850401195000002E-7</v>
      </c>
      <c r="BT332" s="18">
        <v>2.9563285395000003E-5</v>
      </c>
      <c r="BU332" s="18">
        <v>0</v>
      </c>
      <c r="BV332" s="18">
        <v>0</v>
      </c>
      <c r="BW332" s="18">
        <v>0</v>
      </c>
      <c r="BX332" s="18">
        <v>24137.224869345002</v>
      </c>
      <c r="BY332" s="18">
        <v>24106.650540000002</v>
      </c>
      <c r="BZ332" s="18">
        <v>0</v>
      </c>
      <c r="CA332" s="18">
        <v>0</v>
      </c>
      <c r="CB332" s="18">
        <v>0</v>
      </c>
      <c r="CC332" s="18">
        <v>0</v>
      </c>
      <c r="CD332" s="18">
        <v>0</v>
      </c>
      <c r="CE332" s="18">
        <v>30.574329344999999</v>
      </c>
      <c r="CF332" s="18">
        <v>-9824.7619050000012</v>
      </c>
      <c r="CG332" s="18">
        <v>0</v>
      </c>
      <c r="CH332" s="18">
        <v>0</v>
      </c>
      <c r="CI332" s="18">
        <v>0</v>
      </c>
      <c r="CJ332" s="18">
        <v>27841.052334480002</v>
      </c>
      <c r="CK332" s="18">
        <v>27809.587155000001</v>
      </c>
      <c r="CL332" s="18">
        <v>0</v>
      </c>
      <c r="CM332" s="18">
        <v>0</v>
      </c>
      <c r="CN332" s="18">
        <v>0</v>
      </c>
      <c r="CO332" s="18">
        <v>0</v>
      </c>
      <c r="CP332" s="18">
        <v>0</v>
      </c>
      <c r="CQ332" s="18">
        <v>31.465179479999996</v>
      </c>
      <c r="CR332" s="18">
        <v>-9393.0376049999995</v>
      </c>
      <c r="CS332" s="18">
        <v>0</v>
      </c>
      <c r="CT332" s="18">
        <v>0</v>
      </c>
      <c r="CU332" s="18">
        <v>0</v>
      </c>
      <c r="CV332" s="18">
        <v>11977.65247035</v>
      </c>
      <c r="CW332" s="18">
        <v>11973.522644999999</v>
      </c>
      <c r="CX332" s="18">
        <v>0</v>
      </c>
      <c r="CY332" s="18">
        <v>0</v>
      </c>
      <c r="CZ332" s="18">
        <v>0</v>
      </c>
      <c r="DA332" s="18">
        <v>0</v>
      </c>
      <c r="DB332" s="18">
        <v>0</v>
      </c>
      <c r="DC332" s="18">
        <v>4.12982535</v>
      </c>
      <c r="DD332" s="18">
        <v>1071.7697970000002</v>
      </c>
      <c r="DE332" s="18">
        <v>0</v>
      </c>
      <c r="DF332" s="18">
        <v>0</v>
      </c>
      <c r="DG332" s="18">
        <v>0</v>
      </c>
      <c r="DH332" s="18">
        <v>0</v>
      </c>
      <c r="DI332" s="18">
        <v>0</v>
      </c>
      <c r="DJ332" s="18">
        <v>0</v>
      </c>
      <c r="DK332" s="18">
        <v>0</v>
      </c>
      <c r="DL332" s="18">
        <v>0</v>
      </c>
      <c r="DM332" s="18">
        <v>0</v>
      </c>
      <c r="DN332" s="18">
        <v>0</v>
      </c>
      <c r="DO332" s="18">
        <v>0</v>
      </c>
      <c r="DP332" s="18">
        <v>0</v>
      </c>
      <c r="DQ332" s="18">
        <v>0</v>
      </c>
      <c r="DR332" s="18">
        <v>0</v>
      </c>
      <c r="DS332" s="18">
        <v>0</v>
      </c>
      <c r="DT332" s="18">
        <v>0</v>
      </c>
      <c r="DU332" s="18">
        <v>0</v>
      </c>
      <c r="DV332" s="18">
        <v>0</v>
      </c>
      <c r="DW332" s="18">
        <v>0</v>
      </c>
      <c r="DX332" s="18">
        <v>0</v>
      </c>
      <c r="DY332" s="18">
        <v>0</v>
      </c>
      <c r="DZ332" s="18">
        <v>0</v>
      </c>
      <c r="EA332" s="18">
        <v>0</v>
      </c>
      <c r="EB332" s="18">
        <v>0</v>
      </c>
      <c r="EC332" s="18">
        <v>0</v>
      </c>
      <c r="ED332" s="18">
        <v>0</v>
      </c>
      <c r="EE332" s="18">
        <v>0</v>
      </c>
    </row>
    <row r="333" spans="1:135" ht="20.149999999999999" customHeight="1" outlineLevel="6" x14ac:dyDescent="0.35">
      <c r="A333" s="17" t="s">
        <v>55</v>
      </c>
      <c r="B333" s="17" t="s">
        <v>354</v>
      </c>
      <c r="C333">
        <v>0</v>
      </c>
      <c r="D333" s="18">
        <v>5910.21756</v>
      </c>
      <c r="E333" s="18">
        <v>5674.9679999999998</v>
      </c>
      <c r="F333" s="18">
        <v>0</v>
      </c>
      <c r="G333" s="18">
        <v>0</v>
      </c>
      <c r="H333" s="18">
        <v>0</v>
      </c>
      <c r="I333" s="18">
        <v>0</v>
      </c>
      <c r="J333" s="18">
        <v>135.23327999999998</v>
      </c>
      <c r="K333" s="18">
        <v>100.01627999999999</v>
      </c>
      <c r="L333" s="18">
        <v>-92.570399999999992</v>
      </c>
      <c r="M333" s="18">
        <v>0</v>
      </c>
      <c r="N333" s="18">
        <v>0</v>
      </c>
      <c r="O333" s="18">
        <v>0</v>
      </c>
      <c r="P333" s="18">
        <v>6.7415400140686879E-5</v>
      </c>
      <c r="Q333" s="18">
        <v>6.7415399999999992E-5</v>
      </c>
      <c r="R333" s="18">
        <v>0</v>
      </c>
      <c r="S333" s="18">
        <v>0</v>
      </c>
      <c r="T333" s="18">
        <v>0</v>
      </c>
      <c r="U333" s="18">
        <v>0</v>
      </c>
      <c r="V333" s="18">
        <v>1.0887083999999999E-14</v>
      </c>
      <c r="W333" s="18">
        <v>1.297998E-13</v>
      </c>
      <c r="X333" s="18">
        <v>-1.1188943999999998E-12</v>
      </c>
      <c r="Y333" s="18">
        <v>0</v>
      </c>
      <c r="Z333" s="18">
        <v>0</v>
      </c>
      <c r="AA333" s="18">
        <v>0</v>
      </c>
      <c r="AB333" s="18">
        <v>0.31111704000000007</v>
      </c>
      <c r="AC333" s="18">
        <v>0.31997160000000002</v>
      </c>
      <c r="AD333" s="18">
        <v>0</v>
      </c>
      <c r="AE333" s="18">
        <v>0</v>
      </c>
      <c r="AF333" s="18">
        <v>0</v>
      </c>
      <c r="AG333" s="18">
        <v>0</v>
      </c>
      <c r="AH333" s="18">
        <v>4.4071560000000003E-2</v>
      </c>
      <c r="AI333" s="18">
        <v>-5.2926119999999993E-2</v>
      </c>
      <c r="AJ333" s="18">
        <v>-4.6083959999999993E-2</v>
      </c>
      <c r="AK333" s="18">
        <v>0</v>
      </c>
      <c r="AL333" s="18">
        <v>0</v>
      </c>
      <c r="AM333" s="18">
        <v>0</v>
      </c>
      <c r="AN333" s="18">
        <v>9.5488379999999982</v>
      </c>
      <c r="AO333" s="18">
        <v>8.7740639999999992</v>
      </c>
      <c r="AP333" s="18">
        <v>0</v>
      </c>
      <c r="AQ333" s="18">
        <v>0</v>
      </c>
      <c r="AR333" s="18">
        <v>0</v>
      </c>
      <c r="AS333" s="18">
        <v>0</v>
      </c>
      <c r="AT333" s="18">
        <v>0.47090159999999998</v>
      </c>
      <c r="AU333" s="18">
        <v>0.30387239999999999</v>
      </c>
      <c r="AV333" s="18">
        <v>-0.50712479999999993</v>
      </c>
      <c r="AW333" s="18">
        <v>0</v>
      </c>
      <c r="AX333" s="18">
        <v>0</v>
      </c>
      <c r="AY333" s="18">
        <v>0</v>
      </c>
      <c r="AZ333" s="18">
        <v>2.9898226800000005</v>
      </c>
      <c r="BA333" s="18">
        <v>2.8173600000000003</v>
      </c>
      <c r="BB333" s="18">
        <v>0</v>
      </c>
      <c r="BC333" s="18">
        <v>0</v>
      </c>
      <c r="BD333" s="18">
        <v>0</v>
      </c>
      <c r="BE333" s="18">
        <v>0</v>
      </c>
      <c r="BF333" s="18">
        <v>0.11410307999999998</v>
      </c>
      <c r="BG333" s="18">
        <v>5.8359599999999991E-2</v>
      </c>
      <c r="BH333" s="18">
        <v>-9.4582799999999995E-2</v>
      </c>
      <c r="BI333" s="18">
        <v>0</v>
      </c>
      <c r="BJ333" s="18">
        <v>0</v>
      </c>
      <c r="BK333" s="18">
        <v>0</v>
      </c>
      <c r="BL333" s="18">
        <v>1.4009121359999997E-3</v>
      </c>
      <c r="BM333" s="18">
        <v>1.3885559999999998E-3</v>
      </c>
      <c r="BN333" s="18">
        <v>0</v>
      </c>
      <c r="BO333" s="18">
        <v>0</v>
      </c>
      <c r="BP333" s="18">
        <v>0</v>
      </c>
      <c r="BQ333" s="18">
        <v>0</v>
      </c>
      <c r="BR333" s="18">
        <v>4.6888919999999999E-6</v>
      </c>
      <c r="BS333" s="18">
        <v>7.6672439999999987E-6</v>
      </c>
      <c r="BT333" s="18">
        <v>-1.6622423999999998E-5</v>
      </c>
      <c r="BU333" s="18">
        <v>0</v>
      </c>
      <c r="BV333" s="18">
        <v>0</v>
      </c>
      <c r="BW333" s="18">
        <v>0</v>
      </c>
      <c r="BX333" s="18">
        <v>29624.540399999998</v>
      </c>
      <c r="BY333" s="18">
        <v>27368.639999999999</v>
      </c>
      <c r="BZ333" s="18">
        <v>0</v>
      </c>
      <c r="CA333" s="18">
        <v>0</v>
      </c>
      <c r="CB333" s="18">
        <v>0</v>
      </c>
      <c r="CC333" s="18">
        <v>0</v>
      </c>
      <c r="CD333" s="18">
        <v>893.50559999999996</v>
      </c>
      <c r="CE333" s="18">
        <v>1362.3948</v>
      </c>
      <c r="CF333" s="18">
        <v>-1181.2788</v>
      </c>
      <c r="CG333" s="18">
        <v>0</v>
      </c>
      <c r="CH333" s="18">
        <v>0</v>
      </c>
      <c r="CI333" s="18">
        <v>0</v>
      </c>
      <c r="CJ333" s="18">
        <v>30447.611999999997</v>
      </c>
      <c r="CK333" s="18">
        <v>28173.599999999999</v>
      </c>
      <c r="CL333" s="18">
        <v>0</v>
      </c>
      <c r="CM333" s="18">
        <v>0</v>
      </c>
      <c r="CN333" s="18">
        <v>0</v>
      </c>
      <c r="CO333" s="18">
        <v>0</v>
      </c>
      <c r="CP333" s="18">
        <v>897.53039999999999</v>
      </c>
      <c r="CQ333" s="18">
        <v>1376.4816000000001</v>
      </c>
      <c r="CR333" s="18">
        <v>-1446.9156</v>
      </c>
      <c r="CS333" s="18">
        <v>0</v>
      </c>
      <c r="CT333" s="18">
        <v>0</v>
      </c>
      <c r="CU333" s="18">
        <v>0</v>
      </c>
      <c r="CV333" s="18">
        <v>3975.4962</v>
      </c>
      <c r="CW333" s="18">
        <v>3823.56</v>
      </c>
      <c r="CX333" s="18">
        <v>0</v>
      </c>
      <c r="CY333" s="18">
        <v>0</v>
      </c>
      <c r="CZ333" s="18">
        <v>0</v>
      </c>
      <c r="DA333" s="18">
        <v>0</v>
      </c>
      <c r="DB333" s="18">
        <v>52.121159999999996</v>
      </c>
      <c r="DC333" s="18">
        <v>99.815039999999996</v>
      </c>
      <c r="DD333" s="18">
        <v>-338.08319999999998</v>
      </c>
      <c r="DE333" s="18">
        <v>0</v>
      </c>
      <c r="DF333" s="18">
        <v>0</v>
      </c>
      <c r="DG333" s="18">
        <v>0</v>
      </c>
      <c r="DH333" s="18">
        <v>5634.7199999999993</v>
      </c>
      <c r="DI333" s="18">
        <v>5634.7199999999993</v>
      </c>
      <c r="DJ333" s="18">
        <v>0</v>
      </c>
      <c r="DK333" s="18">
        <v>0</v>
      </c>
      <c r="DL333" s="18">
        <v>0</v>
      </c>
      <c r="DM333" s="18">
        <v>0</v>
      </c>
      <c r="DN333" s="18">
        <v>0</v>
      </c>
      <c r="DO333" s="18">
        <v>0</v>
      </c>
      <c r="DP333" s="18">
        <v>0</v>
      </c>
      <c r="DQ333" s="18">
        <v>0</v>
      </c>
      <c r="DR333" s="18">
        <v>0</v>
      </c>
      <c r="DS333" s="18">
        <v>0</v>
      </c>
      <c r="DT333" s="18">
        <v>3078.9719999999998</v>
      </c>
      <c r="DU333" s="18">
        <v>3078.9719999999998</v>
      </c>
      <c r="DV333" s="18">
        <v>0</v>
      </c>
      <c r="DW333" s="18">
        <v>0</v>
      </c>
      <c r="DX333" s="18">
        <v>0</v>
      </c>
      <c r="DY333" s="18">
        <v>0</v>
      </c>
      <c r="DZ333" s="18">
        <v>0</v>
      </c>
      <c r="EA333" s="18">
        <v>0</v>
      </c>
      <c r="EB333" s="18">
        <v>0</v>
      </c>
      <c r="EC333" s="18">
        <v>0</v>
      </c>
      <c r="ED333" s="18">
        <v>0</v>
      </c>
      <c r="EE333" s="18">
        <v>0</v>
      </c>
    </row>
    <row r="334" spans="1:135" ht="20.149999999999999" customHeight="1" outlineLevel="6" x14ac:dyDescent="0.35">
      <c r="A334" s="17" t="s">
        <v>55</v>
      </c>
      <c r="B334" s="17" t="s">
        <v>415</v>
      </c>
      <c r="C334">
        <v>0</v>
      </c>
      <c r="D334" s="18">
        <v>4193.1295200000004</v>
      </c>
      <c r="E334" s="18">
        <v>4090.9073400000002</v>
      </c>
      <c r="F334" s="18">
        <v>0</v>
      </c>
      <c r="G334" s="18">
        <v>0</v>
      </c>
      <c r="H334" s="18">
        <v>0</v>
      </c>
      <c r="I334" s="18">
        <v>0</v>
      </c>
      <c r="J334" s="18">
        <v>102.22217999999999</v>
      </c>
      <c r="K334" s="18">
        <v>0</v>
      </c>
      <c r="L334" s="18">
        <v>-28.616095799999997</v>
      </c>
      <c r="M334" s="18">
        <v>0</v>
      </c>
      <c r="N334" s="18">
        <v>0</v>
      </c>
      <c r="O334" s="18">
        <v>0</v>
      </c>
      <c r="P334" s="18">
        <v>2.4096351437999999E-11</v>
      </c>
      <c r="Q334" s="18">
        <v>2.3517293399999998E-11</v>
      </c>
      <c r="R334" s="18">
        <v>0</v>
      </c>
      <c r="S334" s="18">
        <v>0</v>
      </c>
      <c r="T334" s="18">
        <v>0</v>
      </c>
      <c r="U334" s="18">
        <v>0</v>
      </c>
      <c r="V334" s="18">
        <v>5.7905803799999992E-13</v>
      </c>
      <c r="W334" s="18">
        <v>0</v>
      </c>
      <c r="X334" s="18">
        <v>-5.5229002199999997E-13</v>
      </c>
      <c r="Y334" s="18">
        <v>0</v>
      </c>
      <c r="Z334" s="18">
        <v>0</v>
      </c>
      <c r="AA334" s="18">
        <v>0</v>
      </c>
      <c r="AB334" s="18">
        <v>0.67829931179999992</v>
      </c>
      <c r="AC334" s="18">
        <v>0.61830602999999995</v>
      </c>
      <c r="AD334" s="18">
        <v>0</v>
      </c>
      <c r="AE334" s="18">
        <v>0</v>
      </c>
      <c r="AF334" s="18">
        <v>0</v>
      </c>
      <c r="AG334" s="18">
        <v>0</v>
      </c>
      <c r="AH334" s="18">
        <v>5.9993281799999992E-2</v>
      </c>
      <c r="AI334" s="18">
        <v>0</v>
      </c>
      <c r="AJ334" s="18">
        <v>6.2118917999999992E-3</v>
      </c>
      <c r="AK334" s="18">
        <v>0</v>
      </c>
      <c r="AL334" s="18">
        <v>0</v>
      </c>
      <c r="AM334" s="18">
        <v>0</v>
      </c>
      <c r="AN334" s="18">
        <v>4.1581547819999995</v>
      </c>
      <c r="AO334" s="18">
        <v>3.4970790599999999</v>
      </c>
      <c r="AP334" s="18">
        <v>0</v>
      </c>
      <c r="AQ334" s="18">
        <v>0</v>
      </c>
      <c r="AR334" s="18">
        <v>0</v>
      </c>
      <c r="AS334" s="18">
        <v>0</v>
      </c>
      <c r="AT334" s="18">
        <v>0.66107572199999987</v>
      </c>
      <c r="AU334" s="18">
        <v>0</v>
      </c>
      <c r="AV334" s="18">
        <v>-6.7576004999999995E-2</v>
      </c>
      <c r="AW334" s="18">
        <v>0</v>
      </c>
      <c r="AX334" s="18">
        <v>0</v>
      </c>
      <c r="AY334" s="18">
        <v>0</v>
      </c>
      <c r="AZ334" s="18">
        <v>0.76212606599999988</v>
      </c>
      <c r="BA334" s="18">
        <v>0.64964141999999991</v>
      </c>
      <c r="BB334" s="18">
        <v>0</v>
      </c>
      <c r="BC334" s="18">
        <v>0</v>
      </c>
      <c r="BD334" s="18">
        <v>0</v>
      </c>
      <c r="BE334" s="18">
        <v>0</v>
      </c>
      <c r="BF334" s="18">
        <v>0.11248464599999999</v>
      </c>
      <c r="BG334" s="18">
        <v>0</v>
      </c>
      <c r="BH334" s="18">
        <v>-1.3149176399999999E-2</v>
      </c>
      <c r="BI334" s="18">
        <v>0</v>
      </c>
      <c r="BJ334" s="18">
        <v>0</v>
      </c>
      <c r="BK334" s="18">
        <v>0</v>
      </c>
      <c r="BL334" s="18">
        <v>4.7614684319999994E-4</v>
      </c>
      <c r="BM334" s="18">
        <v>4.2121853999999996E-4</v>
      </c>
      <c r="BN334" s="18">
        <v>0</v>
      </c>
      <c r="BO334" s="18">
        <v>0</v>
      </c>
      <c r="BP334" s="18">
        <v>0</v>
      </c>
      <c r="BQ334" s="18">
        <v>0</v>
      </c>
      <c r="BR334" s="18">
        <v>5.4928303199999992E-5</v>
      </c>
      <c r="BS334" s="18">
        <v>0</v>
      </c>
      <c r="BT334" s="18">
        <v>-6.3599192999999992E-6</v>
      </c>
      <c r="BU334" s="18">
        <v>0</v>
      </c>
      <c r="BV334" s="18">
        <v>0</v>
      </c>
      <c r="BW334" s="18">
        <v>0</v>
      </c>
      <c r="BX334" s="18">
        <v>63427.999679999994</v>
      </c>
      <c r="BY334" s="18">
        <v>61771.933799999992</v>
      </c>
      <c r="BZ334" s="18">
        <v>0</v>
      </c>
      <c r="CA334" s="18">
        <v>0</v>
      </c>
      <c r="CB334" s="18">
        <v>0</v>
      </c>
      <c r="CC334" s="18">
        <v>0</v>
      </c>
      <c r="CD334" s="18">
        <v>1656.0658799999999</v>
      </c>
      <c r="CE334" s="18">
        <v>0</v>
      </c>
      <c r="CF334" s="18">
        <v>-345.97258199999999</v>
      </c>
      <c r="CG334" s="18">
        <v>0</v>
      </c>
      <c r="CH334" s="18">
        <v>0</v>
      </c>
      <c r="CI334" s="18">
        <v>0</v>
      </c>
      <c r="CJ334" s="18">
        <v>64784.264399999993</v>
      </c>
      <c r="CK334" s="18">
        <v>63086.882399999995</v>
      </c>
      <c r="CL334" s="18">
        <v>0</v>
      </c>
      <c r="CM334" s="18">
        <v>0</v>
      </c>
      <c r="CN334" s="18">
        <v>0</v>
      </c>
      <c r="CO334" s="18">
        <v>0</v>
      </c>
      <c r="CP334" s="18">
        <v>1697.3819999999998</v>
      </c>
      <c r="CQ334" s="18">
        <v>0</v>
      </c>
      <c r="CR334" s="18">
        <v>-381.86760599999997</v>
      </c>
      <c r="CS334" s="18">
        <v>0</v>
      </c>
      <c r="CT334" s="18">
        <v>0</v>
      </c>
      <c r="CU334" s="18">
        <v>0</v>
      </c>
      <c r="CV334" s="18">
        <v>4632.0757560000002</v>
      </c>
      <c r="CW334" s="18">
        <v>4448.8591200000001</v>
      </c>
      <c r="CX334" s="18">
        <v>0</v>
      </c>
      <c r="CY334" s="18">
        <v>0</v>
      </c>
      <c r="CZ334" s="18">
        <v>0</v>
      </c>
      <c r="DA334" s="18">
        <v>0</v>
      </c>
      <c r="DB334" s="18">
        <v>183.21663599999997</v>
      </c>
      <c r="DC334" s="18">
        <v>0</v>
      </c>
      <c r="DD334" s="18">
        <v>-108.91495799999998</v>
      </c>
      <c r="DE334" s="18">
        <v>0</v>
      </c>
      <c r="DF334" s="18">
        <v>0</v>
      </c>
      <c r="DG334" s="18">
        <v>0</v>
      </c>
      <c r="DH334" s="18">
        <v>0</v>
      </c>
      <c r="DI334" s="18">
        <v>0</v>
      </c>
      <c r="DJ334" s="18">
        <v>0</v>
      </c>
      <c r="DK334" s="18">
        <v>0</v>
      </c>
      <c r="DL334" s="18">
        <v>0</v>
      </c>
      <c r="DM334" s="18">
        <v>0</v>
      </c>
      <c r="DN334" s="18">
        <v>0</v>
      </c>
      <c r="DO334" s="18">
        <v>0</v>
      </c>
      <c r="DP334" s="18">
        <v>0</v>
      </c>
      <c r="DQ334" s="18">
        <v>0</v>
      </c>
      <c r="DR334" s="18">
        <v>0</v>
      </c>
      <c r="DS334" s="18">
        <v>0</v>
      </c>
      <c r="DT334" s="18">
        <v>0</v>
      </c>
      <c r="DU334" s="18">
        <v>0</v>
      </c>
      <c r="DV334" s="18">
        <v>0</v>
      </c>
      <c r="DW334" s="18">
        <v>0</v>
      </c>
      <c r="DX334" s="18">
        <v>0</v>
      </c>
      <c r="DY334" s="18">
        <v>0</v>
      </c>
      <c r="DZ334" s="18">
        <v>0</v>
      </c>
      <c r="EA334" s="18">
        <v>0</v>
      </c>
      <c r="EB334" s="18">
        <v>0</v>
      </c>
      <c r="EC334" s="18">
        <v>0</v>
      </c>
      <c r="ED334" s="18">
        <v>0</v>
      </c>
      <c r="EE334" s="18">
        <v>0</v>
      </c>
    </row>
    <row r="335" spans="1:135" ht="20.149999999999999" customHeight="1" outlineLevel="5" x14ac:dyDescent="0.35">
      <c r="A335" s="17" t="s">
        <v>54</v>
      </c>
      <c r="B335" s="17" t="s">
        <v>416</v>
      </c>
      <c r="D335" s="18">
        <v>3613.0182721699998</v>
      </c>
      <c r="E335" s="18">
        <v>3512.9729849999999</v>
      </c>
      <c r="F335" s="18">
        <v>0</v>
      </c>
      <c r="G335" s="18">
        <v>0</v>
      </c>
      <c r="H335" s="18">
        <v>0</v>
      </c>
      <c r="I335" s="18">
        <v>0</v>
      </c>
      <c r="J335" s="18">
        <v>69.948120000000003</v>
      </c>
      <c r="K335" s="18">
        <v>30.097167169999999</v>
      </c>
      <c r="L335" s="18">
        <v>-401.58134760000002</v>
      </c>
      <c r="M335" s="18">
        <v>0</v>
      </c>
      <c r="N335" s="18">
        <v>0</v>
      </c>
      <c r="O335" s="18">
        <v>0</v>
      </c>
      <c r="P335" s="18">
        <v>1.9858826556984876E-5</v>
      </c>
      <c r="Q335" s="18">
        <v>1.9858826341438501E-5</v>
      </c>
      <c r="R335" s="18">
        <v>0</v>
      </c>
      <c r="S335" s="18">
        <v>0</v>
      </c>
      <c r="T335" s="18">
        <v>0</v>
      </c>
      <c r="U335" s="18">
        <v>0</v>
      </c>
      <c r="V335" s="18">
        <v>1.7378228399999999E-13</v>
      </c>
      <c r="W335" s="18">
        <v>4.1764089999999999E-14</v>
      </c>
      <c r="X335" s="18">
        <v>1.7552402159999997E-12</v>
      </c>
      <c r="Y335" s="18">
        <v>0</v>
      </c>
      <c r="Z335" s="18">
        <v>0</v>
      </c>
      <c r="AA335" s="18">
        <v>0</v>
      </c>
      <c r="AB335" s="18">
        <v>0.53941394187299985</v>
      </c>
      <c r="AC335" s="18">
        <v>0.52403972199999993</v>
      </c>
      <c r="AD335" s="18">
        <v>0</v>
      </c>
      <c r="AE335" s="18">
        <v>0</v>
      </c>
      <c r="AF335" s="18">
        <v>0</v>
      </c>
      <c r="AG335" s="18">
        <v>0</v>
      </c>
      <c r="AH335" s="18">
        <v>3.0654759599999998E-2</v>
      </c>
      <c r="AI335" s="18">
        <v>-1.5280539726999999E-2</v>
      </c>
      <c r="AJ335" s="18">
        <v>-0.12196914340000001</v>
      </c>
      <c r="AK335" s="18">
        <v>0</v>
      </c>
      <c r="AL335" s="18">
        <v>0</v>
      </c>
      <c r="AM335" s="18">
        <v>0</v>
      </c>
      <c r="AN335" s="18">
        <v>5.2357416883799992</v>
      </c>
      <c r="AO335" s="18">
        <v>4.8087441999999996</v>
      </c>
      <c r="AP335" s="18">
        <v>0</v>
      </c>
      <c r="AQ335" s="18">
        <v>0</v>
      </c>
      <c r="AR335" s="18">
        <v>0</v>
      </c>
      <c r="AS335" s="18">
        <v>0</v>
      </c>
      <c r="AT335" s="18">
        <v>0.333450684</v>
      </c>
      <c r="AU335" s="18">
        <v>9.3546804380000001E-2</v>
      </c>
      <c r="AV335" s="18">
        <v>-1.013263692</v>
      </c>
      <c r="AW335" s="18">
        <v>0</v>
      </c>
      <c r="AX335" s="18">
        <v>0</v>
      </c>
      <c r="AY335" s="18">
        <v>0</v>
      </c>
      <c r="AZ335" s="18">
        <v>1.2680231370170001</v>
      </c>
      <c r="BA335" s="18">
        <v>1.1836312960000002</v>
      </c>
      <c r="BB335" s="18">
        <v>0</v>
      </c>
      <c r="BC335" s="18">
        <v>0</v>
      </c>
      <c r="BD335" s="18">
        <v>0</v>
      </c>
      <c r="BE335" s="18">
        <v>0</v>
      </c>
      <c r="BF335" s="18">
        <v>6.6746771999999996E-2</v>
      </c>
      <c r="BG335" s="18">
        <v>1.7645069017000001E-2</v>
      </c>
      <c r="BH335" s="18">
        <v>-0.1018417214</v>
      </c>
      <c r="BI335" s="18">
        <v>0</v>
      </c>
      <c r="BJ335" s="18">
        <v>0</v>
      </c>
      <c r="BK335" s="18">
        <v>0</v>
      </c>
      <c r="BL335" s="18">
        <v>7.6732197792289995E-4</v>
      </c>
      <c r="BM335" s="18">
        <v>7.4743738999999995E-4</v>
      </c>
      <c r="BN335" s="18">
        <v>0</v>
      </c>
      <c r="BO335" s="18">
        <v>0</v>
      </c>
      <c r="BP335" s="18">
        <v>0</v>
      </c>
      <c r="BQ335" s="18">
        <v>0</v>
      </c>
      <c r="BR335" s="18">
        <v>1.7561654399999995E-5</v>
      </c>
      <c r="BS335" s="18">
        <v>2.3229335228999997E-6</v>
      </c>
      <c r="BT335" s="18">
        <v>1.9385720900000014E-6</v>
      </c>
      <c r="BU335" s="18">
        <v>0</v>
      </c>
      <c r="BV335" s="18">
        <v>0</v>
      </c>
      <c r="BW335" s="18">
        <v>0</v>
      </c>
      <c r="BX335" s="18">
        <v>34521.016031589999</v>
      </c>
      <c r="BY335" s="18">
        <v>33359.64748</v>
      </c>
      <c r="BZ335" s="18">
        <v>0</v>
      </c>
      <c r="CA335" s="18">
        <v>0</v>
      </c>
      <c r="CB335" s="18">
        <v>0</v>
      </c>
      <c r="CC335" s="18">
        <v>0</v>
      </c>
      <c r="CD335" s="18">
        <v>751.03655999999989</v>
      </c>
      <c r="CE335" s="18">
        <v>410.33199159000003</v>
      </c>
      <c r="CF335" s="18">
        <v>-3344.0039139999999</v>
      </c>
      <c r="CG335" s="18">
        <v>0</v>
      </c>
      <c r="CH335" s="18">
        <v>0</v>
      </c>
      <c r="CI335" s="18">
        <v>0</v>
      </c>
      <c r="CJ335" s="18">
        <v>36254.041022559999</v>
      </c>
      <c r="CK335" s="18">
        <v>35074.904210000001</v>
      </c>
      <c r="CL335" s="18">
        <v>0</v>
      </c>
      <c r="CM335" s="18">
        <v>0</v>
      </c>
      <c r="CN335" s="18">
        <v>0</v>
      </c>
      <c r="CO335" s="18">
        <v>0</v>
      </c>
      <c r="CP335" s="18">
        <v>764.39279999999997</v>
      </c>
      <c r="CQ335" s="18">
        <v>414.74401256000004</v>
      </c>
      <c r="CR335" s="18">
        <v>-3305.652642</v>
      </c>
      <c r="CS335" s="18">
        <v>0</v>
      </c>
      <c r="CT335" s="18">
        <v>0</v>
      </c>
      <c r="CU335" s="18">
        <v>0</v>
      </c>
      <c r="CV335" s="18">
        <v>6063.8645596999986</v>
      </c>
      <c r="CW335" s="18">
        <v>5963.9208299999991</v>
      </c>
      <c r="CX335" s="18">
        <v>0</v>
      </c>
      <c r="CY335" s="18">
        <v>0</v>
      </c>
      <c r="CZ335" s="18">
        <v>0</v>
      </c>
      <c r="DA335" s="18">
        <v>0</v>
      </c>
      <c r="DB335" s="18">
        <v>69.324311999999992</v>
      </c>
      <c r="DC335" s="18">
        <v>30.6194177</v>
      </c>
      <c r="DD335" s="18">
        <v>184.04125800000003</v>
      </c>
      <c r="DE335" s="18">
        <v>0</v>
      </c>
      <c r="DF335" s="18">
        <v>0</v>
      </c>
      <c r="DG335" s="18">
        <v>0</v>
      </c>
      <c r="DH335" s="18">
        <v>1659.84</v>
      </c>
      <c r="DI335" s="18">
        <v>1659.84</v>
      </c>
      <c r="DJ335" s="18">
        <v>0</v>
      </c>
      <c r="DK335" s="18">
        <v>0</v>
      </c>
      <c r="DL335" s="18">
        <v>0</v>
      </c>
      <c r="DM335" s="18">
        <v>0</v>
      </c>
      <c r="DN335" s="18">
        <v>0</v>
      </c>
      <c r="DO335" s="18">
        <v>0</v>
      </c>
      <c r="DP335" s="18">
        <v>0</v>
      </c>
      <c r="DQ335" s="18">
        <v>0</v>
      </c>
      <c r="DR335" s="18">
        <v>0</v>
      </c>
      <c r="DS335" s="18">
        <v>0</v>
      </c>
      <c r="DT335" s="18">
        <v>906.98400000000004</v>
      </c>
      <c r="DU335" s="18">
        <v>906.98400000000004</v>
      </c>
      <c r="DV335" s="18">
        <v>0</v>
      </c>
      <c r="DW335" s="18">
        <v>0</v>
      </c>
      <c r="DX335" s="18">
        <v>0</v>
      </c>
      <c r="DY335" s="18">
        <v>0</v>
      </c>
      <c r="DZ335" s="18">
        <v>0</v>
      </c>
      <c r="EA335" s="18">
        <v>0</v>
      </c>
      <c r="EB335" s="18">
        <v>0</v>
      </c>
      <c r="EC335" s="18">
        <v>0</v>
      </c>
      <c r="ED335" s="18">
        <v>0</v>
      </c>
      <c r="EE335" s="18">
        <v>0</v>
      </c>
    </row>
    <row r="336" spans="1:135" ht="20.149999999999999" customHeight="1" outlineLevel="6" x14ac:dyDescent="0.35">
      <c r="A336" s="17" t="s">
        <v>55</v>
      </c>
      <c r="B336" s="17" t="s">
        <v>62</v>
      </c>
      <c r="C336">
        <v>0</v>
      </c>
      <c r="D336" s="18">
        <v>636.83851217000006</v>
      </c>
      <c r="E336" s="18">
        <v>636.20350500000006</v>
      </c>
      <c r="F336" s="18">
        <v>0</v>
      </c>
      <c r="G336" s="18">
        <v>0</v>
      </c>
      <c r="H336" s="18">
        <v>0</v>
      </c>
      <c r="I336" s="18">
        <v>0</v>
      </c>
      <c r="J336" s="18">
        <v>0</v>
      </c>
      <c r="K336" s="18">
        <v>0.63500716999999995</v>
      </c>
      <c r="L336" s="18">
        <v>-365.88300000000004</v>
      </c>
      <c r="M336" s="18">
        <v>0</v>
      </c>
      <c r="N336" s="18">
        <v>0</v>
      </c>
      <c r="O336" s="18">
        <v>0</v>
      </c>
      <c r="P336" s="18">
        <v>1.9417392190000003E-11</v>
      </c>
      <c r="Q336" s="18">
        <v>1.9413863700000002E-11</v>
      </c>
      <c r="R336" s="18">
        <v>0</v>
      </c>
      <c r="S336" s="18">
        <v>0</v>
      </c>
      <c r="T336" s="18">
        <v>0</v>
      </c>
      <c r="U336" s="18">
        <v>0</v>
      </c>
      <c r="V336" s="18">
        <v>0</v>
      </c>
      <c r="W336" s="18">
        <v>3.5284899999999999E-15</v>
      </c>
      <c r="X336" s="18">
        <v>2.2475270999999998E-12</v>
      </c>
      <c r="Y336" s="18">
        <v>0</v>
      </c>
      <c r="Z336" s="18">
        <v>0</v>
      </c>
      <c r="AA336" s="18">
        <v>0</v>
      </c>
      <c r="AB336" s="18">
        <v>0.24795796227299999</v>
      </c>
      <c r="AC336" s="18">
        <v>0.247647862</v>
      </c>
      <c r="AD336" s="18">
        <v>0</v>
      </c>
      <c r="AE336" s="18">
        <v>0</v>
      </c>
      <c r="AF336" s="18">
        <v>0</v>
      </c>
      <c r="AG336" s="18">
        <v>0</v>
      </c>
      <c r="AH336" s="18">
        <v>0</v>
      </c>
      <c r="AI336" s="18">
        <v>3.10100273E-4</v>
      </c>
      <c r="AJ336" s="18">
        <v>-0.11022388300000001</v>
      </c>
      <c r="AK336" s="18">
        <v>0</v>
      </c>
      <c r="AL336" s="18">
        <v>0</v>
      </c>
      <c r="AM336" s="18">
        <v>0</v>
      </c>
      <c r="AN336" s="18">
        <v>1.1980228843799998</v>
      </c>
      <c r="AO336" s="18">
        <v>1.1939888799999998</v>
      </c>
      <c r="AP336" s="18">
        <v>0</v>
      </c>
      <c r="AQ336" s="18">
        <v>0</v>
      </c>
      <c r="AR336" s="18">
        <v>0</v>
      </c>
      <c r="AS336" s="18">
        <v>0</v>
      </c>
      <c r="AT336" s="18">
        <v>0</v>
      </c>
      <c r="AU336" s="18">
        <v>4.0340043800000001E-3</v>
      </c>
      <c r="AV336" s="18">
        <v>-0.84397198200000001</v>
      </c>
      <c r="AW336" s="18">
        <v>0</v>
      </c>
      <c r="AX336" s="18">
        <v>0</v>
      </c>
      <c r="AY336" s="18">
        <v>0</v>
      </c>
      <c r="AZ336" s="18">
        <v>0.16279792501700002</v>
      </c>
      <c r="BA336" s="18">
        <v>0.16234405600000001</v>
      </c>
      <c r="BB336" s="18">
        <v>0</v>
      </c>
      <c r="BC336" s="18">
        <v>0</v>
      </c>
      <c r="BD336" s="18">
        <v>0</v>
      </c>
      <c r="BE336" s="18">
        <v>0</v>
      </c>
      <c r="BF336" s="18">
        <v>0</v>
      </c>
      <c r="BG336" s="18">
        <v>4.5386901699999996E-4</v>
      </c>
      <c r="BH336" s="18">
        <v>-7.0106720600000005E-2</v>
      </c>
      <c r="BI336" s="18">
        <v>0</v>
      </c>
      <c r="BJ336" s="18">
        <v>0</v>
      </c>
      <c r="BK336" s="18">
        <v>0</v>
      </c>
      <c r="BL336" s="18">
        <v>2.143898755229E-4</v>
      </c>
      <c r="BM336" s="18">
        <v>2.1432550999999999E-4</v>
      </c>
      <c r="BN336" s="18">
        <v>0</v>
      </c>
      <c r="BO336" s="18">
        <v>0</v>
      </c>
      <c r="BP336" s="18">
        <v>0</v>
      </c>
      <c r="BQ336" s="18">
        <v>0</v>
      </c>
      <c r="BR336" s="18">
        <v>0</v>
      </c>
      <c r="BS336" s="18">
        <v>6.4365522900000004E-8</v>
      </c>
      <c r="BT336" s="18">
        <v>8.7085646900000012E-6</v>
      </c>
      <c r="BU336" s="18">
        <v>0</v>
      </c>
      <c r="BV336" s="18">
        <v>0</v>
      </c>
      <c r="BW336" s="18">
        <v>0</v>
      </c>
      <c r="BX336" s="18">
        <v>7110.1902715900005</v>
      </c>
      <c r="BY336" s="18">
        <v>7101.1838800000005</v>
      </c>
      <c r="BZ336" s="18">
        <v>0</v>
      </c>
      <c r="CA336" s="18">
        <v>0</v>
      </c>
      <c r="CB336" s="18">
        <v>0</v>
      </c>
      <c r="CC336" s="18">
        <v>0</v>
      </c>
      <c r="CD336" s="18">
        <v>0</v>
      </c>
      <c r="CE336" s="18">
        <v>9.0063915899999998</v>
      </c>
      <c r="CF336" s="18">
        <v>-2894.11591</v>
      </c>
      <c r="CG336" s="18">
        <v>0</v>
      </c>
      <c r="CH336" s="18">
        <v>0</v>
      </c>
      <c r="CI336" s="18">
        <v>0</v>
      </c>
      <c r="CJ336" s="18">
        <v>8201.2402225600017</v>
      </c>
      <c r="CK336" s="18">
        <v>8191.971410000001</v>
      </c>
      <c r="CL336" s="18">
        <v>0</v>
      </c>
      <c r="CM336" s="18">
        <v>0</v>
      </c>
      <c r="CN336" s="18">
        <v>0</v>
      </c>
      <c r="CO336" s="18">
        <v>0</v>
      </c>
      <c r="CP336" s="18">
        <v>0</v>
      </c>
      <c r="CQ336" s="18">
        <v>9.2688125599999989</v>
      </c>
      <c r="CR336" s="18">
        <v>-2766.9413100000002</v>
      </c>
      <c r="CS336" s="18">
        <v>0</v>
      </c>
      <c r="CT336" s="18">
        <v>0</v>
      </c>
      <c r="CU336" s="18">
        <v>0</v>
      </c>
      <c r="CV336" s="18">
        <v>3528.3007277000002</v>
      </c>
      <c r="CW336" s="18">
        <v>3527.08419</v>
      </c>
      <c r="CX336" s="18">
        <v>0</v>
      </c>
      <c r="CY336" s="18">
        <v>0</v>
      </c>
      <c r="CZ336" s="18">
        <v>0</v>
      </c>
      <c r="DA336" s="18">
        <v>0</v>
      </c>
      <c r="DB336" s="18">
        <v>0</v>
      </c>
      <c r="DC336" s="18">
        <v>1.2165376999999999</v>
      </c>
      <c r="DD336" s="18">
        <v>315.71513400000003</v>
      </c>
      <c r="DE336" s="18">
        <v>0</v>
      </c>
      <c r="DF336" s="18">
        <v>0</v>
      </c>
      <c r="DG336" s="18">
        <v>0</v>
      </c>
      <c r="DH336" s="18">
        <v>0</v>
      </c>
      <c r="DI336" s="18">
        <v>0</v>
      </c>
      <c r="DJ336" s="18">
        <v>0</v>
      </c>
      <c r="DK336" s="18">
        <v>0</v>
      </c>
      <c r="DL336" s="18">
        <v>0</v>
      </c>
      <c r="DM336" s="18">
        <v>0</v>
      </c>
      <c r="DN336" s="18">
        <v>0</v>
      </c>
      <c r="DO336" s="18">
        <v>0</v>
      </c>
      <c r="DP336" s="18">
        <v>0</v>
      </c>
      <c r="DQ336" s="18">
        <v>0</v>
      </c>
      <c r="DR336" s="18">
        <v>0</v>
      </c>
      <c r="DS336" s="18">
        <v>0</v>
      </c>
      <c r="DT336" s="18">
        <v>0</v>
      </c>
      <c r="DU336" s="18">
        <v>0</v>
      </c>
      <c r="DV336" s="18">
        <v>0</v>
      </c>
      <c r="DW336" s="18">
        <v>0</v>
      </c>
      <c r="DX336" s="18">
        <v>0</v>
      </c>
      <c r="DY336" s="18">
        <v>0</v>
      </c>
      <c r="DZ336" s="18">
        <v>0</v>
      </c>
      <c r="EA336" s="18">
        <v>0</v>
      </c>
      <c r="EB336" s="18">
        <v>0</v>
      </c>
      <c r="EC336" s="18">
        <v>0</v>
      </c>
      <c r="ED336" s="18">
        <v>0</v>
      </c>
      <c r="EE336" s="18">
        <v>0</v>
      </c>
    </row>
    <row r="337" spans="1:135" ht="20.149999999999999" customHeight="1" outlineLevel="6" x14ac:dyDescent="0.35">
      <c r="A337" s="17" t="s">
        <v>55</v>
      </c>
      <c r="B337" s="17" t="s">
        <v>354</v>
      </c>
      <c r="C337">
        <v>0</v>
      </c>
      <c r="D337" s="18">
        <v>1740.99432</v>
      </c>
      <c r="E337" s="18">
        <v>1671.6959999999999</v>
      </c>
      <c r="F337" s="18">
        <v>0</v>
      </c>
      <c r="G337" s="18">
        <v>0</v>
      </c>
      <c r="H337" s="18">
        <v>0</v>
      </c>
      <c r="I337" s="18">
        <v>0</v>
      </c>
      <c r="J337" s="18">
        <v>39.83616</v>
      </c>
      <c r="K337" s="18">
        <v>29.462159999999997</v>
      </c>
      <c r="L337" s="18">
        <v>-27.268799999999999</v>
      </c>
      <c r="M337" s="18">
        <v>0</v>
      </c>
      <c r="N337" s="18">
        <v>0</v>
      </c>
      <c r="O337" s="18">
        <v>0</v>
      </c>
      <c r="P337" s="18">
        <v>1.9858800041442646E-5</v>
      </c>
      <c r="Q337" s="18">
        <v>1.98588E-5</v>
      </c>
      <c r="R337" s="18">
        <v>0</v>
      </c>
      <c r="S337" s="18">
        <v>0</v>
      </c>
      <c r="T337" s="18">
        <v>0</v>
      </c>
      <c r="U337" s="18">
        <v>0</v>
      </c>
      <c r="V337" s="18">
        <v>3.2070479999999999E-15</v>
      </c>
      <c r="W337" s="18">
        <v>3.82356E-14</v>
      </c>
      <c r="X337" s="18">
        <v>-3.295968E-13</v>
      </c>
      <c r="Y337" s="18">
        <v>0</v>
      </c>
      <c r="Z337" s="18">
        <v>0</v>
      </c>
      <c r="AA337" s="18">
        <v>0</v>
      </c>
      <c r="AB337" s="18">
        <v>9.1646880000000014E-2</v>
      </c>
      <c r="AC337" s="18">
        <v>9.4255200000000011E-2</v>
      </c>
      <c r="AD337" s="18">
        <v>0</v>
      </c>
      <c r="AE337" s="18">
        <v>0</v>
      </c>
      <c r="AF337" s="18">
        <v>0</v>
      </c>
      <c r="AG337" s="18">
        <v>0</v>
      </c>
      <c r="AH337" s="18">
        <v>1.298232E-2</v>
      </c>
      <c r="AI337" s="18">
        <v>-1.5590639999999999E-2</v>
      </c>
      <c r="AJ337" s="18">
        <v>-1.357512E-2</v>
      </c>
      <c r="AK337" s="18">
        <v>0</v>
      </c>
      <c r="AL337" s="18">
        <v>0</v>
      </c>
      <c r="AM337" s="18">
        <v>0</v>
      </c>
      <c r="AN337" s="18">
        <v>2.8128359999999999</v>
      </c>
      <c r="AO337" s="18">
        <v>2.5846079999999998</v>
      </c>
      <c r="AP337" s="18">
        <v>0</v>
      </c>
      <c r="AQ337" s="18">
        <v>0</v>
      </c>
      <c r="AR337" s="18">
        <v>0</v>
      </c>
      <c r="AS337" s="18">
        <v>0</v>
      </c>
      <c r="AT337" s="18">
        <v>0.13871520000000001</v>
      </c>
      <c r="AU337" s="18">
        <v>8.9512800000000003E-2</v>
      </c>
      <c r="AV337" s="18">
        <v>-0.14938560000000001</v>
      </c>
      <c r="AW337" s="18">
        <v>0</v>
      </c>
      <c r="AX337" s="18">
        <v>0</v>
      </c>
      <c r="AY337" s="18">
        <v>0</v>
      </c>
      <c r="AZ337" s="18">
        <v>0.88072296000000005</v>
      </c>
      <c r="BA337" s="18">
        <v>0.8299200000000001</v>
      </c>
      <c r="BB337" s="18">
        <v>0</v>
      </c>
      <c r="BC337" s="18">
        <v>0</v>
      </c>
      <c r="BD337" s="18">
        <v>0</v>
      </c>
      <c r="BE337" s="18">
        <v>0</v>
      </c>
      <c r="BF337" s="18">
        <v>3.3611759999999997E-2</v>
      </c>
      <c r="BG337" s="18">
        <v>1.71912E-2</v>
      </c>
      <c r="BH337" s="18">
        <v>-2.78616E-2</v>
      </c>
      <c r="BI337" s="18">
        <v>0</v>
      </c>
      <c r="BJ337" s="18">
        <v>0</v>
      </c>
      <c r="BK337" s="18">
        <v>0</v>
      </c>
      <c r="BL337" s="18">
        <v>4.1267179199999996E-4</v>
      </c>
      <c r="BM337" s="18">
        <v>4.0903199999999998E-4</v>
      </c>
      <c r="BN337" s="18">
        <v>0</v>
      </c>
      <c r="BO337" s="18">
        <v>0</v>
      </c>
      <c r="BP337" s="18">
        <v>0</v>
      </c>
      <c r="BQ337" s="18">
        <v>0</v>
      </c>
      <c r="BR337" s="18">
        <v>1.381224E-6</v>
      </c>
      <c r="BS337" s="18">
        <v>2.2585679999999998E-6</v>
      </c>
      <c r="BT337" s="18">
        <v>-4.8965280000000004E-6</v>
      </c>
      <c r="BU337" s="18">
        <v>0</v>
      </c>
      <c r="BV337" s="18">
        <v>0</v>
      </c>
      <c r="BW337" s="18">
        <v>0</v>
      </c>
      <c r="BX337" s="18">
        <v>8726.6088</v>
      </c>
      <c r="BY337" s="18">
        <v>8062.08</v>
      </c>
      <c r="BZ337" s="18">
        <v>0</v>
      </c>
      <c r="CA337" s="18">
        <v>0</v>
      </c>
      <c r="CB337" s="18">
        <v>0</v>
      </c>
      <c r="CC337" s="18">
        <v>0</v>
      </c>
      <c r="CD337" s="18">
        <v>263.20319999999998</v>
      </c>
      <c r="CE337" s="18">
        <v>401.32560000000001</v>
      </c>
      <c r="CF337" s="18">
        <v>-347.97360000000003</v>
      </c>
      <c r="CG337" s="18">
        <v>0</v>
      </c>
      <c r="CH337" s="18">
        <v>0</v>
      </c>
      <c r="CI337" s="18">
        <v>0</v>
      </c>
      <c r="CJ337" s="18">
        <v>8969.0640000000021</v>
      </c>
      <c r="CK337" s="18">
        <v>8299.2000000000007</v>
      </c>
      <c r="CL337" s="18">
        <v>0</v>
      </c>
      <c r="CM337" s="18">
        <v>0</v>
      </c>
      <c r="CN337" s="18">
        <v>0</v>
      </c>
      <c r="CO337" s="18">
        <v>0</v>
      </c>
      <c r="CP337" s="18">
        <v>264.3888</v>
      </c>
      <c r="CQ337" s="18">
        <v>405.47520000000003</v>
      </c>
      <c r="CR337" s="18">
        <v>-426.22320000000002</v>
      </c>
      <c r="CS337" s="18">
        <v>0</v>
      </c>
      <c r="CT337" s="18">
        <v>0</v>
      </c>
      <c r="CU337" s="18">
        <v>0</v>
      </c>
      <c r="CV337" s="18">
        <v>1171.0763999999999</v>
      </c>
      <c r="CW337" s="18">
        <v>1126.32</v>
      </c>
      <c r="CX337" s="18">
        <v>0</v>
      </c>
      <c r="CY337" s="18">
        <v>0</v>
      </c>
      <c r="CZ337" s="18">
        <v>0</v>
      </c>
      <c r="DA337" s="18">
        <v>0</v>
      </c>
      <c r="DB337" s="18">
        <v>15.35352</v>
      </c>
      <c r="DC337" s="18">
        <v>29.40288</v>
      </c>
      <c r="DD337" s="18">
        <v>-99.590400000000002</v>
      </c>
      <c r="DE337" s="18">
        <v>0</v>
      </c>
      <c r="DF337" s="18">
        <v>0</v>
      </c>
      <c r="DG337" s="18">
        <v>0</v>
      </c>
      <c r="DH337" s="18">
        <v>1659.84</v>
      </c>
      <c r="DI337" s="18">
        <v>1659.84</v>
      </c>
      <c r="DJ337" s="18">
        <v>0</v>
      </c>
      <c r="DK337" s="18">
        <v>0</v>
      </c>
      <c r="DL337" s="18">
        <v>0</v>
      </c>
      <c r="DM337" s="18">
        <v>0</v>
      </c>
      <c r="DN337" s="18">
        <v>0</v>
      </c>
      <c r="DO337" s="18">
        <v>0</v>
      </c>
      <c r="DP337" s="18">
        <v>0</v>
      </c>
      <c r="DQ337" s="18">
        <v>0</v>
      </c>
      <c r="DR337" s="18">
        <v>0</v>
      </c>
      <c r="DS337" s="18">
        <v>0</v>
      </c>
      <c r="DT337" s="18">
        <v>906.98400000000004</v>
      </c>
      <c r="DU337" s="18">
        <v>906.98400000000004</v>
      </c>
      <c r="DV337" s="18">
        <v>0</v>
      </c>
      <c r="DW337" s="18">
        <v>0</v>
      </c>
      <c r="DX337" s="18">
        <v>0</v>
      </c>
      <c r="DY337" s="18">
        <v>0</v>
      </c>
      <c r="DZ337" s="18">
        <v>0</v>
      </c>
      <c r="EA337" s="18">
        <v>0</v>
      </c>
      <c r="EB337" s="18">
        <v>0</v>
      </c>
      <c r="EC337" s="18">
        <v>0</v>
      </c>
      <c r="ED337" s="18">
        <v>0</v>
      </c>
      <c r="EE337" s="18">
        <v>0</v>
      </c>
    </row>
    <row r="338" spans="1:135" ht="20.149999999999999" customHeight="1" outlineLevel="6" x14ac:dyDescent="0.35">
      <c r="A338" s="17" t="s">
        <v>55</v>
      </c>
      <c r="B338" s="17" t="s">
        <v>415</v>
      </c>
      <c r="C338">
        <v>0</v>
      </c>
      <c r="D338" s="18">
        <v>1235.18544</v>
      </c>
      <c r="E338" s="18">
        <v>1205.07348</v>
      </c>
      <c r="F338" s="18">
        <v>0</v>
      </c>
      <c r="G338" s="18">
        <v>0</v>
      </c>
      <c r="H338" s="18">
        <v>0</v>
      </c>
      <c r="I338" s="18">
        <v>0</v>
      </c>
      <c r="J338" s="18">
        <v>30.11196</v>
      </c>
      <c r="K338" s="18">
        <v>0</v>
      </c>
      <c r="L338" s="18">
        <v>-8.4295475999999994</v>
      </c>
      <c r="M338" s="18">
        <v>0</v>
      </c>
      <c r="N338" s="18">
        <v>0</v>
      </c>
      <c r="O338" s="18">
        <v>0</v>
      </c>
      <c r="P338" s="18">
        <v>7.0981500359999997E-12</v>
      </c>
      <c r="Q338" s="18">
        <v>6.9275747999999997E-12</v>
      </c>
      <c r="R338" s="18">
        <v>0</v>
      </c>
      <c r="S338" s="18">
        <v>0</v>
      </c>
      <c r="T338" s="18">
        <v>0</v>
      </c>
      <c r="U338" s="18">
        <v>0</v>
      </c>
      <c r="V338" s="18">
        <v>1.7057523599999999E-13</v>
      </c>
      <c r="W338" s="18">
        <v>0</v>
      </c>
      <c r="X338" s="18">
        <v>-1.6269008399999997E-13</v>
      </c>
      <c r="Y338" s="18">
        <v>0</v>
      </c>
      <c r="Z338" s="18">
        <v>0</v>
      </c>
      <c r="AA338" s="18">
        <v>0</v>
      </c>
      <c r="AB338" s="18">
        <v>0.19980909959999998</v>
      </c>
      <c r="AC338" s="18">
        <v>0.18213665999999998</v>
      </c>
      <c r="AD338" s="18">
        <v>0</v>
      </c>
      <c r="AE338" s="18">
        <v>0</v>
      </c>
      <c r="AF338" s="18">
        <v>0</v>
      </c>
      <c r="AG338" s="18">
        <v>0</v>
      </c>
      <c r="AH338" s="18">
        <v>1.7672439599999999E-2</v>
      </c>
      <c r="AI338" s="18">
        <v>0</v>
      </c>
      <c r="AJ338" s="18">
        <v>1.8298595999999996E-3</v>
      </c>
      <c r="AK338" s="18">
        <v>0</v>
      </c>
      <c r="AL338" s="18">
        <v>0</v>
      </c>
      <c r="AM338" s="18">
        <v>0</v>
      </c>
      <c r="AN338" s="18">
        <v>1.2248828039999999</v>
      </c>
      <c r="AO338" s="18">
        <v>1.03014732</v>
      </c>
      <c r="AP338" s="18">
        <v>0</v>
      </c>
      <c r="AQ338" s="18">
        <v>0</v>
      </c>
      <c r="AR338" s="18">
        <v>0</v>
      </c>
      <c r="AS338" s="18">
        <v>0</v>
      </c>
      <c r="AT338" s="18">
        <v>0.19473548399999996</v>
      </c>
      <c r="AU338" s="18">
        <v>0</v>
      </c>
      <c r="AV338" s="18">
        <v>-1.9906110000000001E-2</v>
      </c>
      <c r="AW338" s="18">
        <v>0</v>
      </c>
      <c r="AX338" s="18">
        <v>0</v>
      </c>
      <c r="AY338" s="18">
        <v>0</v>
      </c>
      <c r="AZ338" s="18">
        <v>0.22450225199999996</v>
      </c>
      <c r="BA338" s="18">
        <v>0.19136723999999997</v>
      </c>
      <c r="BB338" s="18">
        <v>0</v>
      </c>
      <c r="BC338" s="18">
        <v>0</v>
      </c>
      <c r="BD338" s="18">
        <v>0</v>
      </c>
      <c r="BE338" s="18">
        <v>0</v>
      </c>
      <c r="BF338" s="18">
        <v>3.3135011999999998E-2</v>
      </c>
      <c r="BG338" s="18">
        <v>0</v>
      </c>
      <c r="BH338" s="18">
        <v>-3.8734007999999998E-3</v>
      </c>
      <c r="BI338" s="18">
        <v>0</v>
      </c>
      <c r="BJ338" s="18">
        <v>0</v>
      </c>
      <c r="BK338" s="18">
        <v>0</v>
      </c>
      <c r="BL338" s="18">
        <v>1.4026031039999999E-4</v>
      </c>
      <c r="BM338" s="18">
        <v>1.2407987999999998E-4</v>
      </c>
      <c r="BN338" s="18">
        <v>0</v>
      </c>
      <c r="BO338" s="18">
        <v>0</v>
      </c>
      <c r="BP338" s="18">
        <v>0</v>
      </c>
      <c r="BQ338" s="18">
        <v>0</v>
      </c>
      <c r="BR338" s="18">
        <v>1.6180430399999997E-5</v>
      </c>
      <c r="BS338" s="18">
        <v>0</v>
      </c>
      <c r="BT338" s="18">
        <v>-1.8734645999999998E-6</v>
      </c>
      <c r="BU338" s="18">
        <v>0</v>
      </c>
      <c r="BV338" s="18">
        <v>0</v>
      </c>
      <c r="BW338" s="18">
        <v>0</v>
      </c>
      <c r="BX338" s="18">
        <v>18684.216959999998</v>
      </c>
      <c r="BY338" s="18">
        <v>18196.383599999997</v>
      </c>
      <c r="BZ338" s="18">
        <v>0</v>
      </c>
      <c r="CA338" s="18">
        <v>0</v>
      </c>
      <c r="CB338" s="18">
        <v>0</v>
      </c>
      <c r="CC338" s="18">
        <v>0</v>
      </c>
      <c r="CD338" s="18">
        <v>487.83335999999991</v>
      </c>
      <c r="CE338" s="18">
        <v>0</v>
      </c>
      <c r="CF338" s="18">
        <v>-101.91440399999999</v>
      </c>
      <c r="CG338" s="18">
        <v>0</v>
      </c>
      <c r="CH338" s="18">
        <v>0</v>
      </c>
      <c r="CI338" s="18">
        <v>0</v>
      </c>
      <c r="CJ338" s="18">
        <v>19083.736799999999</v>
      </c>
      <c r="CK338" s="18">
        <v>18583.732799999998</v>
      </c>
      <c r="CL338" s="18">
        <v>0</v>
      </c>
      <c r="CM338" s="18">
        <v>0</v>
      </c>
      <c r="CN338" s="18">
        <v>0</v>
      </c>
      <c r="CO338" s="18">
        <v>0</v>
      </c>
      <c r="CP338" s="18">
        <v>500.00399999999996</v>
      </c>
      <c r="CQ338" s="18">
        <v>0</v>
      </c>
      <c r="CR338" s="18">
        <v>-112.48813199999999</v>
      </c>
      <c r="CS338" s="18">
        <v>0</v>
      </c>
      <c r="CT338" s="18">
        <v>0</v>
      </c>
      <c r="CU338" s="18">
        <v>0</v>
      </c>
      <c r="CV338" s="18">
        <v>1364.4874319999999</v>
      </c>
      <c r="CW338" s="18">
        <v>1310.5166399999998</v>
      </c>
      <c r="CX338" s="18">
        <v>0</v>
      </c>
      <c r="CY338" s="18">
        <v>0</v>
      </c>
      <c r="CZ338" s="18">
        <v>0</v>
      </c>
      <c r="DA338" s="18">
        <v>0</v>
      </c>
      <c r="DB338" s="18">
        <v>53.970791999999989</v>
      </c>
      <c r="DC338" s="18">
        <v>0</v>
      </c>
      <c r="DD338" s="18">
        <v>-32.083475999999997</v>
      </c>
      <c r="DE338" s="18">
        <v>0</v>
      </c>
      <c r="DF338" s="18">
        <v>0</v>
      </c>
      <c r="DG338" s="18">
        <v>0</v>
      </c>
      <c r="DH338" s="18">
        <v>0</v>
      </c>
      <c r="DI338" s="18">
        <v>0</v>
      </c>
      <c r="DJ338" s="18">
        <v>0</v>
      </c>
      <c r="DK338" s="18">
        <v>0</v>
      </c>
      <c r="DL338" s="18">
        <v>0</v>
      </c>
      <c r="DM338" s="18">
        <v>0</v>
      </c>
      <c r="DN338" s="18">
        <v>0</v>
      </c>
      <c r="DO338" s="18">
        <v>0</v>
      </c>
      <c r="DP338" s="18">
        <v>0</v>
      </c>
      <c r="DQ338" s="18">
        <v>0</v>
      </c>
      <c r="DR338" s="18">
        <v>0</v>
      </c>
      <c r="DS338" s="18">
        <v>0</v>
      </c>
      <c r="DT338" s="18">
        <v>0</v>
      </c>
      <c r="DU338" s="18">
        <v>0</v>
      </c>
      <c r="DV338" s="18">
        <v>0</v>
      </c>
      <c r="DW338" s="18">
        <v>0</v>
      </c>
      <c r="DX338" s="18">
        <v>0</v>
      </c>
      <c r="DY338" s="18">
        <v>0</v>
      </c>
      <c r="DZ338" s="18">
        <v>0</v>
      </c>
      <c r="EA338" s="18">
        <v>0</v>
      </c>
      <c r="EB338" s="18">
        <v>0</v>
      </c>
      <c r="EC338" s="18">
        <v>0</v>
      </c>
      <c r="ED338" s="18">
        <v>0</v>
      </c>
      <c r="EE338" s="18">
        <v>0</v>
      </c>
    </row>
    <row r="339" spans="1:135" ht="20.149999999999999" customHeight="1" outlineLevel="5" x14ac:dyDescent="0.35">
      <c r="A339" s="17" t="s">
        <v>54</v>
      </c>
      <c r="B339" s="17" t="s">
        <v>417</v>
      </c>
      <c r="D339" s="18">
        <v>6947.0045759999985</v>
      </c>
      <c r="E339" s="18">
        <v>6757.5839999999989</v>
      </c>
      <c r="F339" s="18">
        <v>0</v>
      </c>
      <c r="G339" s="18">
        <v>0</v>
      </c>
      <c r="H339" s="18">
        <v>0</v>
      </c>
      <c r="I339" s="18">
        <v>0</v>
      </c>
      <c r="J339" s="18">
        <v>121.89024000000001</v>
      </c>
      <c r="K339" s="18">
        <v>67.530336000000005</v>
      </c>
      <c r="L339" s="18">
        <v>0</v>
      </c>
      <c r="M339" s="18">
        <v>0</v>
      </c>
      <c r="N339" s="18">
        <v>0</v>
      </c>
      <c r="O339" s="18">
        <v>0</v>
      </c>
      <c r="P339" s="18">
        <v>9.9357623999999992E-11</v>
      </c>
      <c r="Q339" s="18">
        <v>9.7942079999999999E-11</v>
      </c>
      <c r="R339" s="18">
        <v>0</v>
      </c>
      <c r="S339" s="18">
        <v>0</v>
      </c>
      <c r="T339" s="18">
        <v>0</v>
      </c>
      <c r="U339" s="18">
        <v>0</v>
      </c>
      <c r="V339" s="18">
        <v>1.0403904E-12</v>
      </c>
      <c r="W339" s="18">
        <v>3.7515359999999998E-13</v>
      </c>
      <c r="X339" s="18">
        <v>0</v>
      </c>
      <c r="Y339" s="18">
        <v>0</v>
      </c>
      <c r="Z339" s="18">
        <v>0</v>
      </c>
      <c r="AA339" s="18">
        <v>0</v>
      </c>
      <c r="AB339" s="18">
        <v>1.7445393599999999</v>
      </c>
      <c r="AC339" s="18">
        <v>1.6768991999999998</v>
      </c>
      <c r="AD339" s="18">
        <v>0</v>
      </c>
      <c r="AE339" s="18">
        <v>0</v>
      </c>
      <c r="AF339" s="18">
        <v>0</v>
      </c>
      <c r="AG339" s="18">
        <v>0</v>
      </c>
      <c r="AH339" s="18">
        <v>3.5111136000000001E-2</v>
      </c>
      <c r="AI339" s="18">
        <v>3.2529023999999997E-2</v>
      </c>
      <c r="AJ339" s="18">
        <v>0</v>
      </c>
      <c r="AK339" s="18">
        <v>0</v>
      </c>
      <c r="AL339" s="18">
        <v>0</v>
      </c>
      <c r="AM339" s="18">
        <v>0</v>
      </c>
      <c r="AN339" s="18">
        <v>31.265371200000001</v>
      </c>
      <c r="AO339" s="18">
        <v>30.654143999999999</v>
      </c>
      <c r="AP339" s="18">
        <v>0</v>
      </c>
      <c r="AQ339" s="18">
        <v>0</v>
      </c>
      <c r="AR339" s="18">
        <v>0</v>
      </c>
      <c r="AS339" s="18">
        <v>0</v>
      </c>
      <c r="AT339" s="18">
        <v>0.18222816</v>
      </c>
      <c r="AU339" s="18">
        <v>0.42899904</v>
      </c>
      <c r="AV339" s="18">
        <v>0</v>
      </c>
      <c r="AW339" s="18">
        <v>0</v>
      </c>
      <c r="AX339" s="18">
        <v>0</v>
      </c>
      <c r="AY339" s="18">
        <v>0</v>
      </c>
      <c r="AZ339" s="18">
        <v>4.4151667199999993</v>
      </c>
      <c r="BA339" s="18">
        <v>4.3442495999999995</v>
      </c>
      <c r="BB339" s="18">
        <v>0</v>
      </c>
      <c r="BC339" s="18">
        <v>0</v>
      </c>
      <c r="BD339" s="18">
        <v>0</v>
      </c>
      <c r="BE339" s="18">
        <v>0</v>
      </c>
      <c r="BF339" s="18">
        <v>2.2650047999999999E-2</v>
      </c>
      <c r="BG339" s="18">
        <v>4.8267072000000001E-2</v>
      </c>
      <c r="BH339" s="18">
        <v>0</v>
      </c>
      <c r="BI339" s="18">
        <v>0</v>
      </c>
      <c r="BJ339" s="18">
        <v>0</v>
      </c>
      <c r="BK339" s="18">
        <v>0</v>
      </c>
      <c r="BL339" s="18">
        <v>1.4560835616E-3</v>
      </c>
      <c r="BM339" s="18">
        <v>1.4287583999999999E-3</v>
      </c>
      <c r="BN339" s="18">
        <v>0</v>
      </c>
      <c r="BO339" s="18">
        <v>0</v>
      </c>
      <c r="BP339" s="18">
        <v>0</v>
      </c>
      <c r="BQ339" s="18">
        <v>0</v>
      </c>
      <c r="BR339" s="18">
        <v>2.0480159999999998E-5</v>
      </c>
      <c r="BS339" s="18">
        <v>6.8450016000000004E-6</v>
      </c>
      <c r="BT339" s="18">
        <v>0</v>
      </c>
      <c r="BU339" s="18">
        <v>0</v>
      </c>
      <c r="BV339" s="18">
        <v>0</v>
      </c>
      <c r="BW339" s="18">
        <v>0</v>
      </c>
      <c r="BX339" s="18">
        <v>80361.848639999997</v>
      </c>
      <c r="BY339" s="18">
        <v>75052.896000000008</v>
      </c>
      <c r="BZ339" s="18">
        <v>0</v>
      </c>
      <c r="CA339" s="18">
        <v>0</v>
      </c>
      <c r="CB339" s="18">
        <v>0</v>
      </c>
      <c r="CC339" s="18">
        <v>0</v>
      </c>
      <c r="CD339" s="18">
        <v>4351.1615999999995</v>
      </c>
      <c r="CE339" s="18">
        <v>957.79104000000007</v>
      </c>
      <c r="CF339" s="18">
        <v>0</v>
      </c>
      <c r="CG339" s="18">
        <v>0</v>
      </c>
      <c r="CH339" s="18">
        <v>0</v>
      </c>
      <c r="CI339" s="18">
        <v>0</v>
      </c>
      <c r="CJ339" s="18">
        <v>84041.500800000009</v>
      </c>
      <c r="CK339" s="18">
        <v>78610.656000000003</v>
      </c>
      <c r="CL339" s="18">
        <v>0</v>
      </c>
      <c r="CM339" s="18">
        <v>0</v>
      </c>
      <c r="CN339" s="18">
        <v>0</v>
      </c>
      <c r="CO339" s="18">
        <v>0</v>
      </c>
      <c r="CP339" s="18">
        <v>4445.1455999999998</v>
      </c>
      <c r="CQ339" s="18">
        <v>985.69920000000002</v>
      </c>
      <c r="CR339" s="18">
        <v>0</v>
      </c>
      <c r="CS339" s="18">
        <v>0</v>
      </c>
      <c r="CT339" s="18">
        <v>0</v>
      </c>
      <c r="CU339" s="18">
        <v>0</v>
      </c>
      <c r="CV339" s="18">
        <v>13062.763199999999</v>
      </c>
      <c r="CW339" s="18">
        <v>12736.608</v>
      </c>
      <c r="CX339" s="18">
        <v>0</v>
      </c>
      <c r="CY339" s="18">
        <v>0</v>
      </c>
      <c r="CZ339" s="18">
        <v>0</v>
      </c>
      <c r="DA339" s="18">
        <v>0</v>
      </c>
      <c r="DB339" s="18">
        <v>196.78175999999999</v>
      </c>
      <c r="DC339" s="18">
        <v>129.37343999999999</v>
      </c>
      <c r="DD339" s="18">
        <v>0</v>
      </c>
      <c r="DE339" s="18">
        <v>0</v>
      </c>
      <c r="DF339" s="18">
        <v>0</v>
      </c>
      <c r="DG339" s="18">
        <v>0</v>
      </c>
      <c r="DH339" s="18">
        <v>0</v>
      </c>
      <c r="DI339" s="18">
        <v>0</v>
      </c>
      <c r="DJ339" s="18">
        <v>0</v>
      </c>
      <c r="DK339" s="18">
        <v>0</v>
      </c>
      <c r="DL339" s="18">
        <v>0</v>
      </c>
      <c r="DM339" s="18">
        <v>0</v>
      </c>
      <c r="DN339" s="18">
        <v>0</v>
      </c>
      <c r="DO339" s="18">
        <v>0</v>
      </c>
      <c r="DP339" s="18">
        <v>0</v>
      </c>
      <c r="DQ339" s="18">
        <v>0</v>
      </c>
      <c r="DR339" s="18">
        <v>0</v>
      </c>
      <c r="DS339" s="18">
        <v>0</v>
      </c>
      <c r="DT339" s="18">
        <v>1.2196608</v>
      </c>
      <c r="DU339" s="18">
        <v>1.2196608</v>
      </c>
      <c r="DV339" s="18">
        <v>0</v>
      </c>
      <c r="DW339" s="18">
        <v>0</v>
      </c>
      <c r="DX339" s="18">
        <v>0</v>
      </c>
      <c r="DY339" s="18">
        <v>0</v>
      </c>
      <c r="DZ339" s="18">
        <v>0</v>
      </c>
      <c r="EA339" s="18">
        <v>0</v>
      </c>
      <c r="EB339" s="18">
        <v>0</v>
      </c>
      <c r="EC339" s="18">
        <v>0</v>
      </c>
      <c r="ED339" s="18">
        <v>0</v>
      </c>
      <c r="EE339" s="18">
        <v>0</v>
      </c>
    </row>
    <row r="340" spans="1:135" ht="20.149999999999999" customHeight="1" outlineLevel="6" x14ac:dyDescent="0.35">
      <c r="A340" s="17" t="s">
        <v>55</v>
      </c>
      <c r="B340" s="17" t="s">
        <v>418</v>
      </c>
      <c r="C340">
        <v>0</v>
      </c>
      <c r="D340" s="18">
        <v>6947.0045759999985</v>
      </c>
      <c r="E340" s="18">
        <v>6757.5839999999989</v>
      </c>
      <c r="F340" s="18">
        <v>0</v>
      </c>
      <c r="G340" s="18">
        <v>0</v>
      </c>
      <c r="H340" s="18">
        <v>0</v>
      </c>
      <c r="I340" s="18">
        <v>0</v>
      </c>
      <c r="J340" s="18">
        <v>121.89024000000001</v>
      </c>
      <c r="K340" s="18">
        <v>67.530336000000005</v>
      </c>
      <c r="L340" s="18">
        <v>0</v>
      </c>
      <c r="M340" s="18">
        <v>0</v>
      </c>
      <c r="N340" s="18">
        <v>0</v>
      </c>
      <c r="O340" s="18">
        <v>0</v>
      </c>
      <c r="P340" s="18">
        <v>9.9357623999999992E-11</v>
      </c>
      <c r="Q340" s="18">
        <v>9.7942079999999999E-11</v>
      </c>
      <c r="R340" s="18">
        <v>0</v>
      </c>
      <c r="S340" s="18">
        <v>0</v>
      </c>
      <c r="T340" s="18">
        <v>0</v>
      </c>
      <c r="U340" s="18">
        <v>0</v>
      </c>
      <c r="V340" s="18">
        <v>1.0403904E-12</v>
      </c>
      <c r="W340" s="18">
        <v>3.7515359999999998E-13</v>
      </c>
      <c r="X340" s="18">
        <v>0</v>
      </c>
      <c r="Y340" s="18">
        <v>0</v>
      </c>
      <c r="Z340" s="18">
        <v>0</v>
      </c>
      <c r="AA340" s="18">
        <v>0</v>
      </c>
      <c r="AB340" s="18">
        <v>1.7445393599999999</v>
      </c>
      <c r="AC340" s="18">
        <v>1.6768991999999998</v>
      </c>
      <c r="AD340" s="18">
        <v>0</v>
      </c>
      <c r="AE340" s="18">
        <v>0</v>
      </c>
      <c r="AF340" s="18">
        <v>0</v>
      </c>
      <c r="AG340" s="18">
        <v>0</v>
      </c>
      <c r="AH340" s="18">
        <v>3.5111136000000001E-2</v>
      </c>
      <c r="AI340" s="18">
        <v>3.2529023999999997E-2</v>
      </c>
      <c r="AJ340" s="18">
        <v>0</v>
      </c>
      <c r="AK340" s="18">
        <v>0</v>
      </c>
      <c r="AL340" s="18">
        <v>0</v>
      </c>
      <c r="AM340" s="18">
        <v>0</v>
      </c>
      <c r="AN340" s="18">
        <v>31.265371200000001</v>
      </c>
      <c r="AO340" s="18">
        <v>30.654143999999999</v>
      </c>
      <c r="AP340" s="18">
        <v>0</v>
      </c>
      <c r="AQ340" s="18">
        <v>0</v>
      </c>
      <c r="AR340" s="18">
        <v>0</v>
      </c>
      <c r="AS340" s="18">
        <v>0</v>
      </c>
      <c r="AT340" s="18">
        <v>0.18222816</v>
      </c>
      <c r="AU340" s="18">
        <v>0.42899904</v>
      </c>
      <c r="AV340" s="18">
        <v>0</v>
      </c>
      <c r="AW340" s="18">
        <v>0</v>
      </c>
      <c r="AX340" s="18">
        <v>0</v>
      </c>
      <c r="AY340" s="18">
        <v>0</v>
      </c>
      <c r="AZ340" s="18">
        <v>4.4151667199999993</v>
      </c>
      <c r="BA340" s="18">
        <v>4.3442495999999995</v>
      </c>
      <c r="BB340" s="18">
        <v>0</v>
      </c>
      <c r="BC340" s="18">
        <v>0</v>
      </c>
      <c r="BD340" s="18">
        <v>0</v>
      </c>
      <c r="BE340" s="18">
        <v>0</v>
      </c>
      <c r="BF340" s="18">
        <v>2.2650047999999999E-2</v>
      </c>
      <c r="BG340" s="18">
        <v>4.8267072000000001E-2</v>
      </c>
      <c r="BH340" s="18">
        <v>0</v>
      </c>
      <c r="BI340" s="18">
        <v>0</v>
      </c>
      <c r="BJ340" s="18">
        <v>0</v>
      </c>
      <c r="BK340" s="18">
        <v>0</v>
      </c>
      <c r="BL340" s="18">
        <v>1.4560835616E-3</v>
      </c>
      <c r="BM340" s="18">
        <v>1.4287583999999999E-3</v>
      </c>
      <c r="BN340" s="18">
        <v>0</v>
      </c>
      <c r="BO340" s="18">
        <v>0</v>
      </c>
      <c r="BP340" s="18">
        <v>0</v>
      </c>
      <c r="BQ340" s="18">
        <v>0</v>
      </c>
      <c r="BR340" s="18">
        <v>2.0480159999999998E-5</v>
      </c>
      <c r="BS340" s="18">
        <v>6.8450016000000004E-6</v>
      </c>
      <c r="BT340" s="18">
        <v>0</v>
      </c>
      <c r="BU340" s="18">
        <v>0</v>
      </c>
      <c r="BV340" s="18">
        <v>0</v>
      </c>
      <c r="BW340" s="18">
        <v>0</v>
      </c>
      <c r="BX340" s="18">
        <v>80361.848639999997</v>
      </c>
      <c r="BY340" s="18">
        <v>75052.896000000008</v>
      </c>
      <c r="BZ340" s="18">
        <v>0</v>
      </c>
      <c r="CA340" s="18">
        <v>0</v>
      </c>
      <c r="CB340" s="18">
        <v>0</v>
      </c>
      <c r="CC340" s="18">
        <v>0</v>
      </c>
      <c r="CD340" s="18">
        <v>4351.1615999999995</v>
      </c>
      <c r="CE340" s="18">
        <v>957.79104000000007</v>
      </c>
      <c r="CF340" s="18">
        <v>0</v>
      </c>
      <c r="CG340" s="18">
        <v>0</v>
      </c>
      <c r="CH340" s="18">
        <v>0</v>
      </c>
      <c r="CI340" s="18">
        <v>0</v>
      </c>
      <c r="CJ340" s="18">
        <v>84041.500800000009</v>
      </c>
      <c r="CK340" s="18">
        <v>78610.656000000003</v>
      </c>
      <c r="CL340" s="18">
        <v>0</v>
      </c>
      <c r="CM340" s="18">
        <v>0</v>
      </c>
      <c r="CN340" s="18">
        <v>0</v>
      </c>
      <c r="CO340" s="18">
        <v>0</v>
      </c>
      <c r="CP340" s="18">
        <v>4445.1455999999998</v>
      </c>
      <c r="CQ340" s="18">
        <v>985.69920000000002</v>
      </c>
      <c r="CR340" s="18">
        <v>0</v>
      </c>
      <c r="CS340" s="18">
        <v>0</v>
      </c>
      <c r="CT340" s="18">
        <v>0</v>
      </c>
      <c r="CU340" s="18">
        <v>0</v>
      </c>
      <c r="CV340" s="18">
        <v>13062.763199999999</v>
      </c>
      <c r="CW340" s="18">
        <v>12736.608</v>
      </c>
      <c r="CX340" s="18">
        <v>0</v>
      </c>
      <c r="CY340" s="18">
        <v>0</v>
      </c>
      <c r="CZ340" s="18">
        <v>0</v>
      </c>
      <c r="DA340" s="18">
        <v>0</v>
      </c>
      <c r="DB340" s="18">
        <v>196.78175999999999</v>
      </c>
      <c r="DC340" s="18">
        <v>129.37343999999999</v>
      </c>
      <c r="DD340" s="18">
        <v>0</v>
      </c>
      <c r="DE340" s="18">
        <v>0</v>
      </c>
      <c r="DF340" s="18">
        <v>0</v>
      </c>
      <c r="DG340" s="18">
        <v>0</v>
      </c>
      <c r="DH340" s="18">
        <v>0</v>
      </c>
      <c r="DI340" s="18">
        <v>0</v>
      </c>
      <c r="DJ340" s="18">
        <v>0</v>
      </c>
      <c r="DK340" s="18">
        <v>0</v>
      </c>
      <c r="DL340" s="18">
        <v>0</v>
      </c>
      <c r="DM340" s="18">
        <v>0</v>
      </c>
      <c r="DN340" s="18">
        <v>0</v>
      </c>
      <c r="DO340" s="18">
        <v>0</v>
      </c>
      <c r="DP340" s="18">
        <v>0</v>
      </c>
      <c r="DQ340" s="18">
        <v>0</v>
      </c>
      <c r="DR340" s="18">
        <v>0</v>
      </c>
      <c r="DS340" s="18">
        <v>0</v>
      </c>
      <c r="DT340" s="18">
        <v>1.2196608</v>
      </c>
      <c r="DU340" s="18">
        <v>1.2196608</v>
      </c>
      <c r="DV340" s="18">
        <v>0</v>
      </c>
      <c r="DW340" s="18">
        <v>0</v>
      </c>
      <c r="DX340" s="18">
        <v>0</v>
      </c>
      <c r="DY340" s="18">
        <v>0</v>
      </c>
      <c r="DZ340" s="18">
        <v>0</v>
      </c>
      <c r="EA340" s="18">
        <v>0</v>
      </c>
      <c r="EB340" s="18">
        <v>0</v>
      </c>
      <c r="EC340" s="18">
        <v>0</v>
      </c>
      <c r="ED340" s="18">
        <v>0</v>
      </c>
      <c r="EE340" s="18">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CFE1B-293C-4CF7-9253-93E2E45E9B2A}">
  <sheetPr codeName="Sheet7"/>
  <dimension ref="A1:G58"/>
  <sheetViews>
    <sheetView workbookViewId="0">
      <selection activeCell="F7" sqref="F7:F21"/>
    </sheetView>
  </sheetViews>
  <sheetFormatPr defaultRowHeight="14.5" x14ac:dyDescent="0.35"/>
  <cols>
    <col min="1" max="1" width="33" customWidth="1"/>
    <col min="2" max="2" width="13.453125" bestFit="1" customWidth="1"/>
  </cols>
  <sheetData>
    <row r="1" spans="1:6" x14ac:dyDescent="0.35">
      <c r="A1" s="26" t="s">
        <v>176</v>
      </c>
    </row>
    <row r="2" spans="1:6" ht="16.5" x14ac:dyDescent="0.45">
      <c r="A2" t="s">
        <v>177</v>
      </c>
      <c r="B2" s="43" cm="1">
        <f t="array" aca="1" ref="B2" ca="1">INDIRECT("'" &amp; "Resultater (Total)" &amp; "'!D4")-INDIRECT("'" &amp; "Resultater (Total)" &amp; "'!D5")</f>
        <v>375111.84364203544</v>
      </c>
    </row>
    <row r="3" spans="1:6" ht="16.5" x14ac:dyDescent="0.45">
      <c r="A3" t="s">
        <v>178</v>
      </c>
      <c r="B3" s="43" cm="1">
        <f t="array" aca="1" ref="B3" ca="1">INDIRECT("'" &amp; "Resultater (Total)" &amp; "'!D5")</f>
        <v>104338.33836800006</v>
      </c>
    </row>
    <row r="4" spans="1:6" x14ac:dyDescent="0.35">
      <c r="A4" s="25" t="s">
        <v>156</v>
      </c>
      <c r="B4" s="20">
        <f ca="1">SUM(B2:B3)</f>
        <v>479450.1820100355</v>
      </c>
    </row>
    <row r="6" spans="1:6" x14ac:dyDescent="0.35">
      <c r="A6" s="26" t="s">
        <v>208</v>
      </c>
    </row>
    <row r="7" spans="1:6" ht="15" customHeight="1" x14ac:dyDescent="0.35">
      <c r="A7" s="17" t="s">
        <v>210</v>
      </c>
      <c r="B7" s="42" cm="1">
        <f t="array" aca="1" ref="B7" ca="1">IFERROR(INDEX(INDIRECT("'" &amp; "Resultater (Total)" &amp; "'!A:ZZ"), MATCH("Sum"&amp;"Building", INDIRECT("'" &amp; "Resultater (Total)" &amp; "'!A:A") &amp; INDIRECT("'" &amp; "Resultater (Total)" &amp; "'!B:B"), 0), MATCH("GWP"&amp;"a1_3", INDIRECT("'" &amp; "Resultater (Total)" &amp; "'!1:1") &amp; INDIRECT("'" &amp; "Resultater (Total)" &amp; "'!2:2"), 0)), 0)</f>
        <v>273546.16936751705</v>
      </c>
      <c r="C7" s="29">
        <f t="shared" ref="C7:C20" ca="1" si="0">B7/$B$22</f>
        <v>1</v>
      </c>
      <c r="D7" t="str">
        <f ca="1">A7 &amp; " (" &amp; TEXT(C7, "0,0%") &amp; ")"</f>
        <v>A1-A3 (100,0%)</v>
      </c>
      <c r="F7" cm="1">
        <f t="array" aca="1" ref="F7" ca="1">ROUND(B7/INDIRECT("Bygning!$B$10")/50,1)</f>
        <v>6.1</v>
      </c>
    </row>
    <row r="8" spans="1:6" ht="15" customHeight="1" x14ac:dyDescent="0.35">
      <c r="A8" s="17" t="s">
        <v>183</v>
      </c>
      <c r="B8" s="42" cm="1">
        <f t="array" aca="1" ref="B8" ca="1">IFERROR(INDEX(INDIRECT("'" &amp; "Resultater (Total)" &amp; "'!A:ZZ"), MATCH("Sum"&amp;"Building", INDIRECT("'" &amp; "Resultater (Total)" &amp; "'!A:A") &amp; INDIRECT("'" &amp; "Resultater (Total)" &amp; "'!B:B"), 0), MATCH("GWP"&amp;"a4", INDIRECT("'" &amp; "Resultater (Total)" &amp; "'!1:1") &amp; INDIRECT("'" &amp; "Resultater (Total)" &amp; "'!2:2"), 0)), 0)</f>
        <v>0</v>
      </c>
      <c r="C8" s="29">
        <f t="shared" ca="1" si="0"/>
        <v>0</v>
      </c>
      <c r="D8" t="str">
        <f t="shared" ref="D8:D22" ca="1" si="1">A8 &amp; " (" &amp; TEXT(C8, "0,0%") &amp; ")"</f>
        <v>A4 (0,0%)</v>
      </c>
      <c r="F8" cm="1">
        <f t="array" aca="1" ref="F8" ca="1">ROUND(B8/INDIRECT("Bygning!$B$10")/50,1)</f>
        <v>0</v>
      </c>
    </row>
    <row r="9" spans="1:6" ht="15" customHeight="1" x14ac:dyDescent="0.35">
      <c r="A9" s="17" t="s">
        <v>184</v>
      </c>
      <c r="B9" s="42" cm="1">
        <f t="array" aca="1" ref="B9" ca="1">IFERROR(INDEX(INDIRECT("'" &amp; "Resultater (Total)" &amp; "'!A:ZZ"), MATCH("Sum"&amp;"Building", INDIRECT("'" &amp; "Resultater (Total)" &amp; "'!A:A") &amp; INDIRECT("'" &amp; "Resultater (Total)" &amp; "'!B:B"), 0), MATCH("GWP"&amp;"a5", INDIRECT("'" &amp; "Resultater (Total)" &amp; "'!1:1") &amp; INDIRECT("'" &amp; "Resultater (Total)" &amp; "'!2:2"), 0)), 0)</f>
        <v>0</v>
      </c>
      <c r="C9" s="29">
        <f t="shared" ca="1" si="0"/>
        <v>0</v>
      </c>
      <c r="D9" t="str">
        <f t="shared" ca="1" si="1"/>
        <v>A5 (0,0%)</v>
      </c>
      <c r="F9" cm="1">
        <f t="array" aca="1" ref="F9" ca="1">ROUND(B9/INDIRECT("Bygning!$B$10")/50,1)</f>
        <v>0</v>
      </c>
    </row>
    <row r="10" spans="1:6" ht="15" customHeight="1" x14ac:dyDescent="0.35">
      <c r="A10" s="17" t="s">
        <v>186</v>
      </c>
      <c r="B10" s="42" cm="1">
        <f t="array" aca="1" ref="B10" ca="1">IFERROR(INDEX(INDIRECT("'" &amp; "Resultater (Total)" &amp; "'!A:ZZ"), MATCH("Sum"&amp;"Building", INDIRECT("'" &amp; "Resultater (Total)" &amp; "'!A:A") &amp; INDIRECT("'" &amp; "Resultater (Total)" &amp; "'!B:B"), 0), MATCH("GWP"&amp;"b1", INDIRECT("'" &amp; "Resultater (Total)" &amp; "'!1:1") &amp; INDIRECT("'" &amp; "Resultater (Total)" &amp; "'!2:2"), 0)), 0)</f>
        <v>0</v>
      </c>
      <c r="C10" s="29">
        <f t="shared" ca="1" si="0"/>
        <v>0</v>
      </c>
      <c r="D10" t="str">
        <f t="shared" ca="1" si="1"/>
        <v>B1 (0,0%)</v>
      </c>
      <c r="F10" cm="1">
        <f t="array" aca="1" ref="F10" ca="1">ROUND(B10/INDIRECT("Bygning!$B$10")/50,1)</f>
        <v>0</v>
      </c>
    </row>
    <row r="11" spans="1:6" ht="15" customHeight="1" x14ac:dyDescent="0.35">
      <c r="A11" s="17" t="s">
        <v>187</v>
      </c>
      <c r="B11" s="42" cm="1">
        <f t="array" aca="1" ref="B11" ca="1">IFERROR(INDEX(INDIRECT("'" &amp; "Resultater (Total)" &amp; "'!A:ZZ"), MATCH("Sum"&amp;"Building", INDIRECT("'" &amp; "Resultater (Total)" &amp; "'!A:A") &amp; INDIRECT("'" &amp; "Resultater (Total)" &amp; "'!B:B"), 0), MATCH("GWP"&amp;"b2", INDIRECT("'" &amp; "Resultater (Total)" &amp; "'!1:1") &amp; INDIRECT("'" &amp; "Resultater (Total)" &amp; "'!2:2"), 0)), 0)</f>
        <v>0</v>
      </c>
      <c r="C11" s="29">
        <f t="shared" ca="1" si="0"/>
        <v>0</v>
      </c>
      <c r="D11" t="str">
        <f t="shared" ca="1" si="1"/>
        <v>B2 (0,0%)</v>
      </c>
      <c r="F11" cm="1">
        <f t="array" aca="1" ref="F11" ca="1">ROUND(B11/INDIRECT("Bygning!$B$10")/50,1)</f>
        <v>0</v>
      </c>
    </row>
    <row r="12" spans="1:6" ht="15" customHeight="1" x14ac:dyDescent="0.35">
      <c r="A12" s="17" t="s">
        <v>188</v>
      </c>
      <c r="B12" s="42" cm="1">
        <f t="array" aca="1" ref="B12" ca="1">IFERROR(INDEX(INDIRECT("'" &amp; "Resultater (Total)" &amp; "'!A:ZZ"), MATCH("Sum"&amp;"Building", INDIRECT("'" &amp; "Resultater (Total)" &amp; "'!A:A") &amp; INDIRECT("'" &amp; "Resultater (Total)" &amp; "'!B:B"), 0), MATCH("GWP"&amp;"b3", INDIRECT("'" &amp; "Resultater (Total)" &amp; "'!1:1") &amp; INDIRECT("'" &amp; "Resultater (Total)" &amp; "'!2:2"), 0)), 0)</f>
        <v>0</v>
      </c>
      <c r="C12" s="29">
        <f t="shared" ca="1" si="0"/>
        <v>0</v>
      </c>
      <c r="D12" t="str">
        <f t="shared" ca="1" si="1"/>
        <v>B3 (0,0%)</v>
      </c>
      <c r="F12" cm="1">
        <f t="array" aca="1" ref="F12" ca="1">ROUND(B12/INDIRECT("Bygning!$B$10")/50,1)</f>
        <v>0</v>
      </c>
    </row>
    <row r="13" spans="1:6" ht="15" customHeight="1" x14ac:dyDescent="0.35">
      <c r="A13" s="17" t="s">
        <v>185</v>
      </c>
      <c r="B13" s="42" cm="1">
        <f t="array" aca="1" ref="B13" ca="1">IFERROR(INDEX(INDIRECT("'" &amp; "Resultater (Total)" &amp; "'!A:ZZ"), MATCH("Sum"&amp;"Building", INDIRECT("'" &amp; "Resultater (Total)" &amp; "'!A:A") &amp; INDIRECT("'" &amp; "Resultater (Total)" &amp; "'!B:B"), 0), MATCH("GWP"&amp;"b4", INDIRECT("'" &amp; "Resultater (Total)" &amp; "'!1:1") &amp; INDIRECT("'" &amp; "Resultater (Total)" &amp; "'!2:2"), 0)), 0)</f>
        <v>43244.640125293306</v>
      </c>
      <c r="C13" s="29">
        <f t="shared" ca="1" si="0"/>
        <v>0.15808899910856694</v>
      </c>
      <c r="D13" t="str">
        <f t="shared" ca="1" si="1"/>
        <v>B4 (15,8%)</v>
      </c>
      <c r="F13" cm="1">
        <f t="array" aca="1" ref="F13" ca="1">ROUND(B13/INDIRECT("Bygning!$B$10")/50,1)</f>
        <v>1</v>
      </c>
    </row>
    <row r="14" spans="1:6" ht="15" customHeight="1" x14ac:dyDescent="0.35">
      <c r="A14" s="17" t="s">
        <v>189</v>
      </c>
      <c r="B14" s="42" cm="1">
        <f t="array" aca="1" ref="B14" ca="1">IFERROR(INDEX(INDIRECT("'" &amp; "Resultater (Total)" &amp; "'!A:ZZ"), MATCH("Sum"&amp;"Building", INDIRECT("'" &amp; "Resultater (Total)" &amp; "'!A:A") &amp; INDIRECT("'" &amp; "Resultater (Total)" &amp; "'!B:B"), 0), MATCH("GWP"&amp;"b5", INDIRECT("'" &amp; "Resultater (Total)" &amp; "'!1:1") &amp; INDIRECT("'" &amp; "Resultater (Total)" &amp; "'!2:2"), 0)), 0)</f>
        <v>0</v>
      </c>
      <c r="C14" s="29">
        <f t="shared" ca="1" si="0"/>
        <v>0</v>
      </c>
      <c r="D14" t="str">
        <f t="shared" ca="1" si="1"/>
        <v>B5 (0,0%)</v>
      </c>
      <c r="F14" cm="1">
        <f t="array" aca="1" ref="F14" ca="1">ROUND(B14/INDIRECT("Bygning!$B$10")/50,1)</f>
        <v>0</v>
      </c>
    </row>
    <row r="15" spans="1:6" ht="15" customHeight="1" x14ac:dyDescent="0.35">
      <c r="A15" s="17" t="s">
        <v>190</v>
      </c>
      <c r="B15" s="42" cm="1">
        <f t="array" aca="1" ref="B15" ca="1">IFERROR(INDEX(INDIRECT("'" &amp; "Resultater (Total)" &amp; "'!A:ZZ"), MATCH("Sum"&amp;"Building", INDIRECT("'" &amp; "Resultater (Total)" &amp; "'!A:A") &amp; INDIRECT("'" &amp; "Resultater (Total)" &amp; "'!B:B"), 0), MATCH("GWP"&amp;"b6", INDIRECT("'" &amp; "Resultater (Total)" &amp; "'!1:1") &amp; INDIRECT("'" &amp; "Resultater (Total)" &amp; "'!2:2"), 0)), 0)</f>
        <v>104338.33836800006</v>
      </c>
      <c r="C15" s="29">
        <f t="shared" ca="1" si="0"/>
        <v>0.38142862175422582</v>
      </c>
      <c r="D15" t="str">
        <f t="shared" ca="1" si="1"/>
        <v>B6 (38,1%)</v>
      </c>
      <c r="F15" cm="1">
        <f t="array" aca="1" ref="F15" ca="1">ROUND(B15/INDIRECT("Bygning!$B$10")/50,1)</f>
        <v>2.2999999999999998</v>
      </c>
    </row>
    <row r="16" spans="1:6" ht="15" customHeight="1" x14ac:dyDescent="0.35">
      <c r="A16" s="17" t="s">
        <v>191</v>
      </c>
      <c r="B16" s="42" cm="1">
        <f t="array" aca="1" ref="B16" ca="1">IFERROR(INDEX(INDIRECT("'" &amp; "Resultater (Total)" &amp; "'!A:ZZ"), MATCH("Sum"&amp;"Building", INDIRECT("'" &amp; "Resultater (Total)" &amp; "'!A:A") &amp; INDIRECT("'" &amp; "Resultater (Total)" &amp; "'!B:B"), 0), MATCH("GWP"&amp;"b7", INDIRECT("'" &amp; "Resultater (Total)" &amp; "'!1:1") &amp; INDIRECT("'" &amp; "Resultater (Total)" &amp; "'!2:2"), 0)), 0)</f>
        <v>0</v>
      </c>
      <c r="C16" s="29">
        <f t="shared" ca="1" si="0"/>
        <v>0</v>
      </c>
      <c r="D16" t="str">
        <f t="shared" ca="1" si="1"/>
        <v>B7 (0,0%)</v>
      </c>
      <c r="F16" cm="1">
        <f t="array" aca="1" ref="F16" ca="1">ROUND(B16/INDIRECT("Bygning!$B$10")/50,1)</f>
        <v>0</v>
      </c>
    </row>
    <row r="17" spans="1:6" ht="15" customHeight="1" x14ac:dyDescent="0.35">
      <c r="A17" s="17" t="s">
        <v>192</v>
      </c>
      <c r="B17" s="42" cm="1">
        <f t="array" aca="1" ref="B17" ca="1">IFERROR(INDEX(INDIRECT("'" &amp; "Resultater (Total)" &amp; "'!A:ZZ"), MATCH("Sum"&amp;"Building", INDIRECT("'" &amp; "Resultater (Total)" &amp; "'!A:A") &amp; INDIRECT("'" &amp; "Resultater (Total)" &amp; "'!B:B"), 0), MATCH("GWP"&amp;"c1", INDIRECT("'" &amp; "Resultater (Total)" &amp; "'!1:1") &amp; INDIRECT("'" &amp; "Resultater (Total)" &amp; "'!2:2"), 0)), 0)</f>
        <v>0</v>
      </c>
      <c r="C17" s="29">
        <f t="shared" ca="1" si="0"/>
        <v>0</v>
      </c>
      <c r="D17" t="str">
        <f t="shared" ca="1" si="1"/>
        <v>C1 (0,0%)</v>
      </c>
      <c r="F17" cm="1">
        <f t="array" aca="1" ref="F17" ca="1">ROUND(B17/INDIRECT("Bygning!$B$10")/50,1)</f>
        <v>0</v>
      </c>
    </row>
    <row r="18" spans="1:6" ht="15" customHeight="1" x14ac:dyDescent="0.35">
      <c r="A18" s="17" t="s">
        <v>193</v>
      </c>
      <c r="B18" s="42" cm="1">
        <f t="array" aca="1" ref="B18" ca="1">IFERROR(INDEX(INDIRECT("'" &amp; "Resultater (Total)" &amp; "'!A:ZZ"), MATCH("Sum"&amp;"Building", INDIRECT("'" &amp; "Resultater (Total)" &amp; "'!A:A") &amp; INDIRECT("'" &amp; "Resultater (Total)" &amp; "'!B:B"), 0), MATCH("GWP"&amp;"c2", INDIRECT("'" &amp; "Resultater (Total)" &amp; "'!1:1") &amp; INDIRECT("'" &amp; "Resultater (Total)" &amp; "'!2:2"), 0)), 0)</f>
        <v>0</v>
      </c>
      <c r="C18" s="29">
        <f t="shared" ca="1" si="0"/>
        <v>0</v>
      </c>
      <c r="D18" t="str">
        <f t="shared" ca="1" si="1"/>
        <v>C2 (0,0%)</v>
      </c>
      <c r="F18" cm="1">
        <f t="array" aca="1" ref="F18" ca="1">ROUND(B18/INDIRECT("Bygning!$B$10")/50,1)</f>
        <v>0</v>
      </c>
    </row>
    <row r="19" spans="1:6" ht="15" customHeight="1" x14ac:dyDescent="0.35">
      <c r="A19" s="17" t="s">
        <v>194</v>
      </c>
      <c r="B19" s="42" cm="1">
        <f t="array" aca="1" ref="B19" ca="1">IFERROR(INDEX(INDIRECT("'" &amp; "Resultater (Total)" &amp; "'!A:ZZ"), MATCH("Sum"&amp;"Building", INDIRECT("'" &amp; "Resultater (Total)" &amp; "'!A:A") &amp; INDIRECT("'" &amp; "Resultater (Total)" &amp; "'!B:B"), 0), MATCH("GWP"&amp;"c3", INDIRECT("'" &amp; "Resultater (Total)" &amp; "'!1:1") &amp; INDIRECT("'" &amp; "Resultater (Total)" &amp; "'!2:2"), 0)), 0)</f>
        <v>43904.392316713835</v>
      </c>
      <c r="C19" s="29">
        <f t="shared" ca="1" si="0"/>
        <v>0.16050084860712135</v>
      </c>
      <c r="D19" t="str">
        <f t="shared" ca="1" si="1"/>
        <v>C3 (16,1%)</v>
      </c>
      <c r="F19" cm="1">
        <f t="array" aca="1" ref="F19" ca="1">ROUND(B19/INDIRECT("Bygning!$B$10")/50,1)</f>
        <v>1</v>
      </c>
    </row>
    <row r="20" spans="1:6" ht="15" customHeight="1" x14ac:dyDescent="0.35">
      <c r="A20" s="17" t="s">
        <v>195</v>
      </c>
      <c r="B20" s="42" cm="1">
        <f t="array" aca="1" ref="B20" ca="1">IFERROR(INDEX(INDIRECT("'" &amp; "Resultater (Total)" &amp; "'!A:ZZ"), MATCH("Sum"&amp;"Building", INDIRECT("'" &amp; "Resultater (Total)" &amp; "'!A:A") &amp; INDIRECT("'" &amp; "Resultater (Total)" &amp; "'!B:B"), 0), MATCH("GWP"&amp;"c4", INDIRECT("'" &amp; "Resultater (Total)" &amp; "'!1:1") &amp; INDIRECT("'" &amp; "Resultater (Total)" &amp; "'!2:2"), 0)), 0)</f>
        <v>14416.641832510806</v>
      </c>
      <c r="C20" s="29">
        <f t="shared" ca="1" si="0"/>
        <v>5.2702773597029018E-2</v>
      </c>
      <c r="D20" t="str">
        <f t="shared" ca="1" si="1"/>
        <v>C4 (5,3%)</v>
      </c>
      <c r="F20" cm="1">
        <f t="array" aca="1" ref="F20" ca="1">ROUND(B20/INDIRECT("Bygning!$B$10")/50,1)</f>
        <v>0.3</v>
      </c>
    </row>
    <row r="21" spans="1:6" ht="15" customHeight="1" x14ac:dyDescent="0.35">
      <c r="A21" s="27" t="s">
        <v>156</v>
      </c>
      <c r="B21" s="42">
        <f ca="1">SUM(B7:B20)</f>
        <v>479450.18201003503</v>
      </c>
      <c r="C21" s="29">
        <f t="shared" ref="C21:C27" ca="1" si="2">B21/$B$21</f>
        <v>1</v>
      </c>
      <c r="D21" t="str">
        <f ca="1">A21 &amp; " (" &amp; TEXT(C22, "0,0%") &amp; ")"</f>
        <v>Total (57,1%)</v>
      </c>
      <c r="F21" cm="1">
        <f t="array" aca="1" ref="F21" ca="1">ROUND(B21/INDIRECT("Bygning!$B$10")/50,1)</f>
        <v>10.6</v>
      </c>
    </row>
    <row r="22" spans="1:6" x14ac:dyDescent="0.35">
      <c r="A22" s="27" t="s">
        <v>209</v>
      </c>
      <c r="B22" s="28">
        <f ca="1">SUM(B7)</f>
        <v>273546.16936751705</v>
      </c>
      <c r="C22" s="29">
        <f t="shared" ca="1" si="2"/>
        <v>0.57054138184015046</v>
      </c>
      <c r="D22" t="str">
        <f t="shared" ca="1" si="1"/>
        <v>Total A1-A3 (57,1%)</v>
      </c>
    </row>
    <row r="23" spans="1:6" x14ac:dyDescent="0.35">
      <c r="A23" s="27" t="s">
        <v>215</v>
      </c>
      <c r="B23">
        <f ca="1">SUM(B7:B9)</f>
        <v>273546.16936751705</v>
      </c>
      <c r="C23" s="29">
        <f t="shared" ca="1" si="2"/>
        <v>0.57054138184015046</v>
      </c>
      <c r="D23" t="str">
        <f t="shared" ref="D23:D24" ca="1" si="3">A23 &amp; " (" &amp; TEXT(C23, "0,0%") &amp; ")"</f>
        <v>Total A1-A5 (57,1%)</v>
      </c>
    </row>
    <row r="24" spans="1:6" x14ac:dyDescent="0.35">
      <c r="A24" s="27" t="s">
        <v>216</v>
      </c>
      <c r="B24">
        <f ca="1">SUM(B7:B9)+SUM(B19:B20)</f>
        <v>331867.20351674169</v>
      </c>
      <c r="C24" s="29">
        <f t="shared" ca="1" si="2"/>
        <v>0.69218287106583187</v>
      </c>
      <c r="D24" t="str">
        <f t="shared" ca="1" si="3"/>
        <v>Total A1-A5 + C3+C4 (69,2%)</v>
      </c>
    </row>
    <row r="25" spans="1:6" x14ac:dyDescent="0.35">
      <c r="A25" s="27" t="s">
        <v>220</v>
      </c>
      <c r="B25">
        <f ca="1">SUM(B7:B9)</f>
        <v>273546.16936751705</v>
      </c>
      <c r="C25" s="29">
        <f t="shared" ca="1" si="2"/>
        <v>0.57054138184015046</v>
      </c>
      <c r="D25" t="str">
        <f ca="1">A25 &amp; " (" &amp; TEXT(C25, "0,0%") &amp; ")"</f>
        <v>Product and construction (57,1%)</v>
      </c>
    </row>
    <row r="26" spans="1:6" x14ac:dyDescent="0.35">
      <c r="A26" s="27" t="s">
        <v>221</v>
      </c>
      <c r="B26">
        <f ca="1">SUM(B10:B16)</f>
        <v>147582.97849329337</v>
      </c>
      <c r="C26" s="29">
        <f t="shared" ca="1" si="2"/>
        <v>0.30781712893416824</v>
      </c>
      <c r="D26" t="str">
        <f t="shared" ref="D26" ca="1" si="4">A26 &amp; " (" &amp; TEXT(C26, "0,0%") &amp; ")"</f>
        <v>Use  (30,8%)</v>
      </c>
    </row>
    <row r="27" spans="1:6" x14ac:dyDescent="0.35">
      <c r="A27" s="27" t="s">
        <v>214</v>
      </c>
      <c r="B27">
        <f ca="1">SUM(B17:B20)</f>
        <v>58321.034149224637</v>
      </c>
      <c r="C27" s="29">
        <f t="shared" ca="1" si="2"/>
        <v>0.12164148922568135</v>
      </c>
      <c r="D27" t="str">
        <f ca="1">A27 &amp; " (" &amp; TEXT(C27, "0,0%") &amp; ")"</f>
        <v>End-of-life (12,2%)</v>
      </c>
    </row>
    <row r="29" spans="1:6" x14ac:dyDescent="0.35">
      <c r="A29" s="85" t="s">
        <v>240</v>
      </c>
    </row>
    <row r="30" spans="1:6" x14ac:dyDescent="0.35">
      <c r="A30" s="17" t="s">
        <v>51</v>
      </c>
      <c r="B30" s="25" cm="1">
        <f t="array" aca="1" ref="B30" ca="1">IFERROR(INDEX(INDIRECT("'" &amp; "Mængde" &amp; "'!G:G"), MATCH("Gruppe"&amp;A30, INDIRECT("'" &amp; "Mængde" &amp; "'!A:A") &amp; INDIRECT("'" &amp; "Mængde" &amp; "'!B:B"), 0)), 0)</f>
        <v>62.5</v>
      </c>
    </row>
    <row r="31" spans="1:6" x14ac:dyDescent="0.35">
      <c r="A31" s="17" t="s">
        <v>56</v>
      </c>
      <c r="B31" s="25" cm="1">
        <f t="array" aca="1" ref="B31" ca="1">IFERROR(INDEX(INDIRECT("'" &amp; "Mængde" &amp; "'!G:G"), MATCH("Gruppe"&amp;A31, INDIRECT("'" &amp; "Mængde" &amp; "'!A:A") &amp; INDIRECT("'" &amp; "Mængde" &amp; "'!B:B"), 0)), 0)</f>
        <v>16287.972876</v>
      </c>
    </row>
    <row r="32" spans="1:6" x14ac:dyDescent="0.35">
      <c r="A32" s="17" t="s">
        <v>60</v>
      </c>
      <c r="B32" s="25" cm="1">
        <f t="array" aca="1" ref="B32" ca="1">IFERROR(INDEX(INDIRECT("'" &amp; "Mængde" &amp; "'!G:G"), MATCH("Gruppe"&amp;A32, INDIRECT("'" &amp; "Mængde" &amp; "'!A:A") &amp; INDIRECT("'" &amp; "Mængde" &amp; "'!B:B"), 0)), 0)</f>
        <v>281639.49</v>
      </c>
    </row>
    <row r="33" spans="1:7" x14ac:dyDescent="0.35">
      <c r="A33" s="17" t="s">
        <v>75</v>
      </c>
      <c r="B33" s="25" cm="1">
        <f t="array" aca="1" ref="B33" ca="1">IFERROR(INDEX(INDIRECT("'" &amp; "Mængde" &amp; "'!G:G"), MATCH("Gruppe"&amp;A33, INDIRECT("'" &amp; "Mængde" &amp; "'!A:A") &amp; INDIRECT("'" &amp; "Mængde" &amp; "'!B:B"), 0)), 0)</f>
        <v>2935</v>
      </c>
    </row>
    <row r="34" spans="1:7" x14ac:dyDescent="0.35">
      <c r="A34" s="17" t="s">
        <v>80</v>
      </c>
      <c r="B34" s="25" cm="1">
        <f t="array" aca="1" ref="B34" ca="1">IFERROR(INDEX(INDIRECT("'" &amp; "Mængde" &amp; "'!G:G"), MATCH("Gruppe"&amp;A34, INDIRECT("'" &amp; "Mængde" &amp; "'!A:A") &amp; INDIRECT("'" &amp; "Mængde" &amp; "'!B:B"), 0)), 0)</f>
        <v>192640.22500000001</v>
      </c>
    </row>
    <row r="35" spans="1:7" x14ac:dyDescent="0.35">
      <c r="A35" s="17" t="s">
        <v>84</v>
      </c>
      <c r="B35" s="25" cm="1">
        <f t="array" aca="1" ref="B35" ca="1">IFERROR(INDEX(INDIRECT("'" &amp; "Mængde" &amp; "'!G:G"), MATCH("Gruppe"&amp;A35, INDIRECT("'" &amp; "Mængde" &amp; "'!A:A") &amp; INDIRECT("'" &amp; "Mængde" &amp; "'!B:B"), 0)), 0)</f>
        <v>150557.85519999999</v>
      </c>
    </row>
    <row r="36" spans="1:7" x14ac:dyDescent="0.35">
      <c r="A36" s="17" t="s">
        <v>88</v>
      </c>
      <c r="B36" s="25" cm="1">
        <f t="array" aca="1" ref="B36" ca="1">IFERROR(INDEX(INDIRECT("'" &amp; "Mængde" &amp; "'!G:G"), MATCH("Gruppe"&amp;A36, INDIRECT("'" &amp; "Mængde" &amp; "'!A:A") &amp; INDIRECT("'" &amp; "Mængde" &amp; "'!B:B"), 0)), 0)</f>
        <v>1961.9680000000001</v>
      </c>
    </row>
    <row r="37" spans="1:7" x14ac:dyDescent="0.35">
      <c r="A37" s="17" t="s">
        <v>91</v>
      </c>
      <c r="B37" cm="1">
        <f t="array" aca="1" ref="B37" ca="1">IFERROR(INDEX(INDIRECT("'" &amp; "Mængde" &amp; "'!G:G"), MATCH("Gruppe"&amp;A37, INDIRECT("'" &amp; "Mængde" &amp; "'!A:A") &amp; INDIRECT("'" &amp; "Mængde" &amp; "'!B:B"), 0)), 0)</f>
        <v>32898.884100000003</v>
      </c>
    </row>
    <row r="38" spans="1:7" x14ac:dyDescent="0.35">
      <c r="A38" s="17" t="s">
        <v>94</v>
      </c>
      <c r="B38" s="25" cm="1">
        <f t="array" aca="1" ref="B38" ca="1">IFERROR(INDEX(INDIRECT("'" &amp; "Mængde" &amp; "'!G:G"), MATCH("Gruppe"&amp;A38, INDIRECT("'" &amp; "Mængde" &amp; "'!A:A") &amp; INDIRECT("'" &amp; "Mængde" &amp; "'!B:B"), 0)), 0)</f>
        <v>53321.990000000005</v>
      </c>
    </row>
    <row r="39" spans="1:7" x14ac:dyDescent="0.35">
      <c r="A39" s="17" t="s">
        <v>96</v>
      </c>
      <c r="B39" s="25" cm="1">
        <f t="array" aca="1" ref="B39" ca="1">IFERROR(INDEX(INDIRECT("'" &amp; "Mængde" &amp; "'!G:G"), MATCH("Gruppe"&amp;A39, INDIRECT("'" &amp; "Mængde" &amp; "'!A:A") &amp; INDIRECT("'" &amp; "Mængde" &amp; "'!B:B"), 0)), 0)</f>
        <v>130071.852</v>
      </c>
    </row>
    <row r="40" spans="1:7" x14ac:dyDescent="0.35">
      <c r="A40" s="17" t="s">
        <v>97</v>
      </c>
      <c r="B40" s="25" cm="1">
        <f t="array" aca="1" ref="B40" ca="1">IFERROR(INDEX(INDIRECT("'" &amp; "Mængde" &amp; "'!G:G"), MATCH("Gruppe"&amp;A40, INDIRECT("'" &amp; "Mængde" &amp; "'!A:A") &amp; INDIRECT("'" &amp; "Mængde" &amp; "'!B:B"), 0)), 0)</f>
        <v>137.66000000000003</v>
      </c>
    </row>
    <row r="41" spans="1:7" x14ac:dyDescent="0.35">
      <c r="A41" s="17" t="s">
        <v>102</v>
      </c>
      <c r="B41" s="25" cm="1">
        <f t="array" aca="1" ref="B41" ca="1">IFERROR(INDEX(INDIRECT("'" &amp; "Mængde" &amp; "'!G:G"), MATCH("Gruppe"&amp;A41, INDIRECT("'" &amp; "Mængde" &amp; "'!A:A") &amp; INDIRECT("'" &amp; "Mængde" &amp; "'!B:B"), 0)), 0)</f>
        <v>952.73720000000003</v>
      </c>
    </row>
    <row r="42" spans="1:7" x14ac:dyDescent="0.35">
      <c r="A42" s="17" t="s">
        <v>109</v>
      </c>
      <c r="B42" s="25" cm="1">
        <f t="array" aca="1" ref="B42" ca="1">IFERROR(INDEX(INDIRECT("'" &amp; "Mængde" &amp; "'!G:G"), MATCH("Gruppe"&amp;A42, INDIRECT("'" &amp; "Mængde" &amp; "'!A:A") &amp; INDIRECT("'" &amp; "Mængde" &amp; "'!B:B"), 0)), 0)</f>
        <v>1201.2504800000002</v>
      </c>
    </row>
    <row r="43" spans="1:7" x14ac:dyDescent="0.35">
      <c r="A43" s="17" t="s">
        <v>116</v>
      </c>
      <c r="B43" cm="1">
        <f t="array" aca="1" ref="B43" ca="1">IFERROR(INDEX(INDIRECT("'" &amp; "Mængde" &amp; "'!G:G"), MATCH("Gruppe"&amp;A43, INDIRECT("'" &amp; "Mængde" &amp; "'!A:A") &amp; INDIRECT("'" &amp; "Mængde" &amp; "'!B:B"), 0)), 0)</f>
        <v>12071.403499999999</v>
      </c>
    </row>
    <row r="44" spans="1:7" x14ac:dyDescent="0.35">
      <c r="A44" s="17" t="s">
        <v>123</v>
      </c>
      <c r="B44" s="25" cm="1">
        <f t="array" aca="1" ref="B44" ca="1">IFERROR(INDEX(INDIRECT("'" &amp; "Mængde" &amp; "'!G:G"), MATCH("Gruppe"&amp;A44, INDIRECT("'" &amp; "Mængde" &amp; "'!A:A") &amp; INDIRECT("'" &amp; "Mængde" &amp; "'!B:B"), 0)), 0)</f>
        <v>229019.97649999999</v>
      </c>
    </row>
    <row r="45" spans="1:7" x14ac:dyDescent="0.35">
      <c r="A45" s="27" t="s">
        <v>156</v>
      </c>
      <c r="B45" s="25">
        <f ca="1">SUM(B30:B44)</f>
        <v>1105760.764856</v>
      </c>
    </row>
    <row r="46" spans="1:7" x14ac:dyDescent="0.35">
      <c r="B46" s="91" t="s">
        <v>225</v>
      </c>
      <c r="C46" t="s">
        <v>268</v>
      </c>
      <c r="D46" t="s">
        <v>269</v>
      </c>
      <c r="E46" t="s">
        <v>267</v>
      </c>
    </row>
    <row r="47" spans="1:7" x14ac:dyDescent="0.35">
      <c r="A47" s="17" t="s">
        <v>243</v>
      </c>
      <c r="B47">
        <f ca="1">B31</f>
        <v>16287.972876</v>
      </c>
      <c r="C47">
        <f ca="1">B47/1000</f>
        <v>16.287972876000001</v>
      </c>
      <c r="D47">
        <f ca="1">C47-E47</f>
        <v>14.6591755884</v>
      </c>
      <c r="E47" cm="1">
        <f t="array" aca="1" ref="E47:G47" ca="1">IFERROR(('1. Getting Started'!N80:P80/100)*DataCalc!C47,0)</f>
        <v>1.6287972876000003</v>
      </c>
      <c r="F47">
        <f ca="1"/>
        <v>0</v>
      </c>
      <c r="G47">
        <f ca="1"/>
        <v>0</v>
      </c>
    </row>
    <row r="48" spans="1:7" x14ac:dyDescent="0.35">
      <c r="A48" s="17" t="s">
        <v>247</v>
      </c>
      <c r="B48">
        <f ca="1">B36</f>
        <v>1961.9680000000001</v>
      </c>
      <c r="C48">
        <f t="shared" ref="C48:C58" ca="1" si="5">B48/1000</f>
        <v>1.9619680000000002</v>
      </c>
      <c r="D48">
        <f t="shared" ref="D48:D57" ca="1" si="6">C48-E48</f>
        <v>1.1771807999999999</v>
      </c>
      <c r="E48" cm="1">
        <f t="array" aca="1" ref="E48:G48" ca="1">IFERROR(('1. Getting Started'!N81:P81/100)*DataCalc!C48,0)</f>
        <v>0.78478720000000013</v>
      </c>
      <c r="F48">
        <f ca="1"/>
        <v>0</v>
      </c>
      <c r="G48">
        <f ca="1"/>
        <v>0</v>
      </c>
    </row>
    <row r="49" spans="1:7" x14ac:dyDescent="0.35">
      <c r="A49" s="17" t="s">
        <v>242</v>
      </c>
      <c r="B49">
        <f ca="1">B33</f>
        <v>2935</v>
      </c>
      <c r="C49">
        <f t="shared" ca="1" si="5"/>
        <v>2.9350000000000001</v>
      </c>
      <c r="D49">
        <f t="shared" ca="1" si="6"/>
        <v>1.4675</v>
      </c>
      <c r="E49" cm="1">
        <f t="array" aca="1" ref="E49:G49" ca="1">IFERROR(('1. Getting Started'!N82:P82/100)*DataCalc!C49,0)</f>
        <v>1.4675</v>
      </c>
      <c r="F49">
        <f ca="1"/>
        <v>0</v>
      </c>
      <c r="G49">
        <f ca="1"/>
        <v>0</v>
      </c>
    </row>
    <row r="50" spans="1:7" x14ac:dyDescent="0.35">
      <c r="A50" s="17" t="s">
        <v>245</v>
      </c>
      <c r="B50">
        <f ca="1">B32</f>
        <v>281639.49</v>
      </c>
      <c r="C50">
        <f t="shared" ca="1" si="5"/>
        <v>281.63948999999997</v>
      </c>
      <c r="D50">
        <f t="shared" ca="1" si="6"/>
        <v>253.47554099999996</v>
      </c>
      <c r="E50" cm="1">
        <f t="array" aca="1" ref="E50:G50" ca="1">IFERROR(('1. Getting Started'!N83:P83/100)*DataCalc!C50,0)</f>
        <v>28.163948999999999</v>
      </c>
      <c r="F50">
        <f ca="1"/>
        <v>0</v>
      </c>
      <c r="G50">
        <f ca="1"/>
        <v>0</v>
      </c>
    </row>
    <row r="51" spans="1:7" x14ac:dyDescent="0.35">
      <c r="A51" s="17" t="s">
        <v>244</v>
      </c>
      <c r="B51">
        <f ca="1">B34+B38</f>
        <v>245962.21500000003</v>
      </c>
      <c r="C51">
        <f t="shared" ca="1" si="5"/>
        <v>245.96221500000001</v>
      </c>
      <c r="D51">
        <f t="shared" ca="1" si="6"/>
        <v>245.96221500000001</v>
      </c>
      <c r="E51" cm="1">
        <f t="array" aca="1" ref="E51:G51" ca="1">IFERROR(('1. Getting Started'!N84:P84/100)*DataCalc!C51,0)</f>
        <v>0</v>
      </c>
      <c r="F51">
        <f ca="1"/>
        <v>0</v>
      </c>
      <c r="G51">
        <f ca="1"/>
        <v>0</v>
      </c>
    </row>
    <row r="52" spans="1:7" x14ac:dyDescent="0.35">
      <c r="A52" s="17" t="s">
        <v>246</v>
      </c>
      <c r="B52">
        <f ca="1">B35</f>
        <v>150557.85519999999</v>
      </c>
      <c r="C52">
        <f t="shared" ca="1" si="5"/>
        <v>150.55785519999998</v>
      </c>
      <c r="D52">
        <f t="shared" ca="1" si="6"/>
        <v>0</v>
      </c>
      <c r="E52" cm="1">
        <f t="array" aca="1" ref="E52:G52" ca="1">IFERROR(('1. Getting Started'!N85:P85/100)*DataCalc!C52,0)</f>
        <v>150.55785519999998</v>
      </c>
      <c r="F52">
        <f ca="1"/>
        <v>0</v>
      </c>
      <c r="G52">
        <f ca="1"/>
        <v>0</v>
      </c>
    </row>
    <row r="53" spans="1:7" x14ac:dyDescent="0.35">
      <c r="A53" s="17" t="s">
        <v>250</v>
      </c>
      <c r="B53">
        <f ca="1">B44</f>
        <v>229019.97649999999</v>
      </c>
      <c r="C53">
        <f t="shared" ca="1" si="5"/>
        <v>229.01997649999998</v>
      </c>
      <c r="D53">
        <f t="shared" ca="1" si="6"/>
        <v>114.50998824999999</v>
      </c>
      <c r="E53" cm="1">
        <f t="array" aca="1" ref="E53:G53" ca="1">IFERROR(('1. Getting Started'!N86:P86/100)*DataCalc!C53,0)</f>
        <v>114.50998824999999</v>
      </c>
      <c r="F53">
        <f ca="1"/>
        <v>0</v>
      </c>
      <c r="G53">
        <f ca="1"/>
        <v>0</v>
      </c>
    </row>
    <row r="54" spans="1:7" x14ac:dyDescent="0.35">
      <c r="A54" s="17" t="s">
        <v>251</v>
      </c>
      <c r="B54">
        <f ca="1">B37</f>
        <v>32898.884100000003</v>
      </c>
      <c r="C54">
        <f t="shared" ca="1" si="5"/>
        <v>32.898884100000004</v>
      </c>
      <c r="D54">
        <f t="shared" ca="1" si="6"/>
        <v>32.898884100000004</v>
      </c>
      <c r="E54" cm="1">
        <f t="array" aca="1" ref="E54:G54" ca="1">IFERROR(('1. Getting Started'!N87:P87/100)*DataCalc!C54,0)</f>
        <v>0</v>
      </c>
      <c r="F54">
        <f ca="1"/>
        <v>0</v>
      </c>
      <c r="G54">
        <f ca="1"/>
        <v>0</v>
      </c>
    </row>
    <row r="55" spans="1:7" x14ac:dyDescent="0.35">
      <c r="A55" s="17" t="s">
        <v>248</v>
      </c>
      <c r="B55">
        <f ca="1">B39</f>
        <v>130071.852</v>
      </c>
      <c r="C55">
        <f t="shared" ca="1" si="5"/>
        <v>130.07185200000001</v>
      </c>
      <c r="D55">
        <f t="shared" ca="1" si="6"/>
        <v>130.07185200000001</v>
      </c>
      <c r="E55" cm="1">
        <f t="array" aca="1" ref="E55:G55" ca="1">IFERROR(('1. Getting Started'!N88:P88/100)*DataCalc!C55,0)</f>
        <v>0</v>
      </c>
      <c r="F55">
        <f ca="1"/>
        <v>0</v>
      </c>
      <c r="G55">
        <f ca="1"/>
        <v>0</v>
      </c>
    </row>
    <row r="56" spans="1:7" x14ac:dyDescent="0.35">
      <c r="A56" s="17" t="s">
        <v>241</v>
      </c>
      <c r="B56">
        <f ca="1">B30+B40+B41+B42</f>
        <v>2354.14768</v>
      </c>
      <c r="C56">
        <f t="shared" ca="1" si="5"/>
        <v>2.3541476800000001</v>
      </c>
      <c r="D56">
        <f t="shared" ca="1" si="6"/>
        <v>2.3541476800000001</v>
      </c>
      <c r="E56" cm="1">
        <f t="array" aca="1" ref="E56:G56" ca="1">IFERROR(('1. Getting Started'!N89:P89/100)*DataCalc!C56,0)</f>
        <v>0</v>
      </c>
      <c r="F56">
        <f ca="1"/>
        <v>0</v>
      </c>
      <c r="G56">
        <f ca="1"/>
        <v>0</v>
      </c>
    </row>
    <row r="57" spans="1:7" x14ac:dyDescent="0.35">
      <c r="A57" s="17" t="s">
        <v>249</v>
      </c>
      <c r="B57">
        <f ca="1">B43</f>
        <v>12071.403499999999</v>
      </c>
      <c r="C57">
        <f t="shared" ca="1" si="5"/>
        <v>12.071403499999999</v>
      </c>
      <c r="D57">
        <f t="shared" ca="1" si="6"/>
        <v>12.071403499999999</v>
      </c>
      <c r="E57" cm="1">
        <f t="array" aca="1" ref="E57:G57" ca="1">IFERROR(('1. Getting Started'!N90:P90/100)*DataCalc!C57,0)</f>
        <v>0</v>
      </c>
      <c r="F57">
        <f ca="1"/>
        <v>0</v>
      </c>
      <c r="G57">
        <f ca="1"/>
        <v>0</v>
      </c>
    </row>
    <row r="58" spans="1:7" x14ac:dyDescent="0.35">
      <c r="B58">
        <f ca="1">SUM(B47:B57)</f>
        <v>1105760.764856</v>
      </c>
      <c r="C58">
        <f t="shared" ca="1" si="5"/>
        <v>1105.7607648559999</v>
      </c>
    </row>
  </sheetData>
  <sortState xmlns:xlrd2="http://schemas.microsoft.com/office/spreadsheetml/2017/richdata2" ref="A47:B57">
    <sortCondition ref="A47:A57"/>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A435-1376-4681-9C3C-A5FC3AB9058A}">
  <sheetPr codeName="Sheet8"/>
  <dimension ref="A1:C17"/>
  <sheetViews>
    <sheetView workbookViewId="0">
      <selection activeCell="C27" sqref="C27"/>
    </sheetView>
  </sheetViews>
  <sheetFormatPr defaultRowHeight="14.5" x14ac:dyDescent="0.35"/>
  <sheetData>
    <row r="1" spans="1:3" x14ac:dyDescent="0.35">
      <c r="A1" t="s">
        <v>157</v>
      </c>
      <c r="C1" t="s">
        <v>164</v>
      </c>
    </row>
    <row r="2" spans="1:3" x14ac:dyDescent="0.35">
      <c r="A2" t="s">
        <v>158</v>
      </c>
      <c r="C2" t="s">
        <v>165</v>
      </c>
    </row>
    <row r="3" spans="1:3" x14ac:dyDescent="0.35">
      <c r="A3" t="s">
        <v>162</v>
      </c>
      <c r="C3" t="s">
        <v>166</v>
      </c>
    </row>
    <row r="4" spans="1:3" x14ac:dyDescent="0.35">
      <c r="A4" t="s">
        <v>163</v>
      </c>
      <c r="C4" t="s">
        <v>167</v>
      </c>
    </row>
    <row r="5" spans="1:3" x14ac:dyDescent="0.35">
      <c r="A5" t="s">
        <v>159</v>
      </c>
      <c r="C5" t="s">
        <v>168</v>
      </c>
    </row>
    <row r="6" spans="1:3" x14ac:dyDescent="0.35">
      <c r="A6" t="s">
        <v>160</v>
      </c>
      <c r="C6" t="s">
        <v>169</v>
      </c>
    </row>
    <row r="7" spans="1:3" x14ac:dyDescent="0.35">
      <c r="A7" t="s">
        <v>161</v>
      </c>
      <c r="C7" t="s">
        <v>170</v>
      </c>
    </row>
    <row r="8" spans="1:3" x14ac:dyDescent="0.35">
      <c r="C8" t="s">
        <v>171</v>
      </c>
    </row>
    <row r="9" spans="1:3" x14ac:dyDescent="0.35">
      <c r="C9" t="s">
        <v>172</v>
      </c>
    </row>
    <row r="17" spans="1:2" x14ac:dyDescent="0.35">
      <c r="A17">
        <v>60.43</v>
      </c>
      <c r="B17">
        <v>1.18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PJP4GS5MZ7S32ZRMAFAIG43HI4CBQZA4:ms-officescript%3A%2F%2Fonedrive_business_sharinglink%2Fu!aHR0cHM6Ly9ob21lZWFydGgtbXkuc2hhcmVwb2ludC5jb20vOnU6L2cvcGVyc29uYWwvZGFuX2hvbWVfZWFydGgvRWF6UDViMW1MQUZBZzNOblJ3UVlaQndCb1A4LUNkOEJzTUhMTEhsVVU0MWZndw"/>
  <scriptId xmlns="" id="ms-officescript%3A%2F%2Fonedrive_business_itemlink%2F01PJP4GSZTP6VMZZPITREKOHJXBSIY5TJO:ms-officescript%3A%2F%2Fonedrive_business_sharinglink%2Fu!aHR0cHM6Ly9ob21lZWFydGgtbXkuc2hhcmVwb2ludC5jb20vOnU6L2cvcGVyc29uYWwvZGFuX2hvbWVfZWFydGgvRVROX3Fzemw2SnhJcHgwM0RKR096UzRCSHFwOUNQOGQ5Q0R6Ui1KV0twVjBLZw"/>
</scriptIds>
</file>

<file path=customXml/itemProps1.xml><?xml version="1.0" encoding="utf-8"?>
<ds:datastoreItem xmlns:ds="http://schemas.openxmlformats.org/officeDocument/2006/customXml" ds:itemID="{CDEAEF46-18C4-4582-84A1-5D14060C8FCF}">
  <ds:schemaRefs>
    <ds:schemaRef ds:uri="http://schemas.microsoft.com/office/extensibility/maker/v1.0"/>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0. Introduction</vt:lpstr>
      <vt:lpstr>1. Getting Started</vt:lpstr>
      <vt:lpstr>2. Results &amp; Iterations</vt:lpstr>
      <vt:lpstr>3. Read More</vt:lpstr>
      <vt:lpstr>Bygning</vt:lpstr>
      <vt:lpstr>Mængde</vt:lpstr>
      <vt:lpstr>Resultater (Total)</vt:lpstr>
      <vt:lpstr>DataCalc</vt:lpstr>
      <vt:lpstr>Lookup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Pham</dc:creator>
  <cp:lastModifiedBy>Dan Pham</cp:lastModifiedBy>
  <dcterms:created xsi:type="dcterms:W3CDTF">2024-04-25T10:56:59Z</dcterms:created>
  <dcterms:modified xsi:type="dcterms:W3CDTF">2024-06-19T19:54:19Z</dcterms:modified>
</cp:coreProperties>
</file>