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AO_CAO_QUAN_TRI\09. Marketing_Finance\"/>
    </mc:Choice>
  </mc:AlternateContent>
  <bookViews>
    <workbookView xWindow="-105" yWindow="-105" windowWidth="23250" windowHeight="14010"/>
  </bookViews>
  <sheets>
    <sheet name="Report" sheetId="2" r:id="rId1"/>
    <sheet name="Data" sheetId="1" r:id="rId2"/>
    <sheet name="Sheet2" sheetId="4" state="hidden" r:id="rId3"/>
    <sheet name="Sheet1" sheetId="3" state="hidden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G10" i="3" s="1"/>
  <c r="H10" i="3" s="1"/>
  <c r="F12" i="3"/>
  <c r="G12" i="3" s="1"/>
  <c r="H12" i="3" s="1"/>
  <c r="F16" i="3"/>
  <c r="G16" i="3" s="1"/>
  <c r="H16" i="3" s="1"/>
  <c r="F17" i="3"/>
  <c r="G17" i="3" s="1"/>
  <c r="H17" i="3" s="1"/>
  <c r="F19" i="3"/>
  <c r="G19" i="3" s="1"/>
  <c r="H19" i="3" s="1"/>
  <c r="F20" i="3"/>
  <c r="G20" i="3" s="1"/>
  <c r="H20" i="3" s="1"/>
  <c r="F26" i="3"/>
  <c r="G26" i="3" s="1"/>
  <c r="H26" i="3" s="1"/>
  <c r="F28" i="3"/>
  <c r="G28" i="3" s="1"/>
  <c r="H28" i="3" s="1"/>
  <c r="F32" i="3"/>
  <c r="G32" i="3" s="1"/>
  <c r="H32" i="3" s="1"/>
  <c r="F33" i="3"/>
  <c r="G33" i="3" s="1"/>
  <c r="H33" i="3" s="1"/>
  <c r="F35" i="3"/>
  <c r="G35" i="3" s="1"/>
  <c r="H35" i="3" s="1"/>
  <c r="F36" i="3"/>
  <c r="G36" i="3" s="1"/>
  <c r="H36" i="3" s="1"/>
  <c r="F42" i="3"/>
  <c r="G42" i="3" s="1"/>
  <c r="H42" i="3" s="1"/>
  <c r="F44" i="3"/>
  <c r="G44" i="3" s="1"/>
  <c r="H44" i="3" s="1"/>
  <c r="F48" i="3"/>
  <c r="G48" i="3" s="1"/>
  <c r="H48" i="3" s="1"/>
  <c r="F49" i="3"/>
  <c r="G49" i="3" s="1"/>
  <c r="H49" i="3" s="1"/>
  <c r="F51" i="3"/>
  <c r="G51" i="3" s="1"/>
  <c r="H51" i="3" s="1"/>
  <c r="F52" i="3"/>
  <c r="G52" i="3" s="1"/>
  <c r="H52" i="3" s="1"/>
  <c r="F58" i="3"/>
  <c r="G58" i="3" s="1"/>
  <c r="H58" i="3" s="1"/>
  <c r="F60" i="3"/>
  <c r="G60" i="3" s="1"/>
  <c r="H60" i="3" s="1"/>
  <c r="F64" i="3"/>
  <c r="G64" i="3" s="1"/>
  <c r="H64" i="3" s="1"/>
  <c r="F65" i="3"/>
  <c r="G65" i="3" s="1"/>
  <c r="H65" i="3" s="1"/>
  <c r="F67" i="3"/>
  <c r="G67" i="3" s="1"/>
  <c r="H67" i="3" s="1"/>
  <c r="F68" i="3"/>
  <c r="G68" i="3" s="1"/>
  <c r="H68" i="3" s="1"/>
  <c r="F74" i="3"/>
  <c r="G74" i="3" s="1"/>
  <c r="H74" i="3" s="1"/>
  <c r="F76" i="3"/>
  <c r="G76" i="3" s="1"/>
  <c r="H76" i="3" s="1"/>
  <c r="F80" i="3"/>
  <c r="G80" i="3" s="1"/>
  <c r="H80" i="3" s="1"/>
  <c r="F81" i="3"/>
  <c r="G81" i="3" s="1"/>
  <c r="H81" i="3" s="1"/>
  <c r="F83" i="3"/>
  <c r="G83" i="3" s="1"/>
  <c r="H83" i="3" s="1"/>
  <c r="F84" i="3"/>
  <c r="G84" i="3" s="1"/>
  <c r="H84" i="3" s="1"/>
  <c r="F90" i="3"/>
  <c r="G90" i="3" s="1"/>
  <c r="H90" i="3" s="1"/>
  <c r="F92" i="3"/>
  <c r="G92" i="3" s="1"/>
  <c r="H92" i="3" s="1"/>
  <c r="F4" i="3"/>
  <c r="G4" i="3" s="1"/>
  <c r="H4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E29" i="2"/>
  <c r="F29" i="2" s="1"/>
  <c r="G29" i="2" s="1"/>
  <c r="H29" i="2" s="1"/>
  <c r="E30" i="2"/>
  <c r="F30" i="2" s="1"/>
  <c r="G30" i="2" s="1"/>
  <c r="H30" i="2" s="1"/>
  <c r="D30" i="2"/>
  <c r="D29" i="2"/>
  <c r="D28" i="2"/>
  <c r="E28" i="2" s="1"/>
  <c r="F28" i="2" s="1"/>
  <c r="G28" i="2" s="1"/>
  <c r="H28" i="2" s="1"/>
  <c r="C31" i="2"/>
  <c r="D31" i="2" s="1"/>
  <c r="E31" i="2" s="1"/>
  <c r="F31" i="2" s="1"/>
  <c r="G31" i="2" s="1"/>
  <c r="H31" i="2" s="1"/>
  <c r="D81" i="2"/>
  <c r="E81" i="2"/>
  <c r="F81" i="2"/>
  <c r="C81" i="2"/>
  <c r="D80" i="2"/>
  <c r="E80" i="2"/>
  <c r="F80" i="2"/>
  <c r="C80" i="2"/>
  <c r="C65" i="2"/>
  <c r="D65" i="2"/>
  <c r="E65" i="2"/>
  <c r="F65" i="2"/>
  <c r="D64" i="2"/>
  <c r="E64" i="2"/>
  <c r="F64" i="2"/>
  <c r="C64" i="2"/>
  <c r="F7" i="1"/>
  <c r="G7" i="1" s="1"/>
  <c r="B8" i="1"/>
  <c r="F8" i="1" s="1"/>
  <c r="G8" i="1" s="1"/>
  <c r="B9" i="1" l="1"/>
  <c r="F82" i="3"/>
  <c r="G82" i="3" s="1"/>
  <c r="H82" i="3" s="1"/>
  <c r="F66" i="3"/>
  <c r="G66" i="3" s="1"/>
  <c r="H66" i="3" s="1"/>
  <c r="F50" i="3"/>
  <c r="G50" i="3" s="1"/>
  <c r="H50" i="3" s="1"/>
  <c r="F34" i="3"/>
  <c r="G34" i="3" s="1"/>
  <c r="H34" i="3" s="1"/>
  <c r="F18" i="3"/>
  <c r="G18" i="3" s="1"/>
  <c r="H18" i="3" s="1"/>
  <c r="F79" i="3"/>
  <c r="G79" i="3" s="1"/>
  <c r="H79" i="3" s="1"/>
  <c r="F63" i="3"/>
  <c r="G63" i="3" s="1"/>
  <c r="H63" i="3" s="1"/>
  <c r="F47" i="3"/>
  <c r="G47" i="3" s="1"/>
  <c r="H47" i="3" s="1"/>
  <c r="F31" i="3"/>
  <c r="G31" i="3" s="1"/>
  <c r="H31" i="3" s="1"/>
  <c r="F15" i="3"/>
  <c r="G15" i="3" s="1"/>
  <c r="H15" i="3" s="1"/>
  <c r="F78" i="3"/>
  <c r="G78" i="3" s="1"/>
  <c r="H78" i="3" s="1"/>
  <c r="F62" i="3"/>
  <c r="G62" i="3" s="1"/>
  <c r="H62" i="3" s="1"/>
  <c r="F46" i="3"/>
  <c r="G46" i="3" s="1"/>
  <c r="H46" i="3" s="1"/>
  <c r="F30" i="3"/>
  <c r="G30" i="3" s="1"/>
  <c r="H30" i="3" s="1"/>
  <c r="F14" i="3"/>
  <c r="G14" i="3" s="1"/>
  <c r="H14" i="3" s="1"/>
  <c r="F77" i="3"/>
  <c r="G77" i="3" s="1"/>
  <c r="H77" i="3" s="1"/>
  <c r="F61" i="3"/>
  <c r="G61" i="3" s="1"/>
  <c r="H61" i="3" s="1"/>
  <c r="F45" i="3"/>
  <c r="G45" i="3" s="1"/>
  <c r="H45" i="3" s="1"/>
  <c r="F29" i="3"/>
  <c r="G29" i="3" s="1"/>
  <c r="H29" i="3" s="1"/>
  <c r="F13" i="3"/>
  <c r="G13" i="3" s="1"/>
  <c r="H13" i="3" s="1"/>
  <c r="F91" i="3"/>
  <c r="G91" i="3" s="1"/>
  <c r="H91" i="3" s="1"/>
  <c r="F75" i="3"/>
  <c r="G75" i="3" s="1"/>
  <c r="H75" i="3" s="1"/>
  <c r="F59" i="3"/>
  <c r="G59" i="3" s="1"/>
  <c r="H59" i="3" s="1"/>
  <c r="F43" i="3"/>
  <c r="G43" i="3" s="1"/>
  <c r="H43" i="3" s="1"/>
  <c r="F27" i="3"/>
  <c r="G27" i="3" s="1"/>
  <c r="H27" i="3" s="1"/>
  <c r="F11" i="3"/>
  <c r="G11" i="3" s="1"/>
  <c r="H11" i="3" s="1"/>
  <c r="F89" i="3"/>
  <c r="G89" i="3" s="1"/>
  <c r="H89" i="3" s="1"/>
  <c r="F73" i="3"/>
  <c r="G73" i="3" s="1"/>
  <c r="H73" i="3" s="1"/>
  <c r="F57" i="3"/>
  <c r="G57" i="3" s="1"/>
  <c r="H57" i="3" s="1"/>
  <c r="F41" i="3"/>
  <c r="G41" i="3" s="1"/>
  <c r="H41" i="3" s="1"/>
  <c r="F25" i="3"/>
  <c r="G25" i="3" s="1"/>
  <c r="H25" i="3" s="1"/>
  <c r="F9" i="3"/>
  <c r="G9" i="3" s="1"/>
  <c r="H9" i="3" s="1"/>
  <c r="F88" i="3"/>
  <c r="G88" i="3" s="1"/>
  <c r="H88" i="3" s="1"/>
  <c r="F72" i="3"/>
  <c r="G72" i="3" s="1"/>
  <c r="H72" i="3" s="1"/>
  <c r="F56" i="3"/>
  <c r="G56" i="3" s="1"/>
  <c r="H56" i="3" s="1"/>
  <c r="F40" i="3"/>
  <c r="G40" i="3" s="1"/>
  <c r="H40" i="3" s="1"/>
  <c r="F24" i="3"/>
  <c r="G24" i="3" s="1"/>
  <c r="H24" i="3" s="1"/>
  <c r="F8" i="3"/>
  <c r="G8" i="3" s="1"/>
  <c r="H8" i="3" s="1"/>
  <c r="F87" i="3"/>
  <c r="G87" i="3" s="1"/>
  <c r="H87" i="3" s="1"/>
  <c r="F71" i="3"/>
  <c r="G71" i="3" s="1"/>
  <c r="H71" i="3" s="1"/>
  <c r="F55" i="3"/>
  <c r="G55" i="3" s="1"/>
  <c r="H55" i="3" s="1"/>
  <c r="F39" i="3"/>
  <c r="G39" i="3" s="1"/>
  <c r="H39" i="3" s="1"/>
  <c r="F23" i="3"/>
  <c r="G23" i="3" s="1"/>
  <c r="H23" i="3" s="1"/>
  <c r="F7" i="3"/>
  <c r="G7" i="3" s="1"/>
  <c r="H7" i="3" s="1"/>
  <c r="F86" i="3"/>
  <c r="G86" i="3" s="1"/>
  <c r="H86" i="3" s="1"/>
  <c r="F70" i="3"/>
  <c r="G70" i="3" s="1"/>
  <c r="H70" i="3" s="1"/>
  <c r="F54" i="3"/>
  <c r="G54" i="3" s="1"/>
  <c r="H54" i="3" s="1"/>
  <c r="F38" i="3"/>
  <c r="G38" i="3" s="1"/>
  <c r="H38" i="3" s="1"/>
  <c r="F22" i="3"/>
  <c r="G22" i="3" s="1"/>
  <c r="H22" i="3" s="1"/>
  <c r="F6" i="3"/>
  <c r="G6" i="3" s="1"/>
  <c r="H6" i="3" s="1"/>
  <c r="F85" i="3"/>
  <c r="G85" i="3" s="1"/>
  <c r="H85" i="3" s="1"/>
  <c r="F69" i="3"/>
  <c r="G69" i="3" s="1"/>
  <c r="H69" i="3" s="1"/>
  <c r="F53" i="3"/>
  <c r="G53" i="3" s="1"/>
  <c r="H53" i="3" s="1"/>
  <c r="F37" i="3"/>
  <c r="G37" i="3" s="1"/>
  <c r="H37" i="3" s="1"/>
  <c r="F21" i="3"/>
  <c r="G21" i="3" s="1"/>
  <c r="H21" i="3" s="1"/>
  <c r="F5" i="3"/>
  <c r="G5" i="3" s="1"/>
  <c r="H5" i="3" s="1"/>
  <c r="B10" i="1" l="1"/>
  <c r="F9" i="1"/>
  <c r="G9" i="1" s="1"/>
  <c r="B11" i="1" l="1"/>
  <c r="F10" i="1"/>
  <c r="G10" i="1" s="1"/>
  <c r="B12" i="1" l="1"/>
  <c r="F11" i="1"/>
  <c r="G11" i="1" s="1"/>
  <c r="B13" i="1" l="1"/>
  <c r="F12" i="1"/>
  <c r="G12" i="1" s="1"/>
  <c r="B14" i="1" l="1"/>
  <c r="F13" i="1"/>
  <c r="G13" i="1" s="1"/>
  <c r="B15" i="1" l="1"/>
  <c r="F14" i="1"/>
  <c r="G14" i="1" s="1"/>
  <c r="B16" i="1" l="1"/>
  <c r="F15" i="1"/>
  <c r="G15" i="1" s="1"/>
  <c r="B17" i="1" l="1"/>
  <c r="F16" i="1"/>
  <c r="G16" i="1" s="1"/>
  <c r="B18" i="1" l="1"/>
  <c r="F17" i="1"/>
  <c r="G17" i="1" s="1"/>
  <c r="B19" i="1" l="1"/>
  <c r="F18" i="1"/>
  <c r="G18" i="1" s="1"/>
  <c r="B20" i="1" l="1"/>
  <c r="F19" i="1"/>
  <c r="G19" i="1" s="1"/>
  <c r="B21" i="1" l="1"/>
  <c r="F20" i="1"/>
  <c r="G20" i="1" s="1"/>
  <c r="B22" i="1" l="1"/>
  <c r="F21" i="1"/>
  <c r="G21" i="1" s="1"/>
  <c r="B23" i="1" l="1"/>
  <c r="F22" i="1"/>
  <c r="G22" i="1" s="1"/>
  <c r="B24" i="1" l="1"/>
  <c r="F23" i="1"/>
  <c r="G23" i="1" s="1"/>
  <c r="B25" i="1" l="1"/>
  <c r="F24" i="1"/>
  <c r="G24" i="1" s="1"/>
  <c r="B26" i="1" l="1"/>
  <c r="F25" i="1"/>
  <c r="G25" i="1" s="1"/>
  <c r="B27" i="1" l="1"/>
  <c r="F26" i="1"/>
  <c r="G26" i="1" s="1"/>
  <c r="B28" i="1" l="1"/>
  <c r="F27" i="1"/>
  <c r="G27" i="1" s="1"/>
  <c r="B29" i="1" l="1"/>
  <c r="F28" i="1"/>
  <c r="G28" i="1" s="1"/>
  <c r="B30" i="1" l="1"/>
  <c r="F29" i="1"/>
  <c r="G29" i="1" s="1"/>
  <c r="B31" i="1" l="1"/>
  <c r="F30" i="1"/>
  <c r="G30" i="1" s="1"/>
  <c r="B32" i="1" l="1"/>
  <c r="F31" i="1"/>
  <c r="G31" i="1" s="1"/>
  <c r="B33" i="1" l="1"/>
  <c r="F32" i="1"/>
  <c r="G32" i="1" s="1"/>
  <c r="B34" i="1" l="1"/>
  <c r="F33" i="1"/>
  <c r="G33" i="1" s="1"/>
  <c r="B35" i="1" l="1"/>
  <c r="F34" i="1"/>
  <c r="G34" i="1" s="1"/>
  <c r="B36" i="1" l="1"/>
  <c r="F35" i="1"/>
  <c r="G35" i="1" s="1"/>
  <c r="B37" i="1" l="1"/>
  <c r="F36" i="1"/>
  <c r="G36" i="1" s="1"/>
  <c r="B38" i="1" l="1"/>
  <c r="F37" i="1"/>
  <c r="G37" i="1" s="1"/>
  <c r="B39" i="1" l="1"/>
  <c r="F38" i="1"/>
  <c r="G38" i="1" s="1"/>
  <c r="B40" i="1" l="1"/>
  <c r="F39" i="1"/>
  <c r="G39" i="1" s="1"/>
  <c r="B41" i="1" l="1"/>
  <c r="F40" i="1"/>
  <c r="G40" i="1" s="1"/>
  <c r="B42" i="1" l="1"/>
  <c r="F41" i="1"/>
  <c r="G41" i="1" s="1"/>
  <c r="B43" i="1" l="1"/>
  <c r="F42" i="1"/>
  <c r="G42" i="1" s="1"/>
  <c r="B44" i="1" l="1"/>
  <c r="F43" i="1"/>
  <c r="G43" i="1" s="1"/>
  <c r="B45" i="1" l="1"/>
  <c r="F44" i="1"/>
  <c r="G44" i="1" s="1"/>
  <c r="B46" i="1" l="1"/>
  <c r="F45" i="1"/>
  <c r="G45" i="1" s="1"/>
  <c r="B47" i="1" l="1"/>
  <c r="F46" i="1"/>
  <c r="G46" i="1" s="1"/>
  <c r="B48" i="1" l="1"/>
  <c r="F47" i="1"/>
  <c r="G47" i="1" s="1"/>
  <c r="B49" i="1" l="1"/>
  <c r="F48" i="1"/>
  <c r="G48" i="1" s="1"/>
  <c r="B50" i="1" l="1"/>
  <c r="F49" i="1"/>
  <c r="G49" i="1" s="1"/>
  <c r="B51" i="1" l="1"/>
  <c r="F50" i="1"/>
  <c r="G50" i="1" s="1"/>
  <c r="B52" i="1" l="1"/>
  <c r="F51" i="1"/>
  <c r="G51" i="1" s="1"/>
  <c r="B53" i="1" l="1"/>
  <c r="F52" i="1"/>
  <c r="G52" i="1" s="1"/>
  <c r="B54" i="1" l="1"/>
  <c r="F53" i="1"/>
  <c r="G53" i="1" s="1"/>
  <c r="B55" i="1" l="1"/>
  <c r="F54" i="1"/>
  <c r="G54" i="1" s="1"/>
  <c r="B56" i="1" l="1"/>
  <c r="F55" i="1"/>
  <c r="G55" i="1" s="1"/>
  <c r="B57" i="1" l="1"/>
  <c r="F56" i="1"/>
  <c r="G56" i="1" s="1"/>
  <c r="B58" i="1" l="1"/>
  <c r="F57" i="1"/>
  <c r="G57" i="1" s="1"/>
  <c r="B59" i="1" l="1"/>
  <c r="F58" i="1"/>
  <c r="G58" i="1" s="1"/>
  <c r="B60" i="1" l="1"/>
  <c r="F59" i="1"/>
  <c r="G59" i="1" s="1"/>
  <c r="B61" i="1" l="1"/>
  <c r="F60" i="1"/>
  <c r="G60" i="1" s="1"/>
  <c r="B62" i="1" l="1"/>
  <c r="F61" i="1"/>
  <c r="G61" i="1" s="1"/>
  <c r="B63" i="1" l="1"/>
  <c r="F62" i="1"/>
  <c r="G62" i="1" s="1"/>
  <c r="B64" i="1" l="1"/>
  <c r="F63" i="1"/>
  <c r="G63" i="1" s="1"/>
  <c r="B65" i="1" l="1"/>
  <c r="F64" i="1"/>
  <c r="G64" i="1" s="1"/>
  <c r="B66" i="1" l="1"/>
  <c r="F65" i="1"/>
  <c r="G65" i="1" s="1"/>
  <c r="B67" i="1" l="1"/>
  <c r="F66" i="1"/>
  <c r="G66" i="1" s="1"/>
  <c r="B68" i="1" l="1"/>
  <c r="F67" i="1"/>
  <c r="G67" i="1" s="1"/>
  <c r="B69" i="1" l="1"/>
  <c r="F68" i="1"/>
  <c r="G68" i="1" s="1"/>
  <c r="B70" i="1" l="1"/>
  <c r="F69" i="1"/>
  <c r="G69" i="1" s="1"/>
  <c r="B71" i="1" l="1"/>
  <c r="F70" i="1"/>
  <c r="G70" i="1" s="1"/>
  <c r="B72" i="1" l="1"/>
  <c r="F71" i="1"/>
  <c r="G71" i="1" s="1"/>
  <c r="B73" i="1" l="1"/>
  <c r="F72" i="1"/>
  <c r="G72" i="1" s="1"/>
  <c r="B74" i="1" l="1"/>
  <c r="F73" i="1"/>
  <c r="G73" i="1" s="1"/>
  <c r="B75" i="1" l="1"/>
  <c r="F74" i="1"/>
  <c r="G74" i="1" s="1"/>
  <c r="B76" i="1" l="1"/>
  <c r="F75" i="1"/>
  <c r="G75" i="1" s="1"/>
  <c r="B77" i="1" l="1"/>
  <c r="F76" i="1"/>
  <c r="G76" i="1" s="1"/>
  <c r="B78" i="1" l="1"/>
  <c r="F77" i="1"/>
  <c r="G77" i="1" s="1"/>
  <c r="B79" i="1" l="1"/>
  <c r="F78" i="1"/>
  <c r="G78" i="1" s="1"/>
  <c r="B80" i="1" l="1"/>
  <c r="F79" i="1"/>
  <c r="G79" i="1" s="1"/>
  <c r="B81" i="1" l="1"/>
  <c r="F80" i="1"/>
  <c r="G80" i="1" s="1"/>
  <c r="B82" i="1" l="1"/>
  <c r="F81" i="1"/>
  <c r="G81" i="1" s="1"/>
  <c r="B83" i="1" l="1"/>
  <c r="F82" i="1"/>
  <c r="G82" i="1" s="1"/>
  <c r="B84" i="1" l="1"/>
  <c r="F83" i="1"/>
  <c r="G83" i="1" s="1"/>
  <c r="B85" i="1" l="1"/>
  <c r="F84" i="1"/>
  <c r="G84" i="1" s="1"/>
  <c r="B86" i="1" l="1"/>
  <c r="F85" i="1"/>
  <c r="G85" i="1" s="1"/>
  <c r="B87" i="1" l="1"/>
  <c r="F86" i="1"/>
  <c r="G86" i="1" s="1"/>
  <c r="B88" i="1" l="1"/>
  <c r="F87" i="1"/>
  <c r="G87" i="1" s="1"/>
  <c r="B89" i="1" l="1"/>
  <c r="F88" i="1"/>
  <c r="G88" i="1" s="1"/>
  <c r="B90" i="1" l="1"/>
  <c r="F89" i="1"/>
  <c r="G89" i="1" s="1"/>
  <c r="B91" i="1" l="1"/>
  <c r="F90" i="1"/>
  <c r="G90" i="1" s="1"/>
  <c r="B92" i="1" l="1"/>
  <c r="F91" i="1"/>
  <c r="G91" i="1" s="1"/>
  <c r="B93" i="1" l="1"/>
  <c r="F92" i="1"/>
  <c r="G92" i="1" s="1"/>
  <c r="B94" i="1" l="1"/>
  <c r="F93" i="1"/>
  <c r="G93" i="1" s="1"/>
  <c r="B95" i="1" l="1"/>
  <c r="F95" i="1" s="1"/>
  <c r="G95" i="1" s="1"/>
  <c r="F94" i="1"/>
  <c r="G94" i="1" s="1"/>
</calcChain>
</file>

<file path=xl/sharedStrings.xml><?xml version="1.0" encoding="utf-8"?>
<sst xmlns="http://schemas.openxmlformats.org/spreadsheetml/2006/main" count="260" uniqueCount="48">
  <si>
    <t>Ngày</t>
  </si>
  <si>
    <t>Khách hàng</t>
  </si>
  <si>
    <t>Doanh thu</t>
  </si>
  <si>
    <t>KH 01</t>
  </si>
  <si>
    <t>KH 02</t>
  </si>
  <si>
    <t>KH 03</t>
  </si>
  <si>
    <t>KH 04</t>
  </si>
  <si>
    <t>KH 05</t>
  </si>
  <si>
    <t>KH 06</t>
  </si>
  <si>
    <t>KH 07</t>
  </si>
  <si>
    <t>KH 08</t>
  </si>
  <si>
    <t>KH 09</t>
  </si>
  <si>
    <t>KH 10</t>
  </si>
  <si>
    <t>KH 11</t>
  </si>
  <si>
    <t>KH 12</t>
  </si>
  <si>
    <t>KH 13</t>
  </si>
  <si>
    <t>KH 14</t>
  </si>
  <si>
    <t>KH 15</t>
  </si>
  <si>
    <t>CÔNG TY CỔ PHẦN GIÁM ĐỐC TÀI CHÍNH VIỆT NAM</t>
  </si>
  <si>
    <t>www.vinacfo.com</t>
  </si>
  <si>
    <t>Stt</t>
  </si>
  <si>
    <t>Grand Total</t>
  </si>
  <si>
    <t>Column Labels</t>
  </si>
  <si>
    <t>Sum of Doanh thu</t>
  </si>
  <si>
    <t>0-6</t>
  </si>
  <si>
    <t>7-13</t>
  </si>
  <si>
    <t>14-20</t>
  </si>
  <si>
    <t>&gt;35</t>
  </si>
  <si>
    <t>DOANH THU THUẦN</t>
  </si>
  <si>
    <t/>
  </si>
  <si>
    <t>SỐ NGÀY</t>
  </si>
  <si>
    <t>Ngày ĐH</t>
  </si>
  <si>
    <t>Số ngày</t>
  </si>
  <si>
    <t xml:space="preserve"> hvg667 78</t>
  </si>
  <si>
    <t>T01</t>
  </si>
  <si>
    <t>T02</t>
  </si>
  <si>
    <t>T03</t>
  </si>
  <si>
    <t>T04</t>
  </si>
  <si>
    <t>T05</t>
  </si>
  <si>
    <t>T06</t>
  </si>
  <si>
    <t>vi tri</t>
  </si>
  <si>
    <t>ngay</t>
  </si>
  <si>
    <t>so ngay</t>
  </si>
  <si>
    <t>Row Labels</t>
  </si>
  <si>
    <t>1-7</t>
  </si>
  <si>
    <t>8-14</t>
  </si>
  <si>
    <t>15-21</t>
  </si>
  <si>
    <t>92-99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</si>
</sst>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1" xfId="1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6" fillId="3" borderId="0" xfId="0" applyFont="1" applyFill="1"/>
    <xf numFmtId="10" fontId="6" fillId="3" borderId="0" xfId="0" applyNumberFormat="1" applyFont="1" applyFill="1"/>
    <xf numFmtId="9" fontId="6" fillId="3" borderId="0" xfId="2" applyFont="1" applyFill="1" applyBorder="1"/>
    <xf numFmtId="164" fontId="0" fillId="0" borderId="0" xfId="0" applyNumberFormat="1"/>
    <xf numFmtId="0" fontId="1" fillId="2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400" b="1">
                <a:latin typeface="Bahnschrift" panose="020B0502040204020203" pitchFamily="34" charset="0"/>
              </a:rPr>
              <a:t>SỐ</a:t>
            </a:r>
            <a:r>
              <a:rPr lang="en-US" sz="1400" b="1" baseline="0">
                <a:latin typeface="Bahnschrift" panose="020B0502040204020203" pitchFamily="34" charset="0"/>
              </a:rPr>
              <a:t> NGÀY GIỮA HAI LẦN ĐẶT HÀNG</a:t>
            </a:r>
            <a:endParaRPr lang="en-US" sz="1400" b="1">
              <a:latin typeface="Bahnschrift" panose="020B0502040204020203" pitchFamily="34" charset="0"/>
            </a:endParaRPr>
          </a:p>
        </c:rich>
      </c:tx>
      <c:layout>
        <c:manualLayout>
          <c:xMode val="edge"/>
          <c:yMode val="edge"/>
          <c:x val="0.15624305543042818"/>
          <c:y val="6.4889419269140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96443179156381"/>
          <c:y val="0.21379320142492342"/>
          <c:w val="0.46674338042303543"/>
          <c:h val="0.646077351018145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F1-4D7F-9122-5745C725F7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F1-4D7F-9122-5745C725F7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0-4BA6-A115-E6605C37D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60-4BA6-A115-E6605C37D117}"/>
              </c:ext>
            </c:extLst>
          </c:dPt>
          <c:dLbls>
            <c:dLbl>
              <c:idx val="0"/>
              <c:layout>
                <c:manualLayout>
                  <c:x val="1.541154426541369E-2"/>
                  <c:y val="1.40518372703412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5F1-4D7F-9122-5745C725F78D}"/>
                </c:ext>
              </c:extLst>
            </c:dLbl>
            <c:dLbl>
              <c:idx val="1"/>
              <c:layout>
                <c:manualLayout>
                  <c:x val="-1.2581797506919264E-2"/>
                  <c:y val="3.89264362787984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5F1-4D7F-9122-5745C725F7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Report!$C$64:$F$64</c:f>
              <c:strCache>
                <c:ptCount val="4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&gt;35</c:v>
                </c:pt>
              </c:strCache>
            </c:strRef>
          </c:cat>
          <c:val>
            <c:numRef>
              <c:f>Report!$C$65:$F$65</c:f>
              <c:numCache>
                <c:formatCode>0%</c:formatCode>
                <c:ptCount val="4"/>
                <c:pt idx="0">
                  <c:v>0.68980903842493713</c:v>
                </c:pt>
                <c:pt idx="1">
                  <c:v>0.11952545096961111</c:v>
                </c:pt>
                <c:pt idx="2">
                  <c:v>3.9989849218601305E-2</c:v>
                </c:pt>
                <c:pt idx="3">
                  <c:v>0.15067566138685051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4D7F-9122-5745C72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</a:rPr>
              <a:t>DOANH THU THEO SỐ NGÀY ĐẶT HÀNG BQ</a:t>
            </a:r>
          </a:p>
        </c:rich>
      </c:tx>
      <c:layout>
        <c:manualLayout>
          <c:xMode val="edge"/>
          <c:yMode val="edge"/>
          <c:x val="9.6277777777777782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17502333041703119"/>
          <c:w val="0.83509251968503939"/>
          <c:h val="0.72220691163604545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C-454D-A00C-C79F0606E3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1C-454D-A00C-C79F0606E3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1C-454D-A00C-C79F0606E3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1C-454D-A00C-C79F0606E39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Report!$C$80:$F$80</c:f>
              <c:strCache>
                <c:ptCount val="4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&gt;35</c:v>
                </c:pt>
              </c:strCache>
            </c:strRef>
          </c:cat>
          <c:val>
            <c:numRef>
              <c:f>Report!$C$81:$F$81</c:f>
              <c:numCache>
                <c:formatCode>General</c:formatCode>
                <c:ptCount val="4"/>
                <c:pt idx="0">
                  <c:v>32619</c:v>
                </c:pt>
                <c:pt idx="1">
                  <c:v>5652</c:v>
                </c:pt>
                <c:pt idx="2">
                  <c:v>1891</c:v>
                </c:pt>
                <c:pt idx="3">
                  <c:v>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E-44CB-850B-872C50E8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axId val="1491770447"/>
        <c:axId val="1491772847"/>
      </c:barChart>
      <c:catAx>
        <c:axId val="149177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72847"/>
        <c:crosses val="autoZero"/>
        <c:auto val="1"/>
        <c:lblAlgn val="ctr"/>
        <c:lblOffset val="100"/>
        <c:noMultiLvlLbl val="0"/>
      </c:catAx>
      <c:valAx>
        <c:axId val="1491772847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7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  <a:ea typeface="+mn-ea"/>
                <a:cs typeface="+mn-cs"/>
              </a:rPr>
              <a:t>TỶ TRỌNG DOANH THU THEO SỐ NGÀY ĐẶT HÀNG</a:t>
            </a:r>
          </a:p>
        </c:rich>
      </c:tx>
      <c:layout>
        <c:manualLayout>
          <c:xMode val="edge"/>
          <c:yMode val="edge"/>
          <c:x val="0.11707688823161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Report!$B$28</c:f>
              <c:strCache>
                <c:ptCount val="1"/>
                <c:pt idx="0">
                  <c:v>0-6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Report!$C$27:$H$27</c:f>
              <c:strCache>
                <c:ptCount val="6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</c:strCache>
            </c:strRef>
          </c:cat>
          <c:val>
            <c:numRef>
              <c:f>Report!$C$28:$H$28</c:f>
              <c:numCache>
                <c:formatCode>0%</c:formatCode>
                <c:ptCount val="6"/>
                <c:pt idx="0">
                  <c:v>0.69</c:v>
                </c:pt>
                <c:pt idx="1">
                  <c:v>0.66999999999999993</c:v>
                </c:pt>
                <c:pt idx="2">
                  <c:v>0.64999999999999991</c:v>
                </c:pt>
                <c:pt idx="3">
                  <c:v>0.62999999999999989</c:v>
                </c:pt>
                <c:pt idx="4">
                  <c:v>0.60999999999999988</c:v>
                </c:pt>
                <c:pt idx="5">
                  <c:v>0.58999999999999986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4-4309-A5AC-19553938F601}"/>
            </c:ext>
          </c:extLst>
        </c:ser>
        <c:ser>
          <c:idx val="1"/>
          <c:order val="1"/>
          <c:tx>
            <c:strRef>
              <c:f>Report!$B$29</c:f>
              <c:strCache>
                <c:ptCount val="1"/>
                <c:pt idx="0">
                  <c:v>7-13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Report!$C$27:$H$27</c:f>
              <c:strCache>
                <c:ptCount val="6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</c:strCache>
            </c:strRef>
          </c:cat>
          <c:val>
            <c:numRef>
              <c:f>Report!$C$29:$H$29</c:f>
              <c:numCache>
                <c:formatCode>0%</c:formatCode>
                <c:ptCount val="6"/>
                <c:pt idx="0">
                  <c:v>0.15</c:v>
                </c:pt>
                <c:pt idx="1">
                  <c:v>0.16999999999999998</c:v>
                </c:pt>
                <c:pt idx="2">
                  <c:v>0.18999999999999997</c:v>
                </c:pt>
                <c:pt idx="3">
                  <c:v>0.20999999999999996</c:v>
                </c:pt>
                <c:pt idx="4">
                  <c:v>0.22999999999999995</c:v>
                </c:pt>
                <c:pt idx="5">
                  <c:v>0.24999999999999994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4-4309-A5AC-19553938F601}"/>
            </c:ext>
          </c:extLst>
        </c:ser>
        <c:ser>
          <c:idx val="2"/>
          <c:order val="2"/>
          <c:tx>
            <c:strRef>
              <c:f>Report!$B$30</c:f>
              <c:strCache>
                <c:ptCount val="1"/>
                <c:pt idx="0">
                  <c:v>14-20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Report!$C$27:$H$27</c:f>
              <c:strCache>
                <c:ptCount val="6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</c:strCache>
            </c:strRef>
          </c:cat>
          <c:val>
            <c:numRef>
              <c:f>Report!$C$30:$H$30</c:f>
              <c:numCache>
                <c:formatCode>0%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6.0000000000000005E-2</c:v>
                </c:pt>
                <c:pt idx="4">
                  <c:v>0.05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4-4309-A5AC-19553938F601}"/>
            </c:ext>
          </c:extLst>
        </c:ser>
        <c:ser>
          <c:idx val="3"/>
          <c:order val="3"/>
          <c:tx>
            <c:strRef>
              <c:f>Report!$B$31</c:f>
              <c:strCache>
                <c:ptCount val="1"/>
                <c:pt idx="0">
                  <c:v>&gt;35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Report!$C$27:$H$27</c:f>
              <c:strCache>
                <c:ptCount val="6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</c:strCache>
            </c:strRef>
          </c:cat>
          <c:val>
            <c:numRef>
              <c:f>Report!$C$31:$H$31</c:f>
              <c:numCache>
                <c:formatCode>0%</c:formatCode>
                <c:ptCount val="6"/>
                <c:pt idx="0">
                  <c:v>7.0000000000000062E-2</c:v>
                </c:pt>
                <c:pt idx="1">
                  <c:v>8.0000000000000057E-2</c:v>
                </c:pt>
                <c:pt idx="2">
                  <c:v>9.0000000000000052E-2</c:v>
                </c:pt>
                <c:pt idx="3">
                  <c:v>0.10000000000000005</c:v>
                </c:pt>
                <c:pt idx="4">
                  <c:v>0.11000000000000004</c:v>
                </c:pt>
                <c:pt idx="5">
                  <c:v>0.12000000000000004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4-4309-A5AC-19553938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100"/>
        <c:axId val="846422879"/>
        <c:axId val="846424799"/>
      </c:barChart>
      <c:catAx>
        <c:axId val="8464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4799"/>
        <c:crosses val="autoZero"/>
        <c:auto val="1"/>
        <c:lblAlgn val="ctr"/>
        <c:lblOffset val="100"/>
        <c:noMultiLvlLbl val="0"/>
      </c:catAx>
      <c:valAx>
        <c:axId val="846424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69917529344368"/>
          <c:y val="4.2244823563721161E-2"/>
          <c:w val="0.18763964600578772"/>
          <c:h val="6.7124574821942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30480</xdr:rowOff>
    </xdr:from>
    <xdr:to>
      <xdr:col>17</xdr:col>
      <xdr:colOff>350520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7700D-1CDA-D0F9-83B1-89D57D1C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205740</xdr:colOff>
      <xdr:row>6</xdr:row>
      <xdr:rowOff>118110</xdr:rowOff>
    </xdr:from>
    <xdr:to>
      <xdr:col>24</xdr:col>
      <xdr:colOff>38100</xdr:colOff>
      <xdr:row>21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DB30B-14FA-68B0-11F5-FA404B4F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444055</xdr:colOff>
      <xdr:row>0</xdr:row>
      <xdr:rowOff>91440</xdr:rowOff>
    </xdr:from>
    <xdr:to>
      <xdr:col>23</xdr:col>
      <xdr:colOff>335280</xdr:colOff>
      <xdr:row>2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3002DE-6140-4A32-A198-3BD1351B3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915" y="91440"/>
          <a:ext cx="1720025" cy="373380"/>
        </a:xfrm>
        <a:prstGeom prst="rect">
          <a:avLst/>
        </a:prstGeom>
      </xdr:spPr>
    </xdr:pic>
    <xdr:clientData/>
  </xdr:twoCellAnchor>
  <xdr:twoCellAnchor>
    <xdr:from>
      <xdr:col>6</xdr:col>
      <xdr:colOff>655320</xdr:colOff>
      <xdr:row>22</xdr:row>
      <xdr:rowOff>60960</xdr:rowOff>
    </xdr:from>
    <xdr:to>
      <xdr:col>25</xdr:col>
      <xdr:colOff>144780</xdr:colOff>
      <xdr:row>39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C35372-92B7-C421-5EC1-A4F83531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121920</xdr:rowOff>
    </xdr:from>
    <xdr:to>
      <xdr:col>11</xdr:col>
      <xdr:colOff>342900</xdr:colOff>
      <xdr:row>2</xdr:row>
      <xdr:rowOff>156218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AB511A-C099-4BF6-B97F-2FFA6A5A3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7320" y="121920"/>
          <a:ext cx="1562100" cy="339098"/>
        </a:xfrm>
        <a:prstGeom prst="rect">
          <a:avLst/>
        </a:prstGeom>
      </xdr:spPr>
    </xdr:pic>
    <xdr:clientData/>
  </xdr:twoCellAnchor>
  <xdr:twoCellAnchor editAs="oneCell">
    <xdr:from>
      <xdr:col>12</xdr:col>
      <xdr:colOff>289560</xdr:colOff>
      <xdr:row>5</xdr:row>
      <xdr:rowOff>15240</xdr:rowOff>
    </xdr:from>
    <xdr:to>
      <xdr:col>21</xdr:col>
      <xdr:colOff>531405</xdr:colOff>
      <xdr:row>38</xdr:row>
      <xdr:rowOff>151193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9A5085-BCD4-40A9-8497-C41DC63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861060"/>
          <a:ext cx="5728245" cy="61786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ACFO" refreshedDate="45123.696011805558" createdVersion="8" refreshedVersion="8" minRefreshableVersion="3" recordCount="89">
  <cacheSource type="worksheet">
    <worksheetSource ref="B6:G95" sheet="Data"/>
  </cacheSource>
  <cacheFields count="6">
    <cacheField name="Stt" numFmtId="0">
      <sharedItems containsSemiMixedTypes="0" containsString="0" containsNumber="1" containsInteger="1" minValue="1" maxValue="89"/>
    </cacheField>
    <cacheField name="Ngày" numFmtId="14">
      <sharedItems containsSemiMixedTypes="0" containsNonDate="0" containsDate="1" containsString="0" minDate="2023-01-01T00:00:00" maxDate="2023-01-28T00:00:00"/>
    </cacheField>
    <cacheField name="Khách hàng" numFmtId="0">
      <sharedItems count="15">
        <s v="KH 04"/>
        <s v="KH 12"/>
        <s v="KH 15"/>
        <s v="KH 05"/>
        <s v="KH 06"/>
        <s v="KH 08"/>
        <s v="KH 11"/>
        <s v="KH 01"/>
        <s v="KH 02"/>
        <s v="KH 09"/>
        <s v="KH 13"/>
        <s v="KH 10"/>
        <s v="KH 03"/>
        <s v="KH 07"/>
        <s v="KH 14"/>
      </sharedItems>
    </cacheField>
    <cacheField name="Doanh thu" numFmtId="0">
      <sharedItems containsSemiMixedTypes="0" containsString="0" containsNumber="1" containsInteger="1" minValue="120" maxValue="896"/>
    </cacheField>
    <cacheField name="ngày mua hàng t/theo" numFmtId="14">
      <sharedItems containsDate="1" containsMixedTypes="1" minDate="2023-01-02T00:00:00" maxDate="2023-01-28T00:00:00"/>
    </cacheField>
    <cacheField name="so ngay" numFmtId="0">
      <sharedItems containsSemiMixedTypes="0" containsString="0" containsNumber="1" containsInteger="1" minValue="1" maxValue="999" count="15">
        <n v="3"/>
        <n v="2"/>
        <n v="1"/>
        <n v="5"/>
        <n v="14"/>
        <n v="6"/>
        <n v="9"/>
        <n v="4"/>
        <n v="7"/>
        <n v="17"/>
        <n v="15"/>
        <n v="8"/>
        <n v="13"/>
        <n v="11"/>
        <n v="999"/>
      </sharedItems>
      <fieldGroup base="5">
        <rangePr autoStart="0" autoEnd="0" startNum="0" endNum="29" groupInterval="7"/>
        <groupItems count="7">
          <s v="&lt;0"/>
          <s v="0-6"/>
          <s v="7-13"/>
          <s v="14-20"/>
          <s v="21-27"/>
          <s v="28-34"/>
          <s v="&gt;3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NACFO" refreshedDate="45123.829533101853" createdVersion="8" refreshedVersion="8" minRefreshableVersion="3" recordCount="89">
  <cacheSource type="worksheet">
    <worksheetSource ref="B3:H92" sheet="Sheet1"/>
  </cacheSource>
  <cacheFields count="7">
    <cacheField name="Stt" numFmtId="0">
      <sharedItems containsSemiMixedTypes="0" containsString="0" containsNumber="1" containsInteger="1" minValue="1" maxValue="89"/>
    </cacheField>
    <cacheField name="Ngày" numFmtId="14">
      <sharedItems containsSemiMixedTypes="0" containsNonDate="0" containsDate="1" containsString="0" minDate="2023-01-01T00:00:00" maxDate="2023-01-28T00:00:00"/>
    </cacheField>
    <cacheField name="Khách hàng" numFmtId="0">
      <sharedItems count="15">
        <s v="KH 04"/>
        <s v="KH 12"/>
        <s v="KH 15"/>
        <s v="KH 05"/>
        <s v="KH 06"/>
        <s v="KH 08"/>
        <s v="KH 11"/>
        <s v="KH 01"/>
        <s v="KH 02"/>
        <s v="KH 09"/>
        <s v="KH 13"/>
        <s v="KH 10"/>
        <s v="KH 03"/>
        <s v="KH 07"/>
        <s v="KH 14"/>
      </sharedItems>
    </cacheField>
    <cacheField name="Doanh thu" numFmtId="0">
      <sharedItems containsSemiMixedTypes="0" containsString="0" containsNumber="1" containsInteger="1" minValue="120" maxValue="896"/>
    </cacheField>
    <cacheField name="vi tri" numFmtId="0">
      <sharedItems containsMixedTypes="1" containsNumber="1" containsInteger="1" minValue="4" maxValue="89"/>
    </cacheField>
    <cacheField name="ngay" numFmtId="14">
      <sharedItems containsDate="1" containsMixedTypes="1" minDate="2023-01-02T00:00:00" maxDate="2023-01-28T00:00:00"/>
    </cacheField>
    <cacheField name="so ngay" numFmtId="0">
      <sharedItems containsSemiMixedTypes="0" containsString="0" containsNumber="1" containsInteger="1" minValue="1" maxValue="99" count="15">
        <n v="3"/>
        <n v="2"/>
        <n v="1"/>
        <n v="5"/>
        <n v="14"/>
        <n v="6"/>
        <n v="9"/>
        <n v="4"/>
        <n v="7"/>
        <n v="17"/>
        <n v="15"/>
        <n v="8"/>
        <n v="13"/>
        <n v="11"/>
        <n v="99"/>
      </sharedItems>
      <fieldGroup base="6">
        <rangePr startNum="1" endNum="99" groupInterval="7"/>
        <groupItems count="16">
          <s v="&lt;1"/>
          <s v="1-7"/>
          <s v="8-14"/>
          <s v="15-21"/>
          <s v="22-28"/>
          <s v="29-35"/>
          <s v="36-42"/>
          <s v="43-49"/>
          <s v="50-56"/>
          <s v="57-63"/>
          <s v="64-70"/>
          <s v="71-77"/>
          <s v="78-84"/>
          <s v="85-91"/>
          <s v="92-99"/>
          <s v="&gt;9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d v="2023-01-01T00:00:00"/>
    <x v="0"/>
    <n v="148"/>
    <d v="2023-01-03T00:00:00"/>
    <x v="0"/>
  </r>
  <r>
    <n v="2"/>
    <d v="2023-01-02T00:00:00"/>
    <x v="1"/>
    <n v="789"/>
    <d v="2023-01-03T00:00:00"/>
    <x v="1"/>
  </r>
  <r>
    <n v="3"/>
    <d v="2023-01-02T00:00:00"/>
    <x v="2"/>
    <n v="364"/>
    <d v="2023-01-02T00:00:00"/>
    <x v="2"/>
  </r>
  <r>
    <n v="4"/>
    <d v="2023-01-02T00:00:00"/>
    <x v="2"/>
    <n v="366"/>
    <d v="2023-01-03T00:00:00"/>
    <x v="1"/>
  </r>
  <r>
    <n v="5"/>
    <d v="2023-01-03T00:00:00"/>
    <x v="0"/>
    <n v="816"/>
    <d v="2023-01-04T00:00:00"/>
    <x v="1"/>
  </r>
  <r>
    <n v="6"/>
    <d v="2023-01-03T00:00:00"/>
    <x v="3"/>
    <n v="188"/>
    <d v="2023-01-07T00:00:00"/>
    <x v="3"/>
  </r>
  <r>
    <n v="7"/>
    <d v="2023-01-03T00:00:00"/>
    <x v="1"/>
    <n v="709"/>
    <d v="2023-01-16T00:00:00"/>
    <x v="4"/>
  </r>
  <r>
    <n v="8"/>
    <d v="2023-01-03T00:00:00"/>
    <x v="4"/>
    <n v="327"/>
    <d v="2023-01-08T00:00:00"/>
    <x v="5"/>
  </r>
  <r>
    <n v="9"/>
    <d v="2023-01-03T00:00:00"/>
    <x v="2"/>
    <n v="279"/>
    <d v="2023-01-11T00:00:00"/>
    <x v="6"/>
  </r>
  <r>
    <n v="10"/>
    <d v="2023-01-03T00:00:00"/>
    <x v="5"/>
    <n v="128"/>
    <d v="2023-01-06T00:00:00"/>
    <x v="7"/>
  </r>
  <r>
    <n v="11"/>
    <d v="2023-01-04T00:00:00"/>
    <x v="6"/>
    <n v="896"/>
    <d v="2023-01-10T00:00:00"/>
    <x v="8"/>
  </r>
  <r>
    <n v="12"/>
    <d v="2023-01-04T00:00:00"/>
    <x v="7"/>
    <n v="485"/>
    <d v="2023-01-05T00:00:00"/>
    <x v="1"/>
  </r>
  <r>
    <n v="13"/>
    <d v="2023-01-04T00:00:00"/>
    <x v="0"/>
    <n v="560"/>
    <d v="2023-01-07T00:00:00"/>
    <x v="7"/>
  </r>
  <r>
    <n v="14"/>
    <d v="2023-01-05T00:00:00"/>
    <x v="7"/>
    <n v="192"/>
    <d v="2023-01-07T00:00:00"/>
    <x v="0"/>
  </r>
  <r>
    <n v="15"/>
    <d v="2023-01-05T00:00:00"/>
    <x v="8"/>
    <n v="782"/>
    <d v="2023-01-21T00:00:00"/>
    <x v="9"/>
  </r>
  <r>
    <n v="16"/>
    <d v="2023-01-06T00:00:00"/>
    <x v="9"/>
    <n v="375"/>
    <d v="2023-01-06T00:00:00"/>
    <x v="2"/>
  </r>
  <r>
    <n v="17"/>
    <d v="2023-01-06T00:00:00"/>
    <x v="9"/>
    <n v="847"/>
    <d v="2023-01-10T00:00:00"/>
    <x v="3"/>
  </r>
  <r>
    <n v="18"/>
    <d v="2023-01-06T00:00:00"/>
    <x v="5"/>
    <n v="446"/>
    <d v="2023-01-08T00:00:00"/>
    <x v="0"/>
  </r>
  <r>
    <n v="19"/>
    <d v="2023-01-07T00:00:00"/>
    <x v="7"/>
    <n v="521"/>
    <d v="2023-01-10T00:00:00"/>
    <x v="7"/>
  </r>
  <r>
    <n v="20"/>
    <d v="2023-01-07T00:00:00"/>
    <x v="0"/>
    <n v="639"/>
    <d v="2023-01-09T00:00:00"/>
    <x v="0"/>
  </r>
  <r>
    <n v="21"/>
    <d v="2023-01-07T00:00:00"/>
    <x v="3"/>
    <n v="882"/>
    <d v="2023-01-11T00:00:00"/>
    <x v="3"/>
  </r>
  <r>
    <n v="22"/>
    <d v="2023-01-08T00:00:00"/>
    <x v="5"/>
    <n v="592"/>
    <d v="2023-01-10T00:00:00"/>
    <x v="0"/>
  </r>
  <r>
    <n v="23"/>
    <d v="2023-01-08T00:00:00"/>
    <x v="10"/>
    <n v="864"/>
    <d v="2023-01-16T00:00:00"/>
    <x v="6"/>
  </r>
  <r>
    <n v="24"/>
    <d v="2023-01-08T00:00:00"/>
    <x v="4"/>
    <n v="400"/>
    <d v="2023-01-22T00:00:00"/>
    <x v="10"/>
  </r>
  <r>
    <n v="25"/>
    <d v="2023-01-09T00:00:00"/>
    <x v="0"/>
    <n v="784"/>
    <d v="2023-01-10T00:00:00"/>
    <x v="1"/>
  </r>
  <r>
    <n v="26"/>
    <d v="2023-01-10T00:00:00"/>
    <x v="6"/>
    <n v="808"/>
    <d v="2023-01-17T00:00:00"/>
    <x v="11"/>
  </r>
  <r>
    <n v="27"/>
    <d v="2023-01-10T00:00:00"/>
    <x v="0"/>
    <n v="507"/>
    <d v="2023-01-12T00:00:00"/>
    <x v="0"/>
  </r>
  <r>
    <n v="28"/>
    <d v="2023-01-10T00:00:00"/>
    <x v="11"/>
    <n v="783"/>
    <d v="2023-01-11T00:00:00"/>
    <x v="1"/>
  </r>
  <r>
    <n v="29"/>
    <d v="2023-01-10T00:00:00"/>
    <x v="9"/>
    <n v="784"/>
    <d v="2023-01-10T00:00:00"/>
    <x v="2"/>
  </r>
  <r>
    <n v="30"/>
    <d v="2023-01-10T00:00:00"/>
    <x v="9"/>
    <n v="196"/>
    <d v="2023-01-22T00:00:00"/>
    <x v="12"/>
  </r>
  <r>
    <n v="31"/>
    <d v="2023-01-10T00:00:00"/>
    <x v="7"/>
    <n v="361"/>
    <d v="2023-01-10T00:00:00"/>
    <x v="2"/>
  </r>
  <r>
    <n v="32"/>
    <d v="2023-01-10T00:00:00"/>
    <x v="5"/>
    <n v="474"/>
    <d v="2023-01-10T00:00:00"/>
    <x v="2"/>
  </r>
  <r>
    <n v="33"/>
    <d v="2023-01-10T00:00:00"/>
    <x v="5"/>
    <n v="187"/>
    <d v="2023-01-15T00:00:00"/>
    <x v="5"/>
  </r>
  <r>
    <n v="34"/>
    <d v="2023-01-10T00:00:00"/>
    <x v="7"/>
    <n v="625"/>
    <d v="2023-01-12T00:00:00"/>
    <x v="0"/>
  </r>
  <r>
    <n v="35"/>
    <d v="2023-01-11T00:00:00"/>
    <x v="3"/>
    <n v="754"/>
    <d v="2023-01-17T00:00:00"/>
    <x v="8"/>
  </r>
  <r>
    <n v="36"/>
    <d v="2023-01-11T00:00:00"/>
    <x v="2"/>
    <n v="199"/>
    <d v="2023-01-12T00:00:00"/>
    <x v="1"/>
  </r>
  <r>
    <n v="37"/>
    <d v="2023-01-11T00:00:00"/>
    <x v="11"/>
    <n v="635"/>
    <d v="2023-01-16T00:00:00"/>
    <x v="5"/>
  </r>
  <r>
    <n v="38"/>
    <d v="2023-01-12T00:00:00"/>
    <x v="7"/>
    <n v="475"/>
    <d v="2023-01-14T00:00:00"/>
    <x v="0"/>
  </r>
  <r>
    <n v="39"/>
    <d v="2023-01-12T00:00:00"/>
    <x v="0"/>
    <n v="631"/>
    <d v="2023-01-15T00:00:00"/>
    <x v="7"/>
  </r>
  <r>
    <n v="40"/>
    <d v="2023-01-12T00:00:00"/>
    <x v="2"/>
    <n v="821"/>
    <d v="2023-01-19T00:00:00"/>
    <x v="11"/>
  </r>
  <r>
    <n v="41"/>
    <d v="2023-01-13T00:00:00"/>
    <x v="12"/>
    <n v="856"/>
    <d v="2023-01-13T00:00:00"/>
    <x v="2"/>
  </r>
  <r>
    <n v="42"/>
    <d v="2023-01-13T00:00:00"/>
    <x v="13"/>
    <n v="240"/>
    <d v="2023-01-23T00:00:00"/>
    <x v="13"/>
  </r>
  <r>
    <n v="43"/>
    <d v="2023-01-13T00:00:00"/>
    <x v="12"/>
    <n v="776"/>
    <d v="2023-01-14T00:00:00"/>
    <x v="1"/>
  </r>
  <r>
    <n v="44"/>
    <d v="2023-01-14T00:00:00"/>
    <x v="7"/>
    <n v="120"/>
    <d v="2023-01-21T00:00:00"/>
    <x v="11"/>
  </r>
  <r>
    <n v="45"/>
    <d v="2023-01-14T00:00:00"/>
    <x v="12"/>
    <n v="492"/>
    <e v="#N/A"/>
    <x v="14"/>
  </r>
  <r>
    <n v="46"/>
    <d v="2023-01-15T00:00:00"/>
    <x v="5"/>
    <n v="249"/>
    <d v="2023-01-17T00:00:00"/>
    <x v="0"/>
  </r>
  <r>
    <n v="47"/>
    <d v="2023-01-15T00:00:00"/>
    <x v="0"/>
    <n v="208"/>
    <d v="2023-01-18T00:00:00"/>
    <x v="7"/>
  </r>
  <r>
    <n v="48"/>
    <d v="2023-01-16T00:00:00"/>
    <x v="1"/>
    <n v="719"/>
    <d v="2023-01-20T00:00:00"/>
    <x v="3"/>
  </r>
  <r>
    <n v="49"/>
    <d v="2023-01-16T00:00:00"/>
    <x v="11"/>
    <n v="808"/>
    <d v="2023-01-17T00:00:00"/>
    <x v="1"/>
  </r>
  <r>
    <n v="50"/>
    <d v="2023-01-16T00:00:00"/>
    <x v="10"/>
    <n v="562"/>
    <d v="2023-01-17T00:00:00"/>
    <x v="1"/>
  </r>
  <r>
    <n v="51"/>
    <d v="2023-01-17T00:00:00"/>
    <x v="10"/>
    <n v="796"/>
    <d v="2023-01-20T00:00:00"/>
    <x v="7"/>
  </r>
  <r>
    <n v="52"/>
    <d v="2023-01-17T00:00:00"/>
    <x v="11"/>
    <n v="773"/>
    <e v="#N/A"/>
    <x v="14"/>
  </r>
  <r>
    <n v="53"/>
    <d v="2023-01-17T00:00:00"/>
    <x v="3"/>
    <n v="417"/>
    <d v="2023-01-18T00:00:00"/>
    <x v="1"/>
  </r>
  <r>
    <n v="54"/>
    <d v="2023-01-17T00:00:00"/>
    <x v="6"/>
    <n v="357"/>
    <d v="2023-01-17T00:00:00"/>
    <x v="2"/>
  </r>
  <r>
    <n v="55"/>
    <d v="2023-01-17T00:00:00"/>
    <x v="5"/>
    <n v="758"/>
    <d v="2023-01-22T00:00:00"/>
    <x v="5"/>
  </r>
  <r>
    <n v="56"/>
    <d v="2023-01-17T00:00:00"/>
    <x v="6"/>
    <n v="465"/>
    <d v="2023-01-18T00:00:00"/>
    <x v="1"/>
  </r>
  <r>
    <n v="57"/>
    <d v="2023-01-18T00:00:00"/>
    <x v="6"/>
    <n v="627"/>
    <d v="2023-01-21T00:00:00"/>
    <x v="7"/>
  </r>
  <r>
    <n v="58"/>
    <d v="2023-01-18T00:00:00"/>
    <x v="3"/>
    <n v="619"/>
    <d v="2023-01-23T00:00:00"/>
    <x v="5"/>
  </r>
  <r>
    <n v="59"/>
    <d v="2023-01-18T00:00:00"/>
    <x v="0"/>
    <n v="159"/>
    <e v="#N/A"/>
    <x v="14"/>
  </r>
  <r>
    <n v="60"/>
    <d v="2023-01-19T00:00:00"/>
    <x v="2"/>
    <n v="674"/>
    <d v="2023-01-27T00:00:00"/>
    <x v="6"/>
  </r>
  <r>
    <n v="61"/>
    <d v="2023-01-20T00:00:00"/>
    <x v="1"/>
    <n v="775"/>
    <d v="2023-01-20T00:00:00"/>
    <x v="2"/>
  </r>
  <r>
    <n v="62"/>
    <d v="2023-01-20T00:00:00"/>
    <x v="1"/>
    <n v="543"/>
    <d v="2023-01-22T00:00:00"/>
    <x v="0"/>
  </r>
  <r>
    <n v="63"/>
    <d v="2023-01-20T00:00:00"/>
    <x v="10"/>
    <n v="650"/>
    <d v="2023-01-24T00:00:00"/>
    <x v="3"/>
  </r>
  <r>
    <n v="64"/>
    <d v="2023-01-21T00:00:00"/>
    <x v="8"/>
    <n v="432"/>
    <d v="2023-01-22T00:00:00"/>
    <x v="1"/>
  </r>
  <r>
    <n v="65"/>
    <d v="2023-01-21T00:00:00"/>
    <x v="6"/>
    <n v="210"/>
    <d v="2023-01-25T00:00:00"/>
    <x v="3"/>
  </r>
  <r>
    <n v="66"/>
    <d v="2023-01-21T00:00:00"/>
    <x v="7"/>
    <n v="206"/>
    <d v="2023-01-22T00:00:00"/>
    <x v="1"/>
  </r>
  <r>
    <n v="67"/>
    <d v="2023-01-22T00:00:00"/>
    <x v="9"/>
    <n v="759"/>
    <d v="2023-01-22T00:00:00"/>
    <x v="2"/>
  </r>
  <r>
    <n v="68"/>
    <d v="2023-01-22T00:00:00"/>
    <x v="8"/>
    <n v="588"/>
    <d v="2023-01-27T00:00:00"/>
    <x v="5"/>
  </r>
  <r>
    <n v="69"/>
    <d v="2023-01-22T00:00:00"/>
    <x v="4"/>
    <n v="425"/>
    <d v="2023-01-27T00:00:00"/>
    <x v="5"/>
  </r>
  <r>
    <n v="70"/>
    <d v="2023-01-22T00:00:00"/>
    <x v="1"/>
    <n v="240"/>
    <e v="#N/A"/>
    <x v="14"/>
  </r>
  <r>
    <n v="71"/>
    <d v="2023-01-22T00:00:00"/>
    <x v="7"/>
    <n v="680"/>
    <e v="#N/A"/>
    <x v="14"/>
  </r>
  <r>
    <n v="72"/>
    <d v="2023-01-22T00:00:00"/>
    <x v="5"/>
    <n v="441"/>
    <d v="2023-01-24T00:00:00"/>
    <x v="0"/>
  </r>
  <r>
    <n v="73"/>
    <d v="2023-01-22T00:00:00"/>
    <x v="9"/>
    <n v="219"/>
    <e v="#N/A"/>
    <x v="14"/>
  </r>
  <r>
    <n v="74"/>
    <d v="2023-01-23T00:00:00"/>
    <x v="13"/>
    <n v="639"/>
    <d v="2023-01-23T00:00:00"/>
    <x v="2"/>
  </r>
  <r>
    <n v="75"/>
    <d v="2023-01-23T00:00:00"/>
    <x v="3"/>
    <n v="691"/>
    <d v="2023-01-23T00:00:00"/>
    <x v="2"/>
  </r>
  <r>
    <n v="76"/>
    <d v="2023-01-23T00:00:00"/>
    <x v="13"/>
    <n v="486"/>
    <d v="2023-01-25T00:00:00"/>
    <x v="0"/>
  </r>
  <r>
    <n v="77"/>
    <d v="2023-01-23T00:00:00"/>
    <x v="3"/>
    <n v="884"/>
    <d v="2023-01-24T00:00:00"/>
    <x v="1"/>
  </r>
  <r>
    <n v="78"/>
    <d v="2023-01-24T00:00:00"/>
    <x v="10"/>
    <n v="301"/>
    <e v="#N/A"/>
    <x v="14"/>
  </r>
  <r>
    <n v="79"/>
    <d v="2023-01-24T00:00:00"/>
    <x v="5"/>
    <n v="740"/>
    <e v="#N/A"/>
    <x v="14"/>
  </r>
  <r>
    <n v="80"/>
    <d v="2023-01-24T00:00:00"/>
    <x v="14"/>
    <n v="556"/>
    <d v="2023-01-26T00:00:00"/>
    <x v="0"/>
  </r>
  <r>
    <n v="81"/>
    <d v="2023-01-24T00:00:00"/>
    <x v="3"/>
    <n v="275"/>
    <e v="#N/A"/>
    <x v="14"/>
  </r>
  <r>
    <n v="82"/>
    <d v="2023-01-25T00:00:00"/>
    <x v="6"/>
    <n v="457"/>
    <e v="#N/A"/>
    <x v="14"/>
  </r>
  <r>
    <n v="83"/>
    <d v="2023-01-25T00:00:00"/>
    <x v="13"/>
    <n v="854"/>
    <d v="2023-01-27T00:00:00"/>
    <x v="0"/>
  </r>
  <r>
    <n v="84"/>
    <d v="2023-01-26T00:00:00"/>
    <x v="14"/>
    <n v="686"/>
    <e v="#N/A"/>
    <x v="14"/>
  </r>
  <r>
    <n v="85"/>
    <d v="2023-01-27T00:00:00"/>
    <x v="2"/>
    <n v="153"/>
    <d v="2023-01-27T00:00:00"/>
    <x v="2"/>
  </r>
  <r>
    <n v="86"/>
    <d v="2023-01-27T00:00:00"/>
    <x v="8"/>
    <n v="401"/>
    <e v="#N/A"/>
    <x v="14"/>
  </r>
  <r>
    <n v="87"/>
    <d v="2023-01-27T00:00:00"/>
    <x v="4"/>
    <n v="462"/>
    <e v="#N/A"/>
    <x v="14"/>
  </r>
  <r>
    <n v="88"/>
    <d v="2023-01-27T00:00:00"/>
    <x v="13"/>
    <n v="715"/>
    <e v="#N/A"/>
    <x v="14"/>
  </r>
  <r>
    <n v="89"/>
    <d v="2023-01-27T00:00:00"/>
    <x v="2"/>
    <n v="525"/>
    <e v="#N/A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d v="2023-01-01T00:00:00"/>
    <x v="0"/>
    <n v="148"/>
    <n v="5"/>
    <d v="2023-01-03T00:00:00"/>
    <x v="0"/>
  </r>
  <r>
    <n v="2"/>
    <d v="2023-01-02T00:00:00"/>
    <x v="1"/>
    <n v="789"/>
    <n v="7"/>
    <d v="2023-01-03T00:00:00"/>
    <x v="1"/>
  </r>
  <r>
    <n v="3"/>
    <d v="2023-01-02T00:00:00"/>
    <x v="2"/>
    <n v="364"/>
    <n v="4"/>
    <d v="2023-01-02T00:00:00"/>
    <x v="2"/>
  </r>
  <r>
    <n v="4"/>
    <d v="2023-01-02T00:00:00"/>
    <x v="2"/>
    <n v="366"/>
    <n v="9"/>
    <d v="2023-01-03T00:00:00"/>
    <x v="1"/>
  </r>
  <r>
    <n v="5"/>
    <d v="2023-01-03T00:00:00"/>
    <x v="0"/>
    <n v="816"/>
    <n v="13"/>
    <d v="2023-01-04T00:00:00"/>
    <x v="1"/>
  </r>
  <r>
    <n v="6"/>
    <d v="2023-01-03T00:00:00"/>
    <x v="3"/>
    <n v="188"/>
    <n v="21"/>
    <d v="2023-01-07T00:00:00"/>
    <x v="3"/>
  </r>
  <r>
    <n v="7"/>
    <d v="2023-01-03T00:00:00"/>
    <x v="1"/>
    <n v="709"/>
    <n v="48"/>
    <d v="2023-01-16T00:00:00"/>
    <x v="4"/>
  </r>
  <r>
    <n v="8"/>
    <d v="2023-01-03T00:00:00"/>
    <x v="4"/>
    <n v="327"/>
    <n v="24"/>
    <d v="2023-01-08T00:00:00"/>
    <x v="5"/>
  </r>
  <r>
    <n v="9"/>
    <d v="2023-01-03T00:00:00"/>
    <x v="2"/>
    <n v="279"/>
    <n v="36"/>
    <d v="2023-01-11T00:00:00"/>
    <x v="6"/>
  </r>
  <r>
    <n v="10"/>
    <d v="2023-01-03T00:00:00"/>
    <x v="5"/>
    <n v="128"/>
    <n v="18"/>
    <d v="2023-01-06T00:00:00"/>
    <x v="7"/>
  </r>
  <r>
    <n v="11"/>
    <d v="2023-01-04T00:00:00"/>
    <x v="6"/>
    <n v="896"/>
    <n v="26"/>
    <d v="2023-01-10T00:00:00"/>
    <x v="8"/>
  </r>
  <r>
    <n v="12"/>
    <d v="2023-01-04T00:00:00"/>
    <x v="7"/>
    <n v="485"/>
    <n v="14"/>
    <d v="2023-01-05T00:00:00"/>
    <x v="1"/>
  </r>
  <r>
    <n v="13"/>
    <d v="2023-01-04T00:00:00"/>
    <x v="0"/>
    <n v="560"/>
    <n v="20"/>
    <d v="2023-01-07T00:00:00"/>
    <x v="7"/>
  </r>
  <r>
    <n v="14"/>
    <d v="2023-01-05T00:00:00"/>
    <x v="7"/>
    <n v="192"/>
    <n v="19"/>
    <d v="2023-01-07T00:00:00"/>
    <x v="0"/>
  </r>
  <r>
    <n v="15"/>
    <d v="2023-01-05T00:00:00"/>
    <x v="8"/>
    <n v="782"/>
    <n v="64"/>
    <d v="2023-01-21T00:00:00"/>
    <x v="9"/>
  </r>
  <r>
    <n v="16"/>
    <d v="2023-01-06T00:00:00"/>
    <x v="9"/>
    <n v="375"/>
    <n v="17"/>
    <d v="2023-01-06T00:00:00"/>
    <x v="2"/>
  </r>
  <r>
    <n v="17"/>
    <d v="2023-01-06T00:00:00"/>
    <x v="9"/>
    <n v="847"/>
    <n v="29"/>
    <d v="2023-01-10T00:00:00"/>
    <x v="3"/>
  </r>
  <r>
    <n v="18"/>
    <d v="2023-01-06T00:00:00"/>
    <x v="5"/>
    <n v="446"/>
    <n v="22"/>
    <d v="2023-01-08T00:00:00"/>
    <x v="0"/>
  </r>
  <r>
    <n v="19"/>
    <d v="2023-01-07T00:00:00"/>
    <x v="7"/>
    <n v="521"/>
    <n v="31"/>
    <d v="2023-01-10T00:00:00"/>
    <x v="7"/>
  </r>
  <r>
    <n v="20"/>
    <d v="2023-01-07T00:00:00"/>
    <x v="0"/>
    <n v="639"/>
    <n v="25"/>
    <d v="2023-01-09T00:00:00"/>
    <x v="0"/>
  </r>
  <r>
    <n v="21"/>
    <d v="2023-01-07T00:00:00"/>
    <x v="3"/>
    <n v="882"/>
    <n v="35"/>
    <d v="2023-01-11T00:00:00"/>
    <x v="3"/>
  </r>
  <r>
    <n v="22"/>
    <d v="2023-01-08T00:00:00"/>
    <x v="5"/>
    <n v="592"/>
    <n v="32"/>
    <d v="2023-01-10T00:00:00"/>
    <x v="0"/>
  </r>
  <r>
    <n v="23"/>
    <d v="2023-01-08T00:00:00"/>
    <x v="10"/>
    <n v="864"/>
    <n v="50"/>
    <d v="2023-01-16T00:00:00"/>
    <x v="6"/>
  </r>
  <r>
    <n v="24"/>
    <d v="2023-01-08T00:00:00"/>
    <x v="4"/>
    <n v="400"/>
    <n v="69"/>
    <d v="2023-01-22T00:00:00"/>
    <x v="10"/>
  </r>
  <r>
    <n v="25"/>
    <d v="2023-01-09T00:00:00"/>
    <x v="0"/>
    <n v="784"/>
    <n v="27"/>
    <d v="2023-01-10T00:00:00"/>
    <x v="1"/>
  </r>
  <r>
    <n v="26"/>
    <d v="2023-01-10T00:00:00"/>
    <x v="6"/>
    <n v="808"/>
    <n v="54"/>
    <d v="2023-01-17T00:00:00"/>
    <x v="11"/>
  </r>
  <r>
    <n v="27"/>
    <d v="2023-01-10T00:00:00"/>
    <x v="0"/>
    <n v="507"/>
    <n v="39"/>
    <d v="2023-01-12T00:00:00"/>
    <x v="0"/>
  </r>
  <r>
    <n v="28"/>
    <d v="2023-01-10T00:00:00"/>
    <x v="11"/>
    <n v="783"/>
    <n v="37"/>
    <d v="2023-01-11T00:00:00"/>
    <x v="1"/>
  </r>
  <r>
    <n v="29"/>
    <d v="2023-01-10T00:00:00"/>
    <x v="9"/>
    <n v="784"/>
    <n v="30"/>
    <d v="2023-01-10T00:00:00"/>
    <x v="2"/>
  </r>
  <r>
    <n v="30"/>
    <d v="2023-01-10T00:00:00"/>
    <x v="9"/>
    <n v="196"/>
    <n v="67"/>
    <d v="2023-01-22T00:00:00"/>
    <x v="12"/>
  </r>
  <r>
    <n v="31"/>
    <d v="2023-01-10T00:00:00"/>
    <x v="7"/>
    <n v="361"/>
    <n v="34"/>
    <d v="2023-01-10T00:00:00"/>
    <x v="2"/>
  </r>
  <r>
    <n v="32"/>
    <d v="2023-01-10T00:00:00"/>
    <x v="5"/>
    <n v="474"/>
    <n v="33"/>
    <d v="2023-01-10T00:00:00"/>
    <x v="2"/>
  </r>
  <r>
    <n v="33"/>
    <d v="2023-01-10T00:00:00"/>
    <x v="5"/>
    <n v="187"/>
    <n v="46"/>
    <d v="2023-01-15T00:00:00"/>
    <x v="5"/>
  </r>
  <r>
    <n v="34"/>
    <d v="2023-01-10T00:00:00"/>
    <x v="7"/>
    <n v="625"/>
    <n v="38"/>
    <d v="2023-01-12T00:00:00"/>
    <x v="0"/>
  </r>
  <r>
    <n v="35"/>
    <d v="2023-01-11T00:00:00"/>
    <x v="3"/>
    <n v="754"/>
    <n v="53"/>
    <d v="2023-01-17T00:00:00"/>
    <x v="8"/>
  </r>
  <r>
    <n v="36"/>
    <d v="2023-01-11T00:00:00"/>
    <x v="2"/>
    <n v="199"/>
    <n v="40"/>
    <d v="2023-01-12T00:00:00"/>
    <x v="1"/>
  </r>
  <r>
    <n v="37"/>
    <d v="2023-01-11T00:00:00"/>
    <x v="11"/>
    <n v="635"/>
    <n v="49"/>
    <d v="2023-01-16T00:00:00"/>
    <x v="5"/>
  </r>
  <r>
    <n v="38"/>
    <d v="2023-01-12T00:00:00"/>
    <x v="7"/>
    <n v="475"/>
    <n v="44"/>
    <d v="2023-01-14T00:00:00"/>
    <x v="0"/>
  </r>
  <r>
    <n v="39"/>
    <d v="2023-01-12T00:00:00"/>
    <x v="0"/>
    <n v="631"/>
    <n v="47"/>
    <d v="2023-01-15T00:00:00"/>
    <x v="7"/>
  </r>
  <r>
    <n v="40"/>
    <d v="2023-01-12T00:00:00"/>
    <x v="2"/>
    <n v="821"/>
    <n v="60"/>
    <d v="2023-01-19T00:00:00"/>
    <x v="11"/>
  </r>
  <r>
    <n v="41"/>
    <d v="2023-01-13T00:00:00"/>
    <x v="12"/>
    <n v="856"/>
    <n v="43"/>
    <d v="2023-01-13T00:00:00"/>
    <x v="2"/>
  </r>
  <r>
    <n v="42"/>
    <d v="2023-01-13T00:00:00"/>
    <x v="13"/>
    <n v="240"/>
    <n v="74"/>
    <d v="2023-01-23T00:00:00"/>
    <x v="13"/>
  </r>
  <r>
    <n v="43"/>
    <d v="2023-01-13T00:00:00"/>
    <x v="12"/>
    <n v="776"/>
    <n v="45"/>
    <d v="2023-01-14T00:00:00"/>
    <x v="1"/>
  </r>
  <r>
    <n v="44"/>
    <d v="2023-01-14T00:00:00"/>
    <x v="7"/>
    <n v="120"/>
    <n v="66"/>
    <d v="2023-01-21T00:00:00"/>
    <x v="11"/>
  </r>
  <r>
    <n v="45"/>
    <d v="2023-01-14T00:00:00"/>
    <x v="12"/>
    <n v="492"/>
    <e v="#N/A"/>
    <e v="#N/A"/>
    <x v="14"/>
  </r>
  <r>
    <n v="46"/>
    <d v="2023-01-15T00:00:00"/>
    <x v="5"/>
    <n v="249"/>
    <n v="55"/>
    <d v="2023-01-17T00:00:00"/>
    <x v="0"/>
  </r>
  <r>
    <n v="47"/>
    <d v="2023-01-15T00:00:00"/>
    <x v="0"/>
    <n v="208"/>
    <n v="59"/>
    <d v="2023-01-18T00:00:00"/>
    <x v="7"/>
  </r>
  <r>
    <n v="48"/>
    <d v="2023-01-16T00:00:00"/>
    <x v="1"/>
    <n v="719"/>
    <n v="61"/>
    <d v="2023-01-20T00:00:00"/>
    <x v="3"/>
  </r>
  <r>
    <n v="49"/>
    <d v="2023-01-16T00:00:00"/>
    <x v="11"/>
    <n v="808"/>
    <n v="52"/>
    <d v="2023-01-17T00:00:00"/>
    <x v="1"/>
  </r>
  <r>
    <n v="50"/>
    <d v="2023-01-16T00:00:00"/>
    <x v="10"/>
    <n v="562"/>
    <n v="51"/>
    <d v="2023-01-17T00:00:00"/>
    <x v="1"/>
  </r>
  <r>
    <n v="51"/>
    <d v="2023-01-17T00:00:00"/>
    <x v="10"/>
    <n v="796"/>
    <n v="63"/>
    <d v="2023-01-20T00:00:00"/>
    <x v="7"/>
  </r>
  <r>
    <n v="52"/>
    <d v="2023-01-17T00:00:00"/>
    <x v="11"/>
    <n v="773"/>
    <e v="#N/A"/>
    <e v="#N/A"/>
    <x v="14"/>
  </r>
  <r>
    <n v="53"/>
    <d v="2023-01-17T00:00:00"/>
    <x v="3"/>
    <n v="417"/>
    <n v="58"/>
    <d v="2023-01-18T00:00:00"/>
    <x v="1"/>
  </r>
  <r>
    <n v="54"/>
    <d v="2023-01-17T00:00:00"/>
    <x v="6"/>
    <n v="357"/>
    <n v="56"/>
    <d v="2023-01-17T00:00:00"/>
    <x v="2"/>
  </r>
  <r>
    <n v="55"/>
    <d v="2023-01-17T00:00:00"/>
    <x v="5"/>
    <n v="758"/>
    <n v="72"/>
    <d v="2023-01-22T00:00:00"/>
    <x v="5"/>
  </r>
  <r>
    <n v="56"/>
    <d v="2023-01-17T00:00:00"/>
    <x v="6"/>
    <n v="465"/>
    <n v="57"/>
    <d v="2023-01-18T00:00:00"/>
    <x v="1"/>
  </r>
  <r>
    <n v="57"/>
    <d v="2023-01-18T00:00:00"/>
    <x v="6"/>
    <n v="627"/>
    <n v="65"/>
    <d v="2023-01-21T00:00:00"/>
    <x v="7"/>
  </r>
  <r>
    <n v="58"/>
    <d v="2023-01-18T00:00:00"/>
    <x v="3"/>
    <n v="619"/>
    <n v="75"/>
    <d v="2023-01-23T00:00:00"/>
    <x v="5"/>
  </r>
  <r>
    <n v="59"/>
    <d v="2023-01-18T00:00:00"/>
    <x v="0"/>
    <n v="159"/>
    <e v="#N/A"/>
    <e v="#N/A"/>
    <x v="14"/>
  </r>
  <r>
    <n v="60"/>
    <d v="2023-01-19T00:00:00"/>
    <x v="2"/>
    <n v="674"/>
    <n v="85"/>
    <d v="2023-01-27T00:00:00"/>
    <x v="6"/>
  </r>
  <r>
    <n v="61"/>
    <d v="2023-01-20T00:00:00"/>
    <x v="1"/>
    <n v="775"/>
    <n v="62"/>
    <d v="2023-01-20T00:00:00"/>
    <x v="2"/>
  </r>
  <r>
    <n v="62"/>
    <d v="2023-01-20T00:00:00"/>
    <x v="1"/>
    <n v="543"/>
    <n v="70"/>
    <d v="2023-01-22T00:00:00"/>
    <x v="0"/>
  </r>
  <r>
    <n v="63"/>
    <d v="2023-01-20T00:00:00"/>
    <x v="10"/>
    <n v="650"/>
    <n v="78"/>
    <d v="2023-01-24T00:00:00"/>
    <x v="3"/>
  </r>
  <r>
    <n v="64"/>
    <d v="2023-01-21T00:00:00"/>
    <x v="8"/>
    <n v="432"/>
    <n v="68"/>
    <d v="2023-01-22T00:00:00"/>
    <x v="1"/>
  </r>
  <r>
    <n v="65"/>
    <d v="2023-01-21T00:00:00"/>
    <x v="6"/>
    <n v="210"/>
    <n v="82"/>
    <d v="2023-01-25T00:00:00"/>
    <x v="3"/>
  </r>
  <r>
    <n v="66"/>
    <d v="2023-01-21T00:00:00"/>
    <x v="7"/>
    <n v="206"/>
    <n v="71"/>
    <d v="2023-01-22T00:00:00"/>
    <x v="1"/>
  </r>
  <r>
    <n v="67"/>
    <d v="2023-01-22T00:00:00"/>
    <x v="9"/>
    <n v="759"/>
    <n v="73"/>
    <d v="2023-01-22T00:00:00"/>
    <x v="2"/>
  </r>
  <r>
    <n v="68"/>
    <d v="2023-01-22T00:00:00"/>
    <x v="8"/>
    <n v="588"/>
    <n v="86"/>
    <d v="2023-01-27T00:00:00"/>
    <x v="5"/>
  </r>
  <r>
    <n v="69"/>
    <d v="2023-01-22T00:00:00"/>
    <x v="4"/>
    <n v="425"/>
    <n v="87"/>
    <d v="2023-01-27T00:00:00"/>
    <x v="5"/>
  </r>
  <r>
    <n v="70"/>
    <d v="2023-01-22T00:00:00"/>
    <x v="1"/>
    <n v="240"/>
    <e v="#N/A"/>
    <e v="#N/A"/>
    <x v="14"/>
  </r>
  <r>
    <n v="71"/>
    <d v="2023-01-22T00:00:00"/>
    <x v="7"/>
    <n v="680"/>
    <e v="#N/A"/>
    <e v="#N/A"/>
    <x v="14"/>
  </r>
  <r>
    <n v="72"/>
    <d v="2023-01-22T00:00:00"/>
    <x v="5"/>
    <n v="441"/>
    <n v="79"/>
    <d v="2023-01-24T00:00:00"/>
    <x v="0"/>
  </r>
  <r>
    <n v="73"/>
    <d v="2023-01-22T00:00:00"/>
    <x v="9"/>
    <n v="219"/>
    <e v="#N/A"/>
    <e v="#N/A"/>
    <x v="14"/>
  </r>
  <r>
    <n v="74"/>
    <d v="2023-01-23T00:00:00"/>
    <x v="13"/>
    <n v="639"/>
    <n v="76"/>
    <d v="2023-01-23T00:00:00"/>
    <x v="2"/>
  </r>
  <r>
    <n v="75"/>
    <d v="2023-01-23T00:00:00"/>
    <x v="3"/>
    <n v="691"/>
    <n v="77"/>
    <d v="2023-01-23T00:00:00"/>
    <x v="2"/>
  </r>
  <r>
    <n v="76"/>
    <d v="2023-01-23T00:00:00"/>
    <x v="13"/>
    <n v="486"/>
    <n v="83"/>
    <d v="2023-01-25T00:00:00"/>
    <x v="0"/>
  </r>
  <r>
    <n v="77"/>
    <d v="2023-01-23T00:00:00"/>
    <x v="3"/>
    <n v="884"/>
    <n v="81"/>
    <d v="2023-01-24T00:00:00"/>
    <x v="1"/>
  </r>
  <r>
    <n v="78"/>
    <d v="2023-01-24T00:00:00"/>
    <x v="10"/>
    <n v="301"/>
    <e v="#N/A"/>
    <e v="#N/A"/>
    <x v="14"/>
  </r>
  <r>
    <n v="79"/>
    <d v="2023-01-24T00:00:00"/>
    <x v="5"/>
    <n v="740"/>
    <e v="#N/A"/>
    <e v="#N/A"/>
    <x v="14"/>
  </r>
  <r>
    <n v="80"/>
    <d v="2023-01-24T00:00:00"/>
    <x v="14"/>
    <n v="556"/>
    <n v="84"/>
    <d v="2023-01-26T00:00:00"/>
    <x v="0"/>
  </r>
  <r>
    <n v="81"/>
    <d v="2023-01-24T00:00:00"/>
    <x v="3"/>
    <n v="275"/>
    <e v="#N/A"/>
    <e v="#N/A"/>
    <x v="14"/>
  </r>
  <r>
    <n v="82"/>
    <d v="2023-01-25T00:00:00"/>
    <x v="6"/>
    <n v="457"/>
    <e v="#N/A"/>
    <e v="#N/A"/>
    <x v="14"/>
  </r>
  <r>
    <n v="83"/>
    <d v="2023-01-25T00:00:00"/>
    <x v="13"/>
    <n v="854"/>
    <n v="88"/>
    <d v="2023-01-27T00:00:00"/>
    <x v="0"/>
  </r>
  <r>
    <n v="84"/>
    <d v="2023-01-26T00:00:00"/>
    <x v="14"/>
    <n v="686"/>
    <e v="#N/A"/>
    <e v="#N/A"/>
    <x v="14"/>
  </r>
  <r>
    <n v="85"/>
    <d v="2023-01-27T00:00:00"/>
    <x v="2"/>
    <n v="153"/>
    <n v="89"/>
    <d v="2023-01-27T00:00:00"/>
    <x v="2"/>
  </r>
  <r>
    <n v="86"/>
    <d v="2023-01-27T00:00:00"/>
    <x v="8"/>
    <n v="401"/>
    <e v="#N/A"/>
    <e v="#N/A"/>
    <x v="14"/>
  </r>
  <r>
    <n v="87"/>
    <d v="2023-01-27T00:00:00"/>
    <x v="4"/>
    <n v="462"/>
    <e v="#N/A"/>
    <e v="#N/A"/>
    <x v="14"/>
  </r>
  <r>
    <n v="88"/>
    <d v="2023-01-27T00:00:00"/>
    <x v="13"/>
    <n v="715"/>
    <e v="#N/A"/>
    <e v="#N/A"/>
    <x v="14"/>
  </r>
  <r>
    <n v="89"/>
    <d v="2023-01-27T00:00:00"/>
    <x v="2"/>
    <n v="525"/>
    <e v="#N/A"/>
    <e v="#N/A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60:G62" firstHeaderRow="1" firstDataRow="2" firstDataCol="1"/>
  <pivotFields count="6">
    <pivotField showAll="0"/>
    <pivotField numFmtId="14" showAll="0"/>
    <pivotField showAll="0">
      <items count="16">
        <item x="7"/>
        <item x="8"/>
        <item x="12"/>
        <item x="0"/>
        <item x="3"/>
        <item x="4"/>
        <item x="13"/>
        <item x="5"/>
        <item x="9"/>
        <item x="11"/>
        <item x="6"/>
        <item x="1"/>
        <item x="10"/>
        <item x="14"/>
        <item x="2"/>
        <item t="default"/>
      </items>
    </pivotField>
    <pivotField dataField="1"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Fields count="1">
    <field x="5"/>
  </colFields>
  <colItems count="5">
    <i>
      <x v="1"/>
    </i>
    <i>
      <x v="2"/>
    </i>
    <i>
      <x v="3"/>
    </i>
    <i>
      <x v="6"/>
    </i>
    <i t="grand">
      <x/>
    </i>
  </colItems>
  <dataFields count="1">
    <dataField name="Sum of Doanh thu" fld="3" showDataAs="percentOfTotal" baseField="2" baseItem="0" numFmtId="1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offset="A1" fieldPosition="0"/>
    </format>
    <format dxfId="11">
      <pivotArea dataOnly="0" labelOnly="1" outline="0" axis="axisValues" fieldPosition="0"/>
    </format>
    <format dxfId="10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8">
      <pivotArea type="origin" dataOnly="0" labelOnly="1" outline="0" offset="A2" fieldPosition="0"/>
    </format>
    <format dxfId="7">
      <pivotArea dataOnly="0" labelOnly="1" fieldPosition="0">
        <references count="1">
          <reference field="5" count="4">
            <x v="1"/>
            <x v="2"/>
            <x v="3"/>
            <x v="6"/>
          </reference>
        </references>
      </pivotArea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5" type="button" dataOnly="0" labelOnly="1" outline="0" axis="axisCol" fieldPosition="0"/>
    </format>
    <format dxfId="0">
      <pivotArea type="topRight" dataOnly="0" labelOnly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 rowHeaderCaption="SỐ NGÀY" colHeaderCaption="">
  <location ref="B7:F24" firstHeaderRow="1" firstDataRow="2" firstDataCol="1"/>
  <pivotFields count="6">
    <pivotField showAll="0"/>
    <pivotField numFmtId="14" showAll="0"/>
    <pivotField axis="axisRow" showAll="0">
      <items count="16">
        <item x="7"/>
        <item x="8"/>
        <item x="12"/>
        <item x="0"/>
        <item x="3"/>
        <item x="4"/>
        <item x="13"/>
        <item x="5"/>
        <item x="9"/>
        <item x="11"/>
        <item x="6"/>
        <item x="1"/>
        <item x="10"/>
        <item x="14"/>
        <item x="2"/>
        <item t="default"/>
      </items>
    </pivotField>
    <pivotField dataField="1"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4">
    <i>
      <x v="1"/>
    </i>
    <i>
      <x v="2"/>
    </i>
    <i>
      <x v="3"/>
    </i>
    <i>
      <x v="6"/>
    </i>
  </colItems>
  <dataFields count="1">
    <dataField name="DOANH THU THUẦN" fld="3" baseField="0" baseItem="0" numFmtId="164"/>
  </dataFields>
  <formats count="1">
    <format dxfId="15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0" firstHeaderRow="1" firstDataRow="2" firstDataCol="1"/>
  <pivotFields count="7">
    <pivotField showAll="0"/>
    <pivotField numFmtId="14" showAll="0"/>
    <pivotField axis="axisRow" showAll="0">
      <items count="16">
        <item x="7"/>
        <item x="8"/>
        <item x="12"/>
        <item x="0"/>
        <item x="3"/>
        <item x="4"/>
        <item x="13"/>
        <item x="5"/>
        <item x="9"/>
        <item x="11"/>
        <item x="6"/>
        <item x="1"/>
        <item x="10"/>
        <item x="14"/>
        <item x="2"/>
        <item t="default"/>
      </items>
    </pivotField>
    <pivotField dataField="1" showAll="0"/>
    <pivotField showAll="0"/>
    <pivotField showAll="0"/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5">
    <i>
      <x v="1"/>
    </i>
    <i>
      <x v="2"/>
    </i>
    <i>
      <x v="3"/>
    </i>
    <i>
      <x v="14"/>
    </i>
    <i t="grand">
      <x/>
    </i>
  </colItems>
  <dataFields count="1">
    <dataField name="Sum of Doanh thu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nacfo.com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inacf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6"/>
  <sheetViews>
    <sheetView showGridLines="0" tabSelected="1" workbookViewId="0">
      <selection activeCell="E31" sqref="E31"/>
    </sheetView>
  </sheetViews>
  <sheetFormatPr defaultRowHeight="15" x14ac:dyDescent="0.25"/>
  <cols>
    <col min="1" max="1" width="2.7109375" customWidth="1"/>
    <col min="2" max="2" width="18.140625" bestFit="1" customWidth="1"/>
    <col min="3" max="3" width="7.85546875" bestFit="1" customWidth="1"/>
    <col min="4" max="4" width="7" bestFit="1" customWidth="1"/>
    <col min="5" max="6" width="6.85546875" bestFit="1" customWidth="1"/>
    <col min="7" max="7" width="10.7109375" bestFit="1" customWidth="1"/>
    <col min="8" max="11" width="5" bestFit="1" customWidth="1"/>
    <col min="12" max="16" width="4" bestFit="1" customWidth="1"/>
    <col min="17" max="17" width="5" bestFit="1" customWidth="1"/>
    <col min="18" max="18" width="10.7109375" bestFit="1" customWidth="1"/>
  </cols>
  <sheetData>
    <row r="2" spans="2:24" x14ac:dyDescent="0.25">
      <c r="B2" s="2" t="s">
        <v>18</v>
      </c>
    </row>
    <row r="3" spans="2:24" ht="15.75" thickBot="1" x14ac:dyDescent="0.3">
      <c r="B3" s="3" t="s">
        <v>19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7" spans="2:24" x14ac:dyDescent="0.25">
      <c r="B7" s="6" t="s">
        <v>28</v>
      </c>
      <c r="C7" s="6" t="s">
        <v>29</v>
      </c>
    </row>
    <row r="8" spans="2:24" x14ac:dyDescent="0.25">
      <c r="B8" s="6" t="s">
        <v>30</v>
      </c>
      <c r="C8" t="s">
        <v>24</v>
      </c>
      <c r="D8" t="s">
        <v>25</v>
      </c>
      <c r="E8" t="s">
        <v>26</v>
      </c>
      <c r="F8" t="s">
        <v>27</v>
      </c>
    </row>
    <row r="9" spans="2:24" x14ac:dyDescent="0.25">
      <c r="B9" s="7" t="s">
        <v>3</v>
      </c>
      <c r="C9" s="11">
        <v>2865</v>
      </c>
      <c r="D9" s="11">
        <v>120</v>
      </c>
      <c r="E9" s="11"/>
      <c r="F9" s="11">
        <v>680</v>
      </c>
    </row>
    <row r="10" spans="2:24" x14ac:dyDescent="0.25">
      <c r="B10" s="7" t="s">
        <v>4</v>
      </c>
      <c r="C10" s="11">
        <v>1020</v>
      </c>
      <c r="D10" s="11"/>
      <c r="E10" s="11">
        <v>782</v>
      </c>
      <c r="F10" s="11">
        <v>401</v>
      </c>
    </row>
    <row r="11" spans="2:24" x14ac:dyDescent="0.25">
      <c r="B11" s="7" t="s">
        <v>5</v>
      </c>
      <c r="C11" s="11">
        <v>1632</v>
      </c>
      <c r="D11" s="11"/>
      <c r="E11" s="11"/>
      <c r="F11" s="11">
        <v>492</v>
      </c>
    </row>
    <row r="12" spans="2:24" x14ac:dyDescent="0.25">
      <c r="B12" s="7" t="s">
        <v>6</v>
      </c>
      <c r="C12" s="11">
        <v>4293</v>
      </c>
      <c r="D12" s="11"/>
      <c r="E12" s="11"/>
      <c r="F12" s="11">
        <v>159</v>
      </c>
    </row>
    <row r="13" spans="2:24" x14ac:dyDescent="0.25">
      <c r="B13" s="7" t="s">
        <v>7</v>
      </c>
      <c r="C13" s="11">
        <v>3681</v>
      </c>
      <c r="D13" s="11">
        <v>754</v>
      </c>
      <c r="E13" s="11"/>
      <c r="F13" s="11">
        <v>275</v>
      </c>
    </row>
    <row r="14" spans="2:24" x14ac:dyDescent="0.25">
      <c r="B14" s="7" t="s">
        <v>8</v>
      </c>
      <c r="C14" s="11">
        <v>752</v>
      </c>
      <c r="D14" s="11"/>
      <c r="E14" s="11">
        <v>400</v>
      </c>
      <c r="F14" s="11">
        <v>462</v>
      </c>
    </row>
    <row r="15" spans="2:24" x14ac:dyDescent="0.25">
      <c r="B15" s="7" t="s">
        <v>9</v>
      </c>
      <c r="C15" s="11">
        <v>1979</v>
      </c>
      <c r="D15" s="11">
        <v>240</v>
      </c>
      <c r="E15" s="11"/>
      <c r="F15" s="11">
        <v>715</v>
      </c>
    </row>
    <row r="16" spans="2:24" x14ac:dyDescent="0.25">
      <c r="B16" s="7" t="s">
        <v>10</v>
      </c>
      <c r="C16" s="11">
        <v>3275</v>
      </c>
      <c r="D16" s="11"/>
      <c r="E16" s="11"/>
      <c r="F16" s="11">
        <v>740</v>
      </c>
    </row>
    <row r="17" spans="2:9" x14ac:dyDescent="0.25">
      <c r="B17" s="7" t="s">
        <v>11</v>
      </c>
      <c r="C17" s="11">
        <v>2765</v>
      </c>
      <c r="D17" s="11">
        <v>196</v>
      </c>
      <c r="E17" s="11"/>
      <c r="F17" s="11">
        <v>219</v>
      </c>
    </row>
    <row r="18" spans="2:9" x14ac:dyDescent="0.25">
      <c r="B18" s="7" t="s">
        <v>12</v>
      </c>
      <c r="C18" s="11">
        <v>2226</v>
      </c>
      <c r="D18" s="11"/>
      <c r="E18" s="11"/>
      <c r="F18" s="11">
        <v>773</v>
      </c>
    </row>
    <row r="19" spans="2:9" x14ac:dyDescent="0.25">
      <c r="B19" s="7" t="s">
        <v>13</v>
      </c>
      <c r="C19" s="11">
        <v>1659</v>
      </c>
      <c r="D19" s="11">
        <v>1704</v>
      </c>
      <c r="E19" s="11"/>
      <c r="F19" s="11">
        <v>457</v>
      </c>
    </row>
    <row r="20" spans="2:9" x14ac:dyDescent="0.25">
      <c r="B20" s="7" t="s">
        <v>14</v>
      </c>
      <c r="C20" s="11">
        <v>2826</v>
      </c>
      <c r="D20" s="11"/>
      <c r="E20" s="11">
        <v>709</v>
      </c>
      <c r="F20" s="11">
        <v>240</v>
      </c>
    </row>
    <row r="21" spans="2:9" x14ac:dyDescent="0.25">
      <c r="B21" s="7" t="s">
        <v>15</v>
      </c>
      <c r="C21" s="11">
        <v>2008</v>
      </c>
      <c r="D21" s="11">
        <v>864</v>
      </c>
      <c r="E21" s="11"/>
      <c r="F21" s="11">
        <v>301</v>
      </c>
    </row>
    <row r="22" spans="2:9" x14ac:dyDescent="0.25">
      <c r="B22" s="7" t="s">
        <v>16</v>
      </c>
      <c r="C22" s="11">
        <v>556</v>
      </c>
      <c r="D22" s="11"/>
      <c r="E22" s="11"/>
      <c r="F22" s="11">
        <v>686</v>
      </c>
    </row>
    <row r="23" spans="2:9" x14ac:dyDescent="0.25">
      <c r="B23" s="7" t="s">
        <v>17</v>
      </c>
      <c r="C23" s="11">
        <v>1082</v>
      </c>
      <c r="D23" s="11">
        <v>1774</v>
      </c>
      <c r="E23" s="11"/>
      <c r="F23" s="11">
        <v>525</v>
      </c>
    </row>
    <row r="24" spans="2:9" x14ac:dyDescent="0.25">
      <c r="B24" s="7" t="s">
        <v>21</v>
      </c>
      <c r="C24" s="11">
        <v>32619</v>
      </c>
      <c r="D24" s="11">
        <v>5652</v>
      </c>
      <c r="E24" s="11">
        <v>1891</v>
      </c>
      <c r="F24" s="11">
        <v>7125</v>
      </c>
    </row>
    <row r="25" spans="2:9" x14ac:dyDescent="0.25">
      <c r="B25" s="8"/>
      <c r="C25" s="8"/>
      <c r="D25" s="8"/>
      <c r="E25" s="8"/>
      <c r="F25" s="8"/>
      <c r="G25" s="8"/>
      <c r="H25" s="8"/>
      <c r="I25" s="8"/>
    </row>
    <row r="26" spans="2:9" s="8" customFormat="1" x14ac:dyDescent="0.25"/>
    <row r="27" spans="2:9" s="8" customFormat="1" x14ac:dyDescent="0.25">
      <c r="C27" s="8" t="s">
        <v>34</v>
      </c>
      <c r="D27" s="8" t="s">
        <v>35</v>
      </c>
      <c r="E27" s="8" t="s">
        <v>36</v>
      </c>
      <c r="F27" s="8" t="s">
        <v>37</v>
      </c>
      <c r="G27" s="8" t="s">
        <v>38</v>
      </c>
      <c r="H27" s="8" t="s">
        <v>39</v>
      </c>
    </row>
    <row r="28" spans="2:9" s="8" customFormat="1" x14ac:dyDescent="0.25">
      <c r="B28" s="8" t="s">
        <v>24</v>
      </c>
      <c r="C28" s="10">
        <v>0.69</v>
      </c>
      <c r="D28" s="10">
        <f>C28-2%</f>
        <v>0.66999999999999993</v>
      </c>
      <c r="E28" s="10">
        <f t="shared" ref="E28:H28" si="0">D28-2%</f>
        <v>0.64999999999999991</v>
      </c>
      <c r="F28" s="10">
        <f t="shared" si="0"/>
        <v>0.62999999999999989</v>
      </c>
      <c r="G28" s="10">
        <f t="shared" si="0"/>
        <v>0.60999999999999988</v>
      </c>
      <c r="H28" s="10">
        <f t="shared" si="0"/>
        <v>0.58999999999999986</v>
      </c>
    </row>
    <row r="29" spans="2:9" s="8" customFormat="1" x14ac:dyDescent="0.25">
      <c r="B29" s="8" t="s">
        <v>25</v>
      </c>
      <c r="C29" s="10">
        <v>0.15</v>
      </c>
      <c r="D29" s="10">
        <f>C29+2%</f>
        <v>0.16999999999999998</v>
      </c>
      <c r="E29" s="10">
        <f t="shared" ref="E29:H29" si="1">D29+2%</f>
        <v>0.18999999999999997</v>
      </c>
      <c r="F29" s="10">
        <f t="shared" si="1"/>
        <v>0.20999999999999996</v>
      </c>
      <c r="G29" s="10">
        <f t="shared" si="1"/>
        <v>0.22999999999999995</v>
      </c>
      <c r="H29" s="10">
        <f t="shared" si="1"/>
        <v>0.24999999999999994</v>
      </c>
    </row>
    <row r="30" spans="2:9" s="8" customFormat="1" x14ac:dyDescent="0.25">
      <c r="B30" s="8" t="s">
        <v>26</v>
      </c>
      <c r="C30" s="10">
        <v>0.09</v>
      </c>
      <c r="D30" s="10">
        <f>C30-1%</f>
        <v>0.08</v>
      </c>
      <c r="E30" s="10">
        <f t="shared" ref="E30:H30" si="2">D30-1%</f>
        <v>7.0000000000000007E-2</v>
      </c>
      <c r="F30" s="10">
        <f t="shared" si="2"/>
        <v>6.0000000000000005E-2</v>
      </c>
      <c r="G30" s="10">
        <f t="shared" si="2"/>
        <v>0.05</v>
      </c>
      <c r="H30" s="10">
        <f t="shared" si="2"/>
        <v>0.04</v>
      </c>
    </row>
    <row r="31" spans="2:9" s="8" customFormat="1" x14ac:dyDescent="0.25">
      <c r="B31" s="8" t="s">
        <v>27</v>
      </c>
      <c r="C31" s="10">
        <f>100%-C28-C29-C30</f>
        <v>7.0000000000000062E-2</v>
      </c>
      <c r="D31" s="10">
        <f>C31+1%</f>
        <v>8.0000000000000057E-2</v>
      </c>
      <c r="E31" s="10">
        <f t="shared" ref="E31:H31" si="3">D31+1%</f>
        <v>9.0000000000000052E-2</v>
      </c>
      <c r="F31" s="10">
        <f t="shared" si="3"/>
        <v>0.10000000000000005</v>
      </c>
      <c r="G31" s="10">
        <f t="shared" si="3"/>
        <v>0.11000000000000004</v>
      </c>
      <c r="H31" s="10">
        <f t="shared" si="3"/>
        <v>0.12000000000000004</v>
      </c>
    </row>
    <row r="32" spans="2:9" s="8" customFormat="1" x14ac:dyDescent="0.25"/>
    <row r="33" spans="19:19" s="8" customFormat="1" x14ac:dyDescent="0.25"/>
    <row r="34" spans="19:19" s="8" customFormat="1" x14ac:dyDescent="0.25"/>
    <row r="35" spans="19:19" s="8" customFormat="1" x14ac:dyDescent="0.25">
      <c r="S35" s="8" t="s">
        <v>33</v>
      </c>
    </row>
    <row r="36" spans="19:19" s="8" customFormat="1" x14ac:dyDescent="0.25"/>
    <row r="37" spans="19:19" s="8" customFormat="1" x14ac:dyDescent="0.25"/>
    <row r="38" spans="19:19" s="8" customFormat="1" x14ac:dyDescent="0.25"/>
    <row r="39" spans="19:19" s="8" customFormat="1" x14ac:dyDescent="0.25"/>
    <row r="40" spans="19:19" s="8" customFormat="1" x14ac:dyDescent="0.25"/>
    <row r="41" spans="19:19" s="8" customFormat="1" x14ac:dyDescent="0.25"/>
    <row r="42" spans="19:19" s="8" customFormat="1" x14ac:dyDescent="0.25"/>
    <row r="43" spans="19:19" s="8" customFormat="1" x14ac:dyDescent="0.25"/>
    <row r="44" spans="19:19" s="8" customFormat="1" x14ac:dyDescent="0.25"/>
    <row r="45" spans="19:19" s="8" customFormat="1" x14ac:dyDescent="0.25"/>
    <row r="46" spans="19:19" s="8" customFormat="1" x14ac:dyDescent="0.25"/>
    <row r="47" spans="19:19" s="8" customFormat="1" x14ac:dyDescent="0.25"/>
    <row r="48" spans="19:19" s="8" customFormat="1" x14ac:dyDescent="0.25"/>
    <row r="49" spans="2:7" s="8" customFormat="1" x14ac:dyDescent="0.25"/>
    <row r="50" spans="2:7" s="8" customFormat="1" x14ac:dyDescent="0.25"/>
    <row r="51" spans="2:7" s="8" customFormat="1" x14ac:dyDescent="0.25"/>
    <row r="52" spans="2:7" s="8" customFormat="1" x14ac:dyDescent="0.25"/>
    <row r="53" spans="2:7" s="8" customFormat="1" x14ac:dyDescent="0.25"/>
    <row r="54" spans="2:7" s="8" customFormat="1" x14ac:dyDescent="0.25"/>
    <row r="55" spans="2:7" s="8" customFormat="1" x14ac:dyDescent="0.25"/>
    <row r="56" spans="2:7" s="8" customFormat="1" x14ac:dyDescent="0.25"/>
    <row r="57" spans="2:7" s="8" customFormat="1" x14ac:dyDescent="0.25"/>
    <row r="58" spans="2:7" s="8" customFormat="1" x14ac:dyDescent="0.25"/>
    <row r="59" spans="2:7" s="8" customFormat="1" x14ac:dyDescent="0.25"/>
    <row r="60" spans="2:7" s="8" customFormat="1" x14ac:dyDescent="0.25">
      <c r="C60" s="8" t="s">
        <v>22</v>
      </c>
    </row>
    <row r="61" spans="2:7" s="8" customFormat="1" x14ac:dyDescent="0.25">
      <c r="C61" s="8" t="s">
        <v>24</v>
      </c>
      <c r="D61" s="8" t="s">
        <v>25</v>
      </c>
      <c r="E61" s="8" t="s">
        <v>26</v>
      </c>
      <c r="F61" s="8" t="s">
        <v>27</v>
      </c>
      <c r="G61" s="8" t="s">
        <v>21</v>
      </c>
    </row>
    <row r="62" spans="2:7" s="8" customFormat="1" x14ac:dyDescent="0.25">
      <c r="B62" s="8" t="s">
        <v>23</v>
      </c>
      <c r="C62" s="9">
        <v>0.68980903842493713</v>
      </c>
      <c r="D62" s="9">
        <v>0.11952545096961111</v>
      </c>
      <c r="E62" s="9">
        <v>3.9989849218601305E-2</v>
      </c>
      <c r="F62" s="9">
        <v>0.15067566138685051</v>
      </c>
      <c r="G62" s="9">
        <v>1</v>
      </c>
    </row>
    <row r="63" spans="2:7" s="8" customFormat="1" x14ac:dyDescent="0.25"/>
    <row r="64" spans="2:7" s="8" customFormat="1" x14ac:dyDescent="0.25">
      <c r="C64" s="8" t="str">
        <f>C61</f>
        <v>0-6</v>
      </c>
      <c r="D64" s="8" t="str">
        <f t="shared" ref="D64:F65" si="4">D61</f>
        <v>7-13</v>
      </c>
      <c r="E64" s="8" t="str">
        <f t="shared" si="4"/>
        <v>14-20</v>
      </c>
      <c r="F64" s="8" t="str">
        <f t="shared" si="4"/>
        <v>&gt;35</v>
      </c>
    </row>
    <row r="65" spans="3:6" s="8" customFormat="1" x14ac:dyDescent="0.25">
      <c r="C65" s="10">
        <f>C62</f>
        <v>0.68980903842493713</v>
      </c>
      <c r="D65" s="10">
        <f t="shared" si="4"/>
        <v>0.11952545096961111</v>
      </c>
      <c r="E65" s="10">
        <f t="shared" si="4"/>
        <v>3.9989849218601305E-2</v>
      </c>
      <c r="F65" s="10">
        <f t="shared" si="4"/>
        <v>0.15067566138685051</v>
      </c>
    </row>
    <row r="66" spans="3:6" s="8" customFormat="1" x14ac:dyDescent="0.25"/>
    <row r="67" spans="3:6" s="8" customFormat="1" x14ac:dyDescent="0.25"/>
    <row r="68" spans="3:6" s="8" customFormat="1" x14ac:dyDescent="0.25"/>
    <row r="69" spans="3:6" s="8" customFormat="1" x14ac:dyDescent="0.25"/>
    <row r="70" spans="3:6" s="8" customFormat="1" x14ac:dyDescent="0.25"/>
    <row r="71" spans="3:6" s="8" customFormat="1" x14ac:dyDescent="0.25"/>
    <row r="72" spans="3:6" s="8" customFormat="1" x14ac:dyDescent="0.25"/>
    <row r="73" spans="3:6" s="8" customFormat="1" x14ac:dyDescent="0.25"/>
    <row r="74" spans="3:6" s="8" customFormat="1" x14ac:dyDescent="0.25"/>
    <row r="75" spans="3:6" s="8" customFormat="1" x14ac:dyDescent="0.25"/>
    <row r="76" spans="3:6" s="8" customFormat="1" x14ac:dyDescent="0.25"/>
    <row r="77" spans="3:6" s="8" customFormat="1" x14ac:dyDescent="0.25"/>
    <row r="78" spans="3:6" s="8" customFormat="1" x14ac:dyDescent="0.25"/>
    <row r="79" spans="3:6" s="8" customFormat="1" x14ac:dyDescent="0.25"/>
    <row r="80" spans="3:6" s="8" customFormat="1" x14ac:dyDescent="0.25">
      <c r="C80" s="8" t="str">
        <f>C8</f>
        <v>0-6</v>
      </c>
      <c r="D80" s="8" t="str">
        <f t="shared" ref="D80:F80" si="5">D8</f>
        <v>7-13</v>
      </c>
      <c r="E80" s="8" t="str">
        <f t="shared" si="5"/>
        <v>14-20</v>
      </c>
      <c r="F80" s="8" t="str">
        <f t="shared" si="5"/>
        <v>&gt;35</v>
      </c>
    </row>
    <row r="81" spans="3:6" s="8" customFormat="1" x14ac:dyDescent="0.25">
      <c r="C81" s="8">
        <f>C24</f>
        <v>32619</v>
      </c>
      <c r="D81" s="8">
        <f t="shared" ref="D81:F81" si="6">D24</f>
        <v>5652</v>
      </c>
      <c r="E81" s="8">
        <f t="shared" si="6"/>
        <v>1891</v>
      </c>
      <c r="F81" s="8">
        <f t="shared" si="6"/>
        <v>7125</v>
      </c>
    </row>
    <row r="82" spans="3:6" s="8" customFormat="1" x14ac:dyDescent="0.25"/>
    <row r="83" spans="3:6" s="8" customFormat="1" x14ac:dyDescent="0.25"/>
    <row r="84" spans="3:6" s="8" customFormat="1" x14ac:dyDescent="0.25"/>
    <row r="85" spans="3:6" s="8" customFormat="1" x14ac:dyDescent="0.25"/>
    <row r="86" spans="3:6" s="8" customFormat="1" x14ac:dyDescent="0.25"/>
  </sheetData>
  <phoneticPr fontId="2" type="noConversion"/>
  <hyperlinks>
    <hyperlink ref="B3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5"/>
  <sheetViews>
    <sheetView showGridLines="0" workbookViewId="0">
      <selection activeCell="B6" sqref="B6:E95"/>
    </sheetView>
  </sheetViews>
  <sheetFormatPr defaultRowHeight="15" x14ac:dyDescent="0.25"/>
  <cols>
    <col min="1" max="1" width="2.7109375" customWidth="1"/>
    <col min="3" max="3" width="9.5703125" bestFit="1" customWidth="1"/>
    <col min="4" max="4" width="12" customWidth="1"/>
    <col min="5" max="5" width="10.85546875" customWidth="1"/>
    <col min="6" max="6" width="11.7109375" customWidth="1"/>
  </cols>
  <sheetData>
    <row r="1" spans="2:12" ht="8.4499999999999993" customHeight="1" x14ac:dyDescent="0.25"/>
    <row r="2" spans="2:12" x14ac:dyDescent="0.25">
      <c r="B2" s="2" t="s">
        <v>18</v>
      </c>
    </row>
    <row r="3" spans="2:12" ht="15.75" thickBot="1" x14ac:dyDescent="0.3">
      <c r="B3" s="3" t="s">
        <v>19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6" spans="2:12" ht="15.75" thickBot="1" x14ac:dyDescent="0.3">
      <c r="B6" s="5" t="s">
        <v>20</v>
      </c>
      <c r="C6" s="5" t="s">
        <v>0</v>
      </c>
      <c r="D6" s="5" t="s">
        <v>1</v>
      </c>
      <c r="E6" s="5" t="s">
        <v>2</v>
      </c>
      <c r="F6" s="5" t="s">
        <v>31</v>
      </c>
      <c r="G6" s="5" t="s">
        <v>32</v>
      </c>
    </row>
    <row r="7" spans="2:12" x14ac:dyDescent="0.25">
      <c r="B7">
        <v>1</v>
      </c>
      <c r="C7" s="1">
        <v>44927</v>
      </c>
      <c r="D7" t="s">
        <v>6</v>
      </c>
      <c r="E7">
        <v>148</v>
      </c>
      <c r="F7" s="1">
        <f ca="1">INDEX($C$7:$C$95,MATCH(D7,OFFSET($D$7:$D$95,B7,0),0)+B7)</f>
        <v>44929</v>
      </c>
      <c r="G7">
        <f ca="1">IFERROR(F7-C7+1,999)</f>
        <v>3</v>
      </c>
    </row>
    <row r="8" spans="2:12" x14ac:dyDescent="0.25">
      <c r="B8">
        <f>B7+1</f>
        <v>2</v>
      </c>
      <c r="C8" s="1">
        <v>44928</v>
      </c>
      <c r="D8" t="s">
        <v>14</v>
      </c>
      <c r="E8">
        <v>789</v>
      </c>
      <c r="F8" s="1">
        <f t="shared" ref="F8:F71" ca="1" si="0">INDEX($C$7:$C$95,MATCH(D8,OFFSET($D$7:$D$95,B8,0),0)+B8)</f>
        <v>44929</v>
      </c>
      <c r="G8">
        <f t="shared" ref="G8:G71" ca="1" si="1">IFERROR(F8-C8+1,999)</f>
        <v>2</v>
      </c>
    </row>
    <row r="9" spans="2:12" x14ac:dyDescent="0.25">
      <c r="B9">
        <f t="shared" ref="B9:B72" si="2">B8+1</f>
        <v>3</v>
      </c>
      <c r="C9" s="1">
        <v>44928</v>
      </c>
      <c r="D9" t="s">
        <v>17</v>
      </c>
      <c r="E9">
        <v>364</v>
      </c>
      <c r="F9" s="1">
        <f t="shared" ca="1" si="0"/>
        <v>44928</v>
      </c>
      <c r="G9">
        <f t="shared" ca="1" si="1"/>
        <v>1</v>
      </c>
    </row>
    <row r="10" spans="2:12" x14ac:dyDescent="0.25">
      <c r="B10">
        <f t="shared" si="2"/>
        <v>4</v>
      </c>
      <c r="C10" s="1">
        <v>44928</v>
      </c>
      <c r="D10" t="s">
        <v>17</v>
      </c>
      <c r="E10">
        <v>366</v>
      </c>
      <c r="F10" s="1">
        <f t="shared" ca="1" si="0"/>
        <v>44929</v>
      </c>
      <c r="G10">
        <f t="shared" ca="1" si="1"/>
        <v>2</v>
      </c>
    </row>
    <row r="11" spans="2:12" x14ac:dyDescent="0.25">
      <c r="B11">
        <f t="shared" si="2"/>
        <v>5</v>
      </c>
      <c r="C11" s="1">
        <v>44929</v>
      </c>
      <c r="D11" t="s">
        <v>6</v>
      </c>
      <c r="E11">
        <v>816</v>
      </c>
      <c r="F11" s="1">
        <f t="shared" ca="1" si="0"/>
        <v>44930</v>
      </c>
      <c r="G11">
        <f t="shared" ca="1" si="1"/>
        <v>2</v>
      </c>
    </row>
    <row r="12" spans="2:12" x14ac:dyDescent="0.25">
      <c r="B12">
        <f t="shared" si="2"/>
        <v>6</v>
      </c>
      <c r="C12" s="1">
        <v>44929</v>
      </c>
      <c r="D12" t="s">
        <v>7</v>
      </c>
      <c r="E12">
        <v>188</v>
      </c>
      <c r="F12" s="1">
        <f t="shared" ca="1" si="0"/>
        <v>44933</v>
      </c>
      <c r="G12">
        <f t="shared" ca="1" si="1"/>
        <v>5</v>
      </c>
    </row>
    <row r="13" spans="2:12" x14ac:dyDescent="0.25">
      <c r="B13">
        <f t="shared" si="2"/>
        <v>7</v>
      </c>
      <c r="C13" s="1">
        <v>44929</v>
      </c>
      <c r="D13" t="s">
        <v>14</v>
      </c>
      <c r="E13">
        <v>709</v>
      </c>
      <c r="F13" s="1">
        <f t="shared" ca="1" si="0"/>
        <v>44942</v>
      </c>
      <c r="G13">
        <f t="shared" ca="1" si="1"/>
        <v>14</v>
      </c>
    </row>
    <row r="14" spans="2:12" x14ac:dyDescent="0.25">
      <c r="B14">
        <f t="shared" si="2"/>
        <v>8</v>
      </c>
      <c r="C14" s="1">
        <v>44929</v>
      </c>
      <c r="D14" t="s">
        <v>8</v>
      </c>
      <c r="E14">
        <v>327</v>
      </c>
      <c r="F14" s="1">
        <f t="shared" ca="1" si="0"/>
        <v>44934</v>
      </c>
      <c r="G14">
        <f t="shared" ca="1" si="1"/>
        <v>6</v>
      </c>
    </row>
    <row r="15" spans="2:12" x14ac:dyDescent="0.25">
      <c r="B15">
        <f t="shared" si="2"/>
        <v>9</v>
      </c>
      <c r="C15" s="1">
        <v>44929</v>
      </c>
      <c r="D15" t="s">
        <v>17</v>
      </c>
      <c r="E15">
        <v>279</v>
      </c>
      <c r="F15" s="1">
        <f t="shared" ca="1" si="0"/>
        <v>44937</v>
      </c>
      <c r="G15">
        <f t="shared" ca="1" si="1"/>
        <v>9</v>
      </c>
    </row>
    <row r="16" spans="2:12" x14ac:dyDescent="0.25">
      <c r="B16">
        <f t="shared" si="2"/>
        <v>10</v>
      </c>
      <c r="C16" s="1">
        <v>44929</v>
      </c>
      <c r="D16" t="s">
        <v>10</v>
      </c>
      <c r="E16">
        <v>128</v>
      </c>
      <c r="F16" s="1">
        <f t="shared" ca="1" si="0"/>
        <v>44932</v>
      </c>
      <c r="G16">
        <f t="shared" ca="1" si="1"/>
        <v>4</v>
      </c>
    </row>
    <row r="17" spans="2:7" x14ac:dyDescent="0.25">
      <c r="B17">
        <f t="shared" si="2"/>
        <v>11</v>
      </c>
      <c r="C17" s="1">
        <v>44930</v>
      </c>
      <c r="D17" t="s">
        <v>13</v>
      </c>
      <c r="E17">
        <v>896</v>
      </c>
      <c r="F17" s="1">
        <f t="shared" ca="1" si="0"/>
        <v>44936</v>
      </c>
      <c r="G17">
        <f t="shared" ca="1" si="1"/>
        <v>7</v>
      </c>
    </row>
    <row r="18" spans="2:7" x14ac:dyDescent="0.25">
      <c r="B18">
        <f t="shared" si="2"/>
        <v>12</v>
      </c>
      <c r="C18" s="1">
        <v>44930</v>
      </c>
      <c r="D18" t="s">
        <v>3</v>
      </c>
      <c r="E18">
        <v>485</v>
      </c>
      <c r="F18" s="1">
        <f t="shared" ca="1" si="0"/>
        <v>44931</v>
      </c>
      <c r="G18">
        <f t="shared" ca="1" si="1"/>
        <v>2</v>
      </c>
    </row>
    <row r="19" spans="2:7" x14ac:dyDescent="0.25">
      <c r="B19">
        <f t="shared" si="2"/>
        <v>13</v>
      </c>
      <c r="C19" s="1">
        <v>44930</v>
      </c>
      <c r="D19" t="s">
        <v>6</v>
      </c>
      <c r="E19">
        <v>560</v>
      </c>
      <c r="F19" s="1">
        <f t="shared" ca="1" si="0"/>
        <v>44933</v>
      </c>
      <c r="G19">
        <f t="shared" ca="1" si="1"/>
        <v>4</v>
      </c>
    </row>
    <row r="20" spans="2:7" x14ac:dyDescent="0.25">
      <c r="B20">
        <f t="shared" si="2"/>
        <v>14</v>
      </c>
      <c r="C20" s="1">
        <v>44931</v>
      </c>
      <c r="D20" t="s">
        <v>3</v>
      </c>
      <c r="E20">
        <v>192</v>
      </c>
      <c r="F20" s="1">
        <f t="shared" ca="1" si="0"/>
        <v>44933</v>
      </c>
      <c r="G20">
        <f t="shared" ca="1" si="1"/>
        <v>3</v>
      </c>
    </row>
    <row r="21" spans="2:7" x14ac:dyDescent="0.25">
      <c r="B21">
        <f t="shared" si="2"/>
        <v>15</v>
      </c>
      <c r="C21" s="1">
        <v>44931</v>
      </c>
      <c r="D21" t="s">
        <v>4</v>
      </c>
      <c r="E21">
        <v>782</v>
      </c>
      <c r="F21" s="1">
        <f t="shared" ca="1" si="0"/>
        <v>44947</v>
      </c>
      <c r="G21">
        <f t="shared" ca="1" si="1"/>
        <v>17</v>
      </c>
    </row>
    <row r="22" spans="2:7" x14ac:dyDescent="0.25">
      <c r="B22">
        <f t="shared" si="2"/>
        <v>16</v>
      </c>
      <c r="C22" s="1">
        <v>44932</v>
      </c>
      <c r="D22" t="s">
        <v>11</v>
      </c>
      <c r="E22">
        <v>375</v>
      </c>
      <c r="F22" s="1">
        <f t="shared" ca="1" si="0"/>
        <v>44932</v>
      </c>
      <c r="G22">
        <f t="shared" ca="1" si="1"/>
        <v>1</v>
      </c>
    </row>
    <row r="23" spans="2:7" x14ac:dyDescent="0.25">
      <c r="B23">
        <f t="shared" si="2"/>
        <v>17</v>
      </c>
      <c r="C23" s="1">
        <v>44932</v>
      </c>
      <c r="D23" t="s">
        <v>11</v>
      </c>
      <c r="E23">
        <v>847</v>
      </c>
      <c r="F23" s="1">
        <f t="shared" ca="1" si="0"/>
        <v>44936</v>
      </c>
      <c r="G23">
        <f t="shared" ca="1" si="1"/>
        <v>5</v>
      </c>
    </row>
    <row r="24" spans="2:7" x14ac:dyDescent="0.25">
      <c r="B24">
        <f t="shared" si="2"/>
        <v>18</v>
      </c>
      <c r="C24" s="1">
        <v>44932</v>
      </c>
      <c r="D24" t="s">
        <v>10</v>
      </c>
      <c r="E24">
        <v>446</v>
      </c>
      <c r="F24" s="1">
        <f t="shared" ca="1" si="0"/>
        <v>44934</v>
      </c>
      <c r="G24">
        <f t="shared" ca="1" si="1"/>
        <v>3</v>
      </c>
    </row>
    <row r="25" spans="2:7" x14ac:dyDescent="0.25">
      <c r="B25">
        <f t="shared" si="2"/>
        <v>19</v>
      </c>
      <c r="C25" s="1">
        <v>44933</v>
      </c>
      <c r="D25" t="s">
        <v>3</v>
      </c>
      <c r="E25">
        <v>521</v>
      </c>
      <c r="F25" s="1">
        <f t="shared" ca="1" si="0"/>
        <v>44936</v>
      </c>
      <c r="G25">
        <f t="shared" ca="1" si="1"/>
        <v>4</v>
      </c>
    </row>
    <row r="26" spans="2:7" x14ac:dyDescent="0.25">
      <c r="B26">
        <f t="shared" si="2"/>
        <v>20</v>
      </c>
      <c r="C26" s="1">
        <v>44933</v>
      </c>
      <c r="D26" t="s">
        <v>6</v>
      </c>
      <c r="E26">
        <v>639</v>
      </c>
      <c r="F26" s="1">
        <f t="shared" ca="1" si="0"/>
        <v>44935</v>
      </c>
      <c r="G26">
        <f t="shared" ca="1" si="1"/>
        <v>3</v>
      </c>
    </row>
    <row r="27" spans="2:7" x14ac:dyDescent="0.25">
      <c r="B27">
        <f t="shared" si="2"/>
        <v>21</v>
      </c>
      <c r="C27" s="1">
        <v>44933</v>
      </c>
      <c r="D27" t="s">
        <v>7</v>
      </c>
      <c r="E27">
        <v>882</v>
      </c>
      <c r="F27" s="1">
        <f t="shared" ca="1" si="0"/>
        <v>44937</v>
      </c>
      <c r="G27">
        <f t="shared" ca="1" si="1"/>
        <v>5</v>
      </c>
    </row>
    <row r="28" spans="2:7" x14ac:dyDescent="0.25">
      <c r="B28">
        <f t="shared" si="2"/>
        <v>22</v>
      </c>
      <c r="C28" s="1">
        <v>44934</v>
      </c>
      <c r="D28" t="s">
        <v>10</v>
      </c>
      <c r="E28">
        <v>592</v>
      </c>
      <c r="F28" s="1">
        <f t="shared" ca="1" si="0"/>
        <v>44936</v>
      </c>
      <c r="G28">
        <f t="shared" ca="1" si="1"/>
        <v>3</v>
      </c>
    </row>
    <row r="29" spans="2:7" x14ac:dyDescent="0.25">
      <c r="B29">
        <f t="shared" si="2"/>
        <v>23</v>
      </c>
      <c r="C29" s="1">
        <v>44934</v>
      </c>
      <c r="D29" t="s">
        <v>15</v>
      </c>
      <c r="E29">
        <v>864</v>
      </c>
      <c r="F29" s="1">
        <f t="shared" ca="1" si="0"/>
        <v>44942</v>
      </c>
      <c r="G29">
        <f t="shared" ca="1" si="1"/>
        <v>9</v>
      </c>
    </row>
    <row r="30" spans="2:7" x14ac:dyDescent="0.25">
      <c r="B30">
        <f t="shared" si="2"/>
        <v>24</v>
      </c>
      <c r="C30" s="1">
        <v>44934</v>
      </c>
      <c r="D30" t="s">
        <v>8</v>
      </c>
      <c r="E30">
        <v>400</v>
      </c>
      <c r="F30" s="1">
        <f t="shared" ca="1" si="0"/>
        <v>44948</v>
      </c>
      <c r="G30">
        <f t="shared" ca="1" si="1"/>
        <v>15</v>
      </c>
    </row>
    <row r="31" spans="2:7" x14ac:dyDescent="0.25">
      <c r="B31">
        <f t="shared" si="2"/>
        <v>25</v>
      </c>
      <c r="C31" s="1">
        <v>44935</v>
      </c>
      <c r="D31" t="s">
        <v>6</v>
      </c>
      <c r="E31">
        <v>784</v>
      </c>
      <c r="F31" s="1">
        <f t="shared" ca="1" si="0"/>
        <v>44936</v>
      </c>
      <c r="G31">
        <f t="shared" ca="1" si="1"/>
        <v>2</v>
      </c>
    </row>
    <row r="32" spans="2:7" x14ac:dyDescent="0.25">
      <c r="B32">
        <f t="shared" si="2"/>
        <v>26</v>
      </c>
      <c r="C32" s="1">
        <v>44936</v>
      </c>
      <c r="D32" t="s">
        <v>13</v>
      </c>
      <c r="E32">
        <v>808</v>
      </c>
      <c r="F32" s="1">
        <f t="shared" ca="1" si="0"/>
        <v>44943</v>
      </c>
      <c r="G32">
        <f t="shared" ca="1" si="1"/>
        <v>8</v>
      </c>
    </row>
    <row r="33" spans="2:7" x14ac:dyDescent="0.25">
      <c r="B33">
        <f t="shared" si="2"/>
        <v>27</v>
      </c>
      <c r="C33" s="1">
        <v>44936</v>
      </c>
      <c r="D33" t="s">
        <v>6</v>
      </c>
      <c r="E33">
        <v>507</v>
      </c>
      <c r="F33" s="1">
        <f t="shared" ca="1" si="0"/>
        <v>44938</v>
      </c>
      <c r="G33">
        <f t="shared" ca="1" si="1"/>
        <v>3</v>
      </c>
    </row>
    <row r="34" spans="2:7" x14ac:dyDescent="0.25">
      <c r="B34">
        <f t="shared" si="2"/>
        <v>28</v>
      </c>
      <c r="C34" s="1">
        <v>44936</v>
      </c>
      <c r="D34" t="s">
        <v>12</v>
      </c>
      <c r="E34">
        <v>783</v>
      </c>
      <c r="F34" s="1">
        <f t="shared" ca="1" si="0"/>
        <v>44937</v>
      </c>
      <c r="G34">
        <f t="shared" ca="1" si="1"/>
        <v>2</v>
      </c>
    </row>
    <row r="35" spans="2:7" x14ac:dyDescent="0.25">
      <c r="B35">
        <f t="shared" si="2"/>
        <v>29</v>
      </c>
      <c r="C35" s="1">
        <v>44936</v>
      </c>
      <c r="D35" t="s">
        <v>11</v>
      </c>
      <c r="E35">
        <v>784</v>
      </c>
      <c r="F35" s="1">
        <f t="shared" ca="1" si="0"/>
        <v>44936</v>
      </c>
      <c r="G35">
        <f t="shared" ca="1" si="1"/>
        <v>1</v>
      </c>
    </row>
    <row r="36" spans="2:7" x14ac:dyDescent="0.25">
      <c r="B36">
        <f t="shared" si="2"/>
        <v>30</v>
      </c>
      <c r="C36" s="1">
        <v>44936</v>
      </c>
      <c r="D36" t="s">
        <v>11</v>
      </c>
      <c r="E36">
        <v>196</v>
      </c>
      <c r="F36" s="1">
        <f t="shared" ca="1" si="0"/>
        <v>44948</v>
      </c>
      <c r="G36">
        <f t="shared" ca="1" si="1"/>
        <v>13</v>
      </c>
    </row>
    <row r="37" spans="2:7" x14ac:dyDescent="0.25">
      <c r="B37">
        <f t="shared" si="2"/>
        <v>31</v>
      </c>
      <c r="C37" s="1">
        <v>44936</v>
      </c>
      <c r="D37" t="s">
        <v>3</v>
      </c>
      <c r="E37">
        <v>361</v>
      </c>
      <c r="F37" s="1">
        <f t="shared" ca="1" si="0"/>
        <v>44936</v>
      </c>
      <c r="G37">
        <f t="shared" ca="1" si="1"/>
        <v>1</v>
      </c>
    </row>
    <row r="38" spans="2:7" x14ac:dyDescent="0.25">
      <c r="B38">
        <f t="shared" si="2"/>
        <v>32</v>
      </c>
      <c r="C38" s="1">
        <v>44936</v>
      </c>
      <c r="D38" t="s">
        <v>10</v>
      </c>
      <c r="E38">
        <v>474</v>
      </c>
      <c r="F38" s="1">
        <f t="shared" ca="1" si="0"/>
        <v>44936</v>
      </c>
      <c r="G38">
        <f t="shared" ca="1" si="1"/>
        <v>1</v>
      </c>
    </row>
    <row r="39" spans="2:7" x14ac:dyDescent="0.25">
      <c r="B39">
        <f t="shared" si="2"/>
        <v>33</v>
      </c>
      <c r="C39" s="1">
        <v>44936</v>
      </c>
      <c r="D39" t="s">
        <v>10</v>
      </c>
      <c r="E39">
        <v>187</v>
      </c>
      <c r="F39" s="1">
        <f t="shared" ca="1" si="0"/>
        <v>44941</v>
      </c>
      <c r="G39">
        <f t="shared" ca="1" si="1"/>
        <v>6</v>
      </c>
    </row>
    <row r="40" spans="2:7" x14ac:dyDescent="0.25">
      <c r="B40">
        <f t="shared" si="2"/>
        <v>34</v>
      </c>
      <c r="C40" s="1">
        <v>44936</v>
      </c>
      <c r="D40" t="s">
        <v>3</v>
      </c>
      <c r="E40">
        <v>625</v>
      </c>
      <c r="F40" s="1">
        <f t="shared" ca="1" si="0"/>
        <v>44938</v>
      </c>
      <c r="G40">
        <f t="shared" ca="1" si="1"/>
        <v>3</v>
      </c>
    </row>
    <row r="41" spans="2:7" x14ac:dyDescent="0.25">
      <c r="B41">
        <f t="shared" si="2"/>
        <v>35</v>
      </c>
      <c r="C41" s="1">
        <v>44937</v>
      </c>
      <c r="D41" t="s">
        <v>7</v>
      </c>
      <c r="E41">
        <v>754</v>
      </c>
      <c r="F41" s="1">
        <f t="shared" ca="1" si="0"/>
        <v>44943</v>
      </c>
      <c r="G41">
        <f t="shared" ca="1" si="1"/>
        <v>7</v>
      </c>
    </row>
    <row r="42" spans="2:7" x14ac:dyDescent="0.25">
      <c r="B42">
        <f t="shared" si="2"/>
        <v>36</v>
      </c>
      <c r="C42" s="1">
        <v>44937</v>
      </c>
      <c r="D42" t="s">
        <v>17</v>
      </c>
      <c r="E42">
        <v>199</v>
      </c>
      <c r="F42" s="1">
        <f t="shared" ca="1" si="0"/>
        <v>44938</v>
      </c>
      <c r="G42">
        <f t="shared" ca="1" si="1"/>
        <v>2</v>
      </c>
    </row>
    <row r="43" spans="2:7" x14ac:dyDescent="0.25">
      <c r="B43">
        <f t="shared" si="2"/>
        <v>37</v>
      </c>
      <c r="C43" s="1">
        <v>44937</v>
      </c>
      <c r="D43" t="s">
        <v>12</v>
      </c>
      <c r="E43">
        <v>635</v>
      </c>
      <c r="F43" s="1">
        <f t="shared" ca="1" si="0"/>
        <v>44942</v>
      </c>
      <c r="G43">
        <f t="shared" ca="1" si="1"/>
        <v>6</v>
      </c>
    </row>
    <row r="44" spans="2:7" x14ac:dyDescent="0.25">
      <c r="B44">
        <f t="shared" si="2"/>
        <v>38</v>
      </c>
      <c r="C44" s="1">
        <v>44938</v>
      </c>
      <c r="D44" t="s">
        <v>3</v>
      </c>
      <c r="E44">
        <v>475</v>
      </c>
      <c r="F44" s="1">
        <f t="shared" ca="1" si="0"/>
        <v>44940</v>
      </c>
      <c r="G44">
        <f t="shared" ca="1" si="1"/>
        <v>3</v>
      </c>
    </row>
    <row r="45" spans="2:7" x14ac:dyDescent="0.25">
      <c r="B45">
        <f t="shared" si="2"/>
        <v>39</v>
      </c>
      <c r="C45" s="1">
        <v>44938</v>
      </c>
      <c r="D45" t="s">
        <v>6</v>
      </c>
      <c r="E45">
        <v>631</v>
      </c>
      <c r="F45" s="1">
        <f t="shared" ca="1" si="0"/>
        <v>44941</v>
      </c>
      <c r="G45">
        <f t="shared" ca="1" si="1"/>
        <v>4</v>
      </c>
    </row>
    <row r="46" spans="2:7" x14ac:dyDescent="0.25">
      <c r="B46">
        <f t="shared" si="2"/>
        <v>40</v>
      </c>
      <c r="C46" s="1">
        <v>44938</v>
      </c>
      <c r="D46" t="s">
        <v>17</v>
      </c>
      <c r="E46">
        <v>821</v>
      </c>
      <c r="F46" s="1">
        <f t="shared" ca="1" si="0"/>
        <v>44945</v>
      </c>
      <c r="G46">
        <f t="shared" ca="1" si="1"/>
        <v>8</v>
      </c>
    </row>
    <row r="47" spans="2:7" x14ac:dyDescent="0.25">
      <c r="B47">
        <f t="shared" si="2"/>
        <v>41</v>
      </c>
      <c r="C47" s="1">
        <v>44939</v>
      </c>
      <c r="D47" t="s">
        <v>5</v>
      </c>
      <c r="E47">
        <v>856</v>
      </c>
      <c r="F47" s="1">
        <f t="shared" ca="1" si="0"/>
        <v>44939</v>
      </c>
      <c r="G47">
        <f t="shared" ca="1" si="1"/>
        <v>1</v>
      </c>
    </row>
    <row r="48" spans="2:7" x14ac:dyDescent="0.25">
      <c r="B48">
        <f t="shared" si="2"/>
        <v>42</v>
      </c>
      <c r="C48" s="1">
        <v>44939</v>
      </c>
      <c r="D48" t="s">
        <v>9</v>
      </c>
      <c r="E48">
        <v>240</v>
      </c>
      <c r="F48" s="1">
        <f t="shared" ca="1" si="0"/>
        <v>44949</v>
      </c>
      <c r="G48">
        <f t="shared" ca="1" si="1"/>
        <v>11</v>
      </c>
    </row>
    <row r="49" spans="2:7" x14ac:dyDescent="0.25">
      <c r="B49">
        <f t="shared" si="2"/>
        <v>43</v>
      </c>
      <c r="C49" s="1">
        <v>44939</v>
      </c>
      <c r="D49" t="s">
        <v>5</v>
      </c>
      <c r="E49">
        <v>776</v>
      </c>
      <c r="F49" s="1">
        <f t="shared" ca="1" si="0"/>
        <v>44940</v>
      </c>
      <c r="G49">
        <f t="shared" ca="1" si="1"/>
        <v>2</v>
      </c>
    </row>
    <row r="50" spans="2:7" x14ac:dyDescent="0.25">
      <c r="B50">
        <f t="shared" si="2"/>
        <v>44</v>
      </c>
      <c r="C50" s="1">
        <v>44940</v>
      </c>
      <c r="D50" t="s">
        <v>3</v>
      </c>
      <c r="E50">
        <v>120</v>
      </c>
      <c r="F50" s="1">
        <f t="shared" ca="1" si="0"/>
        <v>44947</v>
      </c>
      <c r="G50">
        <f t="shared" ca="1" si="1"/>
        <v>8</v>
      </c>
    </row>
    <row r="51" spans="2:7" x14ac:dyDescent="0.25">
      <c r="B51">
        <f t="shared" si="2"/>
        <v>45</v>
      </c>
      <c r="C51" s="1">
        <v>44940</v>
      </c>
      <c r="D51" t="s">
        <v>5</v>
      </c>
      <c r="E51">
        <v>492</v>
      </c>
      <c r="F51" s="1" t="e">
        <f t="shared" ca="1" si="0"/>
        <v>#N/A</v>
      </c>
      <c r="G51">
        <f t="shared" ca="1" si="1"/>
        <v>999</v>
      </c>
    </row>
    <row r="52" spans="2:7" x14ac:dyDescent="0.25">
      <c r="B52">
        <f t="shared" si="2"/>
        <v>46</v>
      </c>
      <c r="C52" s="1">
        <v>44941</v>
      </c>
      <c r="D52" t="s">
        <v>10</v>
      </c>
      <c r="E52">
        <v>249</v>
      </c>
      <c r="F52" s="1">
        <f t="shared" ca="1" si="0"/>
        <v>44943</v>
      </c>
      <c r="G52">
        <f t="shared" ca="1" si="1"/>
        <v>3</v>
      </c>
    </row>
    <row r="53" spans="2:7" x14ac:dyDescent="0.25">
      <c r="B53">
        <f t="shared" si="2"/>
        <v>47</v>
      </c>
      <c r="C53" s="1">
        <v>44941</v>
      </c>
      <c r="D53" t="s">
        <v>6</v>
      </c>
      <c r="E53">
        <v>208</v>
      </c>
      <c r="F53" s="1">
        <f t="shared" ca="1" si="0"/>
        <v>44944</v>
      </c>
      <c r="G53">
        <f t="shared" ca="1" si="1"/>
        <v>4</v>
      </c>
    </row>
    <row r="54" spans="2:7" x14ac:dyDescent="0.25">
      <c r="B54">
        <f t="shared" si="2"/>
        <v>48</v>
      </c>
      <c r="C54" s="1">
        <v>44942</v>
      </c>
      <c r="D54" t="s">
        <v>14</v>
      </c>
      <c r="E54">
        <v>719</v>
      </c>
      <c r="F54" s="1">
        <f t="shared" ca="1" si="0"/>
        <v>44946</v>
      </c>
      <c r="G54">
        <f t="shared" ca="1" si="1"/>
        <v>5</v>
      </c>
    </row>
    <row r="55" spans="2:7" x14ac:dyDescent="0.25">
      <c r="B55">
        <f t="shared" si="2"/>
        <v>49</v>
      </c>
      <c r="C55" s="1">
        <v>44942</v>
      </c>
      <c r="D55" t="s">
        <v>12</v>
      </c>
      <c r="E55">
        <v>808</v>
      </c>
      <c r="F55" s="1">
        <f t="shared" ca="1" si="0"/>
        <v>44943</v>
      </c>
      <c r="G55">
        <f t="shared" ca="1" si="1"/>
        <v>2</v>
      </c>
    </row>
    <row r="56" spans="2:7" x14ac:dyDescent="0.25">
      <c r="B56">
        <f t="shared" si="2"/>
        <v>50</v>
      </c>
      <c r="C56" s="1">
        <v>44942</v>
      </c>
      <c r="D56" t="s">
        <v>15</v>
      </c>
      <c r="E56">
        <v>562</v>
      </c>
      <c r="F56" s="1">
        <f t="shared" ca="1" si="0"/>
        <v>44943</v>
      </c>
      <c r="G56">
        <f t="shared" ca="1" si="1"/>
        <v>2</v>
      </c>
    </row>
    <row r="57" spans="2:7" x14ac:dyDescent="0.25">
      <c r="B57">
        <f t="shared" si="2"/>
        <v>51</v>
      </c>
      <c r="C57" s="1">
        <v>44943</v>
      </c>
      <c r="D57" t="s">
        <v>15</v>
      </c>
      <c r="E57">
        <v>796</v>
      </c>
      <c r="F57" s="1">
        <f t="shared" ca="1" si="0"/>
        <v>44946</v>
      </c>
      <c r="G57">
        <f t="shared" ca="1" si="1"/>
        <v>4</v>
      </c>
    </row>
    <row r="58" spans="2:7" x14ac:dyDescent="0.25">
      <c r="B58">
        <f t="shared" si="2"/>
        <v>52</v>
      </c>
      <c r="C58" s="1">
        <v>44943</v>
      </c>
      <c r="D58" t="s">
        <v>12</v>
      </c>
      <c r="E58">
        <v>773</v>
      </c>
      <c r="F58" s="1" t="e">
        <f t="shared" ca="1" si="0"/>
        <v>#N/A</v>
      </c>
      <c r="G58">
        <f t="shared" ca="1" si="1"/>
        <v>999</v>
      </c>
    </row>
    <row r="59" spans="2:7" x14ac:dyDescent="0.25">
      <c r="B59">
        <f t="shared" si="2"/>
        <v>53</v>
      </c>
      <c r="C59" s="1">
        <v>44943</v>
      </c>
      <c r="D59" t="s">
        <v>7</v>
      </c>
      <c r="E59">
        <v>417</v>
      </c>
      <c r="F59" s="1">
        <f t="shared" ca="1" si="0"/>
        <v>44944</v>
      </c>
      <c r="G59">
        <f t="shared" ca="1" si="1"/>
        <v>2</v>
      </c>
    </row>
    <row r="60" spans="2:7" x14ac:dyDescent="0.25">
      <c r="B60">
        <f t="shared" si="2"/>
        <v>54</v>
      </c>
      <c r="C60" s="1">
        <v>44943</v>
      </c>
      <c r="D60" t="s">
        <v>13</v>
      </c>
      <c r="E60">
        <v>357</v>
      </c>
      <c r="F60" s="1">
        <f t="shared" ca="1" si="0"/>
        <v>44943</v>
      </c>
      <c r="G60">
        <f t="shared" ca="1" si="1"/>
        <v>1</v>
      </c>
    </row>
    <row r="61" spans="2:7" x14ac:dyDescent="0.25">
      <c r="B61">
        <f t="shared" si="2"/>
        <v>55</v>
      </c>
      <c r="C61" s="1">
        <v>44943</v>
      </c>
      <c r="D61" t="s">
        <v>10</v>
      </c>
      <c r="E61">
        <v>758</v>
      </c>
      <c r="F61" s="1">
        <f t="shared" ca="1" si="0"/>
        <v>44948</v>
      </c>
      <c r="G61">
        <f t="shared" ca="1" si="1"/>
        <v>6</v>
      </c>
    </row>
    <row r="62" spans="2:7" x14ac:dyDescent="0.25">
      <c r="B62">
        <f t="shared" si="2"/>
        <v>56</v>
      </c>
      <c r="C62" s="1">
        <v>44943</v>
      </c>
      <c r="D62" t="s">
        <v>13</v>
      </c>
      <c r="E62">
        <v>465</v>
      </c>
      <c r="F62" s="1">
        <f t="shared" ca="1" si="0"/>
        <v>44944</v>
      </c>
      <c r="G62">
        <f t="shared" ca="1" si="1"/>
        <v>2</v>
      </c>
    </row>
    <row r="63" spans="2:7" x14ac:dyDescent="0.25">
      <c r="B63">
        <f t="shared" si="2"/>
        <v>57</v>
      </c>
      <c r="C63" s="1">
        <v>44944</v>
      </c>
      <c r="D63" t="s">
        <v>13</v>
      </c>
      <c r="E63">
        <v>627</v>
      </c>
      <c r="F63" s="1">
        <f t="shared" ca="1" si="0"/>
        <v>44947</v>
      </c>
      <c r="G63">
        <f t="shared" ca="1" si="1"/>
        <v>4</v>
      </c>
    </row>
    <row r="64" spans="2:7" x14ac:dyDescent="0.25">
      <c r="B64">
        <f t="shared" si="2"/>
        <v>58</v>
      </c>
      <c r="C64" s="1">
        <v>44944</v>
      </c>
      <c r="D64" t="s">
        <v>7</v>
      </c>
      <c r="E64">
        <v>619</v>
      </c>
      <c r="F64" s="1">
        <f t="shared" ca="1" si="0"/>
        <v>44949</v>
      </c>
      <c r="G64">
        <f t="shared" ca="1" si="1"/>
        <v>6</v>
      </c>
    </row>
    <row r="65" spans="2:7" x14ac:dyDescent="0.25">
      <c r="B65">
        <f t="shared" si="2"/>
        <v>59</v>
      </c>
      <c r="C65" s="1">
        <v>44944</v>
      </c>
      <c r="D65" t="s">
        <v>6</v>
      </c>
      <c r="E65">
        <v>159</v>
      </c>
      <c r="F65" s="1" t="e">
        <f t="shared" ca="1" si="0"/>
        <v>#N/A</v>
      </c>
      <c r="G65">
        <f t="shared" ca="1" si="1"/>
        <v>999</v>
      </c>
    </row>
    <row r="66" spans="2:7" x14ac:dyDescent="0.25">
      <c r="B66">
        <f t="shared" si="2"/>
        <v>60</v>
      </c>
      <c r="C66" s="1">
        <v>44945</v>
      </c>
      <c r="D66" t="s">
        <v>17</v>
      </c>
      <c r="E66">
        <v>674</v>
      </c>
      <c r="F66" s="1">
        <f t="shared" ca="1" si="0"/>
        <v>44953</v>
      </c>
      <c r="G66">
        <f t="shared" ca="1" si="1"/>
        <v>9</v>
      </c>
    </row>
    <row r="67" spans="2:7" x14ac:dyDescent="0.25">
      <c r="B67">
        <f t="shared" si="2"/>
        <v>61</v>
      </c>
      <c r="C67" s="1">
        <v>44946</v>
      </c>
      <c r="D67" t="s">
        <v>14</v>
      </c>
      <c r="E67">
        <v>775</v>
      </c>
      <c r="F67" s="1">
        <f t="shared" ca="1" si="0"/>
        <v>44946</v>
      </c>
      <c r="G67">
        <f t="shared" ca="1" si="1"/>
        <v>1</v>
      </c>
    </row>
    <row r="68" spans="2:7" x14ac:dyDescent="0.25">
      <c r="B68">
        <f t="shared" si="2"/>
        <v>62</v>
      </c>
      <c r="C68" s="1">
        <v>44946</v>
      </c>
      <c r="D68" t="s">
        <v>14</v>
      </c>
      <c r="E68">
        <v>543</v>
      </c>
      <c r="F68" s="1">
        <f t="shared" ca="1" si="0"/>
        <v>44948</v>
      </c>
      <c r="G68">
        <f t="shared" ca="1" si="1"/>
        <v>3</v>
      </c>
    </row>
    <row r="69" spans="2:7" x14ac:dyDescent="0.25">
      <c r="B69">
        <f t="shared" si="2"/>
        <v>63</v>
      </c>
      <c r="C69" s="1">
        <v>44946</v>
      </c>
      <c r="D69" t="s">
        <v>15</v>
      </c>
      <c r="E69">
        <v>650</v>
      </c>
      <c r="F69" s="1">
        <f t="shared" ca="1" si="0"/>
        <v>44950</v>
      </c>
      <c r="G69">
        <f t="shared" ca="1" si="1"/>
        <v>5</v>
      </c>
    </row>
    <row r="70" spans="2:7" x14ac:dyDescent="0.25">
      <c r="B70">
        <f t="shared" si="2"/>
        <v>64</v>
      </c>
      <c r="C70" s="1">
        <v>44947</v>
      </c>
      <c r="D70" t="s">
        <v>4</v>
      </c>
      <c r="E70">
        <v>432</v>
      </c>
      <c r="F70" s="1">
        <f t="shared" ca="1" si="0"/>
        <v>44948</v>
      </c>
      <c r="G70">
        <f t="shared" ca="1" si="1"/>
        <v>2</v>
      </c>
    </row>
    <row r="71" spans="2:7" x14ac:dyDescent="0.25">
      <c r="B71">
        <f t="shared" si="2"/>
        <v>65</v>
      </c>
      <c r="C71" s="1">
        <v>44947</v>
      </c>
      <c r="D71" t="s">
        <v>13</v>
      </c>
      <c r="E71">
        <v>210</v>
      </c>
      <c r="F71" s="1">
        <f t="shared" ca="1" si="0"/>
        <v>44951</v>
      </c>
      <c r="G71">
        <f t="shared" ca="1" si="1"/>
        <v>5</v>
      </c>
    </row>
    <row r="72" spans="2:7" x14ac:dyDescent="0.25">
      <c r="B72">
        <f t="shared" si="2"/>
        <v>66</v>
      </c>
      <c r="C72" s="1">
        <v>44947</v>
      </c>
      <c r="D72" t="s">
        <v>3</v>
      </c>
      <c r="E72">
        <v>206</v>
      </c>
      <c r="F72" s="1">
        <f t="shared" ref="F72:F95" ca="1" si="3">INDEX($C$7:$C$95,MATCH(D72,OFFSET($D$7:$D$95,B72,0),0)+B72)</f>
        <v>44948</v>
      </c>
      <c r="G72">
        <f t="shared" ref="G72:G95" ca="1" si="4">IFERROR(F72-C72+1,999)</f>
        <v>2</v>
      </c>
    </row>
    <row r="73" spans="2:7" x14ac:dyDescent="0.25">
      <c r="B73">
        <f t="shared" ref="B73:B95" si="5">B72+1</f>
        <v>67</v>
      </c>
      <c r="C73" s="1">
        <v>44948</v>
      </c>
      <c r="D73" t="s">
        <v>11</v>
      </c>
      <c r="E73">
        <v>759</v>
      </c>
      <c r="F73" s="1">
        <f t="shared" ca="1" si="3"/>
        <v>44948</v>
      </c>
      <c r="G73">
        <f t="shared" ca="1" si="4"/>
        <v>1</v>
      </c>
    </row>
    <row r="74" spans="2:7" x14ac:dyDescent="0.25">
      <c r="B74">
        <f t="shared" si="5"/>
        <v>68</v>
      </c>
      <c r="C74" s="1">
        <v>44948</v>
      </c>
      <c r="D74" t="s">
        <v>4</v>
      </c>
      <c r="E74">
        <v>588</v>
      </c>
      <c r="F74" s="1">
        <f t="shared" ca="1" si="3"/>
        <v>44953</v>
      </c>
      <c r="G74">
        <f t="shared" ca="1" si="4"/>
        <v>6</v>
      </c>
    </row>
    <row r="75" spans="2:7" x14ac:dyDescent="0.25">
      <c r="B75">
        <f t="shared" si="5"/>
        <v>69</v>
      </c>
      <c r="C75" s="1">
        <v>44948</v>
      </c>
      <c r="D75" t="s">
        <v>8</v>
      </c>
      <c r="E75">
        <v>425</v>
      </c>
      <c r="F75" s="1">
        <f t="shared" ca="1" si="3"/>
        <v>44953</v>
      </c>
      <c r="G75">
        <f t="shared" ca="1" si="4"/>
        <v>6</v>
      </c>
    </row>
    <row r="76" spans="2:7" x14ac:dyDescent="0.25">
      <c r="B76">
        <f t="shared" si="5"/>
        <v>70</v>
      </c>
      <c r="C76" s="1">
        <v>44948</v>
      </c>
      <c r="D76" t="s">
        <v>14</v>
      </c>
      <c r="E76">
        <v>240</v>
      </c>
      <c r="F76" s="1" t="e">
        <f t="shared" ca="1" si="3"/>
        <v>#N/A</v>
      </c>
      <c r="G76">
        <f t="shared" ca="1" si="4"/>
        <v>999</v>
      </c>
    </row>
    <row r="77" spans="2:7" x14ac:dyDescent="0.25">
      <c r="B77">
        <f t="shared" si="5"/>
        <v>71</v>
      </c>
      <c r="C77" s="1">
        <v>44948</v>
      </c>
      <c r="D77" t="s">
        <v>3</v>
      </c>
      <c r="E77">
        <v>680</v>
      </c>
      <c r="F77" s="1" t="e">
        <f t="shared" ca="1" si="3"/>
        <v>#N/A</v>
      </c>
      <c r="G77">
        <f t="shared" ca="1" si="4"/>
        <v>999</v>
      </c>
    </row>
    <row r="78" spans="2:7" x14ac:dyDescent="0.25">
      <c r="B78">
        <f t="shared" si="5"/>
        <v>72</v>
      </c>
      <c r="C78" s="1">
        <v>44948</v>
      </c>
      <c r="D78" t="s">
        <v>10</v>
      </c>
      <c r="E78">
        <v>441</v>
      </c>
      <c r="F78" s="1">
        <f t="shared" ca="1" si="3"/>
        <v>44950</v>
      </c>
      <c r="G78">
        <f t="shared" ca="1" si="4"/>
        <v>3</v>
      </c>
    </row>
    <row r="79" spans="2:7" x14ac:dyDescent="0.25">
      <c r="B79">
        <f t="shared" si="5"/>
        <v>73</v>
      </c>
      <c r="C79" s="1">
        <v>44948</v>
      </c>
      <c r="D79" t="s">
        <v>11</v>
      </c>
      <c r="E79">
        <v>219</v>
      </c>
      <c r="F79" s="1" t="e">
        <f t="shared" ca="1" si="3"/>
        <v>#N/A</v>
      </c>
      <c r="G79">
        <f t="shared" ca="1" si="4"/>
        <v>999</v>
      </c>
    </row>
    <row r="80" spans="2:7" x14ac:dyDescent="0.25">
      <c r="B80">
        <f t="shared" si="5"/>
        <v>74</v>
      </c>
      <c r="C80" s="1">
        <v>44949</v>
      </c>
      <c r="D80" t="s">
        <v>9</v>
      </c>
      <c r="E80">
        <v>639</v>
      </c>
      <c r="F80" s="1">
        <f t="shared" ca="1" si="3"/>
        <v>44949</v>
      </c>
      <c r="G80">
        <f t="shared" ca="1" si="4"/>
        <v>1</v>
      </c>
    </row>
    <row r="81" spans="2:7" x14ac:dyDescent="0.25">
      <c r="B81">
        <f t="shared" si="5"/>
        <v>75</v>
      </c>
      <c r="C81" s="1">
        <v>44949</v>
      </c>
      <c r="D81" t="s">
        <v>7</v>
      </c>
      <c r="E81">
        <v>691</v>
      </c>
      <c r="F81" s="1">
        <f t="shared" ca="1" si="3"/>
        <v>44949</v>
      </c>
      <c r="G81">
        <f t="shared" ca="1" si="4"/>
        <v>1</v>
      </c>
    </row>
    <row r="82" spans="2:7" x14ac:dyDescent="0.25">
      <c r="B82">
        <f t="shared" si="5"/>
        <v>76</v>
      </c>
      <c r="C82" s="1">
        <v>44949</v>
      </c>
      <c r="D82" t="s">
        <v>9</v>
      </c>
      <c r="E82">
        <v>486</v>
      </c>
      <c r="F82" s="1">
        <f t="shared" ca="1" si="3"/>
        <v>44951</v>
      </c>
      <c r="G82">
        <f t="shared" ca="1" si="4"/>
        <v>3</v>
      </c>
    </row>
    <row r="83" spans="2:7" x14ac:dyDescent="0.25">
      <c r="B83">
        <f t="shared" si="5"/>
        <v>77</v>
      </c>
      <c r="C83" s="1">
        <v>44949</v>
      </c>
      <c r="D83" t="s">
        <v>7</v>
      </c>
      <c r="E83">
        <v>884</v>
      </c>
      <c r="F83" s="1">
        <f t="shared" ca="1" si="3"/>
        <v>44950</v>
      </c>
      <c r="G83">
        <f t="shared" ca="1" si="4"/>
        <v>2</v>
      </c>
    </row>
    <row r="84" spans="2:7" x14ac:dyDescent="0.25">
      <c r="B84">
        <f t="shared" si="5"/>
        <v>78</v>
      </c>
      <c r="C84" s="1">
        <v>44950</v>
      </c>
      <c r="D84" t="s">
        <v>15</v>
      </c>
      <c r="E84">
        <v>301</v>
      </c>
      <c r="F84" s="1" t="e">
        <f t="shared" ca="1" si="3"/>
        <v>#N/A</v>
      </c>
      <c r="G84">
        <f t="shared" ca="1" si="4"/>
        <v>999</v>
      </c>
    </row>
    <row r="85" spans="2:7" x14ac:dyDescent="0.25">
      <c r="B85">
        <f t="shared" si="5"/>
        <v>79</v>
      </c>
      <c r="C85" s="1">
        <v>44950</v>
      </c>
      <c r="D85" t="s">
        <v>10</v>
      </c>
      <c r="E85">
        <v>740</v>
      </c>
      <c r="F85" s="1" t="e">
        <f t="shared" ca="1" si="3"/>
        <v>#N/A</v>
      </c>
      <c r="G85">
        <f t="shared" ca="1" si="4"/>
        <v>999</v>
      </c>
    </row>
    <row r="86" spans="2:7" x14ac:dyDescent="0.25">
      <c r="B86">
        <f t="shared" si="5"/>
        <v>80</v>
      </c>
      <c r="C86" s="1">
        <v>44950</v>
      </c>
      <c r="D86" t="s">
        <v>16</v>
      </c>
      <c r="E86">
        <v>556</v>
      </c>
      <c r="F86" s="1">
        <f t="shared" ca="1" si="3"/>
        <v>44952</v>
      </c>
      <c r="G86">
        <f t="shared" ca="1" si="4"/>
        <v>3</v>
      </c>
    </row>
    <row r="87" spans="2:7" x14ac:dyDescent="0.25">
      <c r="B87">
        <f t="shared" si="5"/>
        <v>81</v>
      </c>
      <c r="C87" s="1">
        <v>44950</v>
      </c>
      <c r="D87" t="s">
        <v>7</v>
      </c>
      <c r="E87">
        <v>275</v>
      </c>
      <c r="F87" s="1" t="e">
        <f t="shared" ca="1" si="3"/>
        <v>#N/A</v>
      </c>
      <c r="G87">
        <f t="shared" ca="1" si="4"/>
        <v>999</v>
      </c>
    </row>
    <row r="88" spans="2:7" x14ac:dyDescent="0.25">
      <c r="B88">
        <f t="shared" si="5"/>
        <v>82</v>
      </c>
      <c r="C88" s="1">
        <v>44951</v>
      </c>
      <c r="D88" t="s">
        <v>13</v>
      </c>
      <c r="E88">
        <v>457</v>
      </c>
      <c r="F88" s="1" t="e">
        <f t="shared" ca="1" si="3"/>
        <v>#N/A</v>
      </c>
      <c r="G88">
        <f t="shared" ca="1" si="4"/>
        <v>999</v>
      </c>
    </row>
    <row r="89" spans="2:7" x14ac:dyDescent="0.25">
      <c r="B89">
        <f t="shared" si="5"/>
        <v>83</v>
      </c>
      <c r="C89" s="1">
        <v>44951</v>
      </c>
      <c r="D89" t="s">
        <v>9</v>
      </c>
      <c r="E89">
        <v>854</v>
      </c>
      <c r="F89" s="1">
        <f t="shared" ca="1" si="3"/>
        <v>44953</v>
      </c>
      <c r="G89">
        <f t="shared" ca="1" si="4"/>
        <v>3</v>
      </c>
    </row>
    <row r="90" spans="2:7" x14ac:dyDescent="0.25">
      <c r="B90">
        <f t="shared" si="5"/>
        <v>84</v>
      </c>
      <c r="C90" s="1">
        <v>44952</v>
      </c>
      <c r="D90" t="s">
        <v>16</v>
      </c>
      <c r="E90">
        <v>686</v>
      </c>
      <c r="F90" s="1" t="e">
        <f t="shared" ca="1" si="3"/>
        <v>#N/A</v>
      </c>
      <c r="G90">
        <f t="shared" ca="1" si="4"/>
        <v>999</v>
      </c>
    </row>
    <row r="91" spans="2:7" x14ac:dyDescent="0.25">
      <c r="B91">
        <f t="shared" si="5"/>
        <v>85</v>
      </c>
      <c r="C91" s="1">
        <v>44953</v>
      </c>
      <c r="D91" t="s">
        <v>17</v>
      </c>
      <c r="E91">
        <v>153</v>
      </c>
      <c r="F91" s="1">
        <f t="shared" ca="1" si="3"/>
        <v>44953</v>
      </c>
      <c r="G91">
        <f t="shared" ca="1" si="4"/>
        <v>1</v>
      </c>
    </row>
    <row r="92" spans="2:7" x14ac:dyDescent="0.25">
      <c r="B92">
        <f t="shared" si="5"/>
        <v>86</v>
      </c>
      <c r="C92" s="1">
        <v>44953</v>
      </c>
      <c r="D92" t="s">
        <v>4</v>
      </c>
      <c r="E92">
        <v>401</v>
      </c>
      <c r="F92" s="1" t="e">
        <f t="shared" ca="1" si="3"/>
        <v>#N/A</v>
      </c>
      <c r="G92">
        <f t="shared" ca="1" si="4"/>
        <v>999</v>
      </c>
    </row>
    <row r="93" spans="2:7" x14ac:dyDescent="0.25">
      <c r="B93">
        <f t="shared" si="5"/>
        <v>87</v>
      </c>
      <c r="C93" s="1">
        <v>44953</v>
      </c>
      <c r="D93" t="s">
        <v>8</v>
      </c>
      <c r="E93">
        <v>462</v>
      </c>
      <c r="F93" s="1" t="e">
        <f t="shared" ca="1" si="3"/>
        <v>#N/A</v>
      </c>
      <c r="G93">
        <f t="shared" ca="1" si="4"/>
        <v>999</v>
      </c>
    </row>
    <row r="94" spans="2:7" x14ac:dyDescent="0.25">
      <c r="B94">
        <f t="shared" si="5"/>
        <v>88</v>
      </c>
      <c r="C94" s="1">
        <v>44953</v>
      </c>
      <c r="D94" t="s">
        <v>9</v>
      </c>
      <c r="E94">
        <v>715</v>
      </c>
      <c r="F94" s="1" t="e">
        <f t="shared" ca="1" si="3"/>
        <v>#N/A</v>
      </c>
      <c r="G94">
        <f t="shared" ca="1" si="4"/>
        <v>999</v>
      </c>
    </row>
    <row r="95" spans="2:7" x14ac:dyDescent="0.25">
      <c r="B95">
        <f t="shared" si="5"/>
        <v>89</v>
      </c>
      <c r="C95" s="1">
        <v>44953</v>
      </c>
      <c r="D95" t="s">
        <v>17</v>
      </c>
      <c r="E95">
        <v>525</v>
      </c>
      <c r="F95" s="1" t="e">
        <f t="shared" ca="1" si="3"/>
        <v>#N/A</v>
      </c>
      <c r="G95">
        <f t="shared" ca="1" si="4"/>
        <v>999</v>
      </c>
    </row>
  </sheetData>
  <sortState ref="B7:E95">
    <sortCondition ref="C7:C95"/>
  </sortState>
  <phoneticPr fontId="2" type="noConversion"/>
  <hyperlinks>
    <hyperlink ref="B3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C5" sqref="C5"/>
    </sheetView>
  </sheetViews>
  <sheetFormatPr defaultRowHeight="15" x14ac:dyDescent="0.25"/>
  <cols>
    <col min="1" max="1" width="16.42578125" bestFit="1" customWidth="1"/>
    <col min="2" max="2" width="15.5703125" bestFit="1" customWidth="1"/>
    <col min="3" max="3" width="5" bestFit="1" customWidth="1"/>
    <col min="4" max="5" width="5.7109375" bestFit="1" customWidth="1"/>
    <col min="6" max="6" width="10.7109375" bestFit="1" customWidth="1"/>
    <col min="7" max="10" width="5" bestFit="1" customWidth="1"/>
    <col min="11" max="15" width="4" bestFit="1" customWidth="1"/>
    <col min="16" max="16" width="5" bestFit="1" customWidth="1"/>
    <col min="17" max="17" width="10.7109375" bestFit="1" customWidth="1"/>
  </cols>
  <sheetData>
    <row r="3" spans="1:6" x14ac:dyDescent="0.25">
      <c r="A3" s="6" t="s">
        <v>23</v>
      </c>
      <c r="B3" s="6" t="s">
        <v>22</v>
      </c>
    </row>
    <row r="4" spans="1:6" x14ac:dyDescent="0.25">
      <c r="A4" s="6" t="s">
        <v>43</v>
      </c>
      <c r="B4" t="s">
        <v>44</v>
      </c>
      <c r="C4" t="s">
        <v>45</v>
      </c>
      <c r="D4" t="s">
        <v>46</v>
      </c>
      <c r="E4" t="s">
        <v>47</v>
      </c>
      <c r="F4" t="s">
        <v>21</v>
      </c>
    </row>
    <row r="5" spans="1:6" x14ac:dyDescent="0.25">
      <c r="A5" s="7" t="s">
        <v>3</v>
      </c>
      <c r="B5">
        <v>2865</v>
      </c>
      <c r="C5">
        <v>120</v>
      </c>
      <c r="E5">
        <v>680</v>
      </c>
      <c r="F5">
        <v>3665</v>
      </c>
    </row>
    <row r="6" spans="1:6" x14ac:dyDescent="0.25">
      <c r="A6" s="7" t="s">
        <v>4</v>
      </c>
      <c r="B6">
        <v>1020</v>
      </c>
      <c r="D6">
        <v>782</v>
      </c>
      <c r="E6">
        <v>401</v>
      </c>
      <c r="F6">
        <v>2203</v>
      </c>
    </row>
    <row r="7" spans="1:6" x14ac:dyDescent="0.25">
      <c r="A7" s="7" t="s">
        <v>5</v>
      </c>
      <c r="B7">
        <v>1632</v>
      </c>
      <c r="E7">
        <v>492</v>
      </c>
      <c r="F7">
        <v>2124</v>
      </c>
    </row>
    <row r="8" spans="1:6" x14ac:dyDescent="0.25">
      <c r="A8" s="7" t="s">
        <v>6</v>
      </c>
      <c r="B8">
        <v>4293</v>
      </c>
      <c r="E8">
        <v>159</v>
      </c>
      <c r="F8">
        <v>4452</v>
      </c>
    </row>
    <row r="9" spans="1:6" x14ac:dyDescent="0.25">
      <c r="A9" s="7" t="s">
        <v>7</v>
      </c>
      <c r="B9">
        <v>4435</v>
      </c>
      <c r="E9">
        <v>275</v>
      </c>
      <c r="F9">
        <v>4710</v>
      </c>
    </row>
    <row r="10" spans="1:6" x14ac:dyDescent="0.25">
      <c r="A10" s="7" t="s">
        <v>8</v>
      </c>
      <c r="B10">
        <v>752</v>
      </c>
      <c r="D10">
        <v>400</v>
      </c>
      <c r="E10">
        <v>462</v>
      </c>
      <c r="F10">
        <v>1614</v>
      </c>
    </row>
    <row r="11" spans="1:6" x14ac:dyDescent="0.25">
      <c r="A11" s="7" t="s">
        <v>9</v>
      </c>
      <c r="B11">
        <v>1979</v>
      </c>
      <c r="C11">
        <v>240</v>
      </c>
      <c r="E11">
        <v>715</v>
      </c>
      <c r="F11">
        <v>2934</v>
      </c>
    </row>
    <row r="12" spans="1:6" x14ac:dyDescent="0.25">
      <c r="A12" s="7" t="s">
        <v>10</v>
      </c>
      <c r="B12">
        <v>3275</v>
      </c>
      <c r="E12">
        <v>740</v>
      </c>
      <c r="F12">
        <v>4015</v>
      </c>
    </row>
    <row r="13" spans="1:6" x14ac:dyDescent="0.25">
      <c r="A13" s="7" t="s">
        <v>11</v>
      </c>
      <c r="B13">
        <v>2765</v>
      </c>
      <c r="C13">
        <v>196</v>
      </c>
      <c r="E13">
        <v>219</v>
      </c>
      <c r="F13">
        <v>3180</v>
      </c>
    </row>
    <row r="14" spans="1:6" x14ac:dyDescent="0.25">
      <c r="A14" s="7" t="s">
        <v>12</v>
      </c>
      <c r="B14">
        <v>2226</v>
      </c>
      <c r="E14">
        <v>773</v>
      </c>
      <c r="F14">
        <v>2999</v>
      </c>
    </row>
    <row r="15" spans="1:6" x14ac:dyDescent="0.25">
      <c r="A15" s="7" t="s">
        <v>13</v>
      </c>
      <c r="B15">
        <v>2555</v>
      </c>
      <c r="C15">
        <v>808</v>
      </c>
      <c r="E15">
        <v>457</v>
      </c>
      <c r="F15">
        <v>3820</v>
      </c>
    </row>
    <row r="16" spans="1:6" x14ac:dyDescent="0.25">
      <c r="A16" s="7" t="s">
        <v>14</v>
      </c>
      <c r="B16">
        <v>2826</v>
      </c>
      <c r="C16">
        <v>709</v>
      </c>
      <c r="E16">
        <v>240</v>
      </c>
      <c r="F16">
        <v>3775</v>
      </c>
    </row>
    <row r="17" spans="1:6" x14ac:dyDescent="0.25">
      <c r="A17" s="7" t="s">
        <v>15</v>
      </c>
      <c r="B17">
        <v>2008</v>
      </c>
      <c r="C17">
        <v>864</v>
      </c>
      <c r="E17">
        <v>301</v>
      </c>
      <c r="F17">
        <v>3173</v>
      </c>
    </row>
    <row r="18" spans="1:6" x14ac:dyDescent="0.25">
      <c r="A18" s="7" t="s">
        <v>16</v>
      </c>
      <c r="B18">
        <v>556</v>
      </c>
      <c r="E18">
        <v>686</v>
      </c>
      <c r="F18">
        <v>1242</v>
      </c>
    </row>
    <row r="19" spans="1:6" x14ac:dyDescent="0.25">
      <c r="A19" s="7" t="s">
        <v>17</v>
      </c>
      <c r="B19">
        <v>1082</v>
      </c>
      <c r="C19">
        <v>1774</v>
      </c>
      <c r="E19">
        <v>525</v>
      </c>
      <c r="F19">
        <v>3381</v>
      </c>
    </row>
    <row r="20" spans="1:6" x14ac:dyDescent="0.25">
      <c r="A20" s="7" t="s">
        <v>21</v>
      </c>
      <c r="B20">
        <v>34269</v>
      </c>
      <c r="C20">
        <v>4711</v>
      </c>
      <c r="D20">
        <v>1182</v>
      </c>
      <c r="E20">
        <v>7125</v>
      </c>
      <c r="F20">
        <v>47287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2"/>
  <sheetViews>
    <sheetView topLeftCell="A3" workbookViewId="0">
      <selection activeCell="C5" sqref="C5"/>
    </sheetView>
  </sheetViews>
  <sheetFormatPr defaultRowHeight="15" x14ac:dyDescent="0.25"/>
  <cols>
    <col min="2" max="5" width="13.28515625" customWidth="1"/>
    <col min="7" max="7" width="15.140625" bestFit="1" customWidth="1"/>
  </cols>
  <sheetData>
    <row r="3" spans="2:8" ht="15.75" thickBot="1" x14ac:dyDescent="0.3">
      <c r="B3" s="5" t="s">
        <v>20</v>
      </c>
      <c r="C3" s="5" t="s">
        <v>0</v>
      </c>
      <c r="D3" s="5" t="s">
        <v>1</v>
      </c>
      <c r="E3" s="5" t="s">
        <v>2</v>
      </c>
      <c r="F3" s="12" t="s">
        <v>40</v>
      </c>
      <c r="G3" s="12" t="s">
        <v>41</v>
      </c>
      <c r="H3" s="12" t="s">
        <v>42</v>
      </c>
    </row>
    <row r="4" spans="2:8" x14ac:dyDescent="0.25">
      <c r="B4">
        <v>1</v>
      </c>
      <c r="C4" s="1">
        <v>44927</v>
      </c>
      <c r="D4" t="s">
        <v>6</v>
      </c>
      <c r="E4">
        <v>148</v>
      </c>
      <c r="F4">
        <f ca="1">MATCH(D4,OFFSET($D$4:$D$92,B4,0),0)+B4</f>
        <v>5</v>
      </c>
      <c r="G4" s="1">
        <f ca="1">INDEX($C$4:$C$92,F4)</f>
        <v>44929</v>
      </c>
      <c r="H4">
        <f ca="1">IFERROR(G4-C4+1,99)</f>
        <v>3</v>
      </c>
    </row>
    <row r="5" spans="2:8" x14ac:dyDescent="0.25">
      <c r="B5">
        <f>B4+1</f>
        <v>2</v>
      </c>
      <c r="C5" s="1">
        <v>44928</v>
      </c>
      <c r="D5" t="s">
        <v>14</v>
      </c>
      <c r="E5">
        <v>789</v>
      </c>
      <c r="F5">
        <f t="shared" ref="F5:F68" ca="1" si="0">MATCH(D5,OFFSET($D$4:$D$92,B5,0),0)+B5</f>
        <v>7</v>
      </c>
      <c r="G5" s="1">
        <f t="shared" ref="G5:G68" ca="1" si="1">INDEX($C$4:$C$92,F5)</f>
        <v>44929</v>
      </c>
      <c r="H5">
        <f t="shared" ref="H5:H68" ca="1" si="2">IFERROR(G5-C5+1,99)</f>
        <v>2</v>
      </c>
    </row>
    <row r="6" spans="2:8" x14ac:dyDescent="0.25">
      <c r="B6">
        <f t="shared" ref="B6:B69" si="3">B5+1</f>
        <v>3</v>
      </c>
      <c r="C6" s="1">
        <v>44928</v>
      </c>
      <c r="D6" t="s">
        <v>17</v>
      </c>
      <c r="E6">
        <v>364</v>
      </c>
      <c r="F6">
        <f t="shared" ca="1" si="0"/>
        <v>4</v>
      </c>
      <c r="G6" s="1">
        <f t="shared" ca="1" si="1"/>
        <v>44928</v>
      </c>
      <c r="H6">
        <f t="shared" ca="1" si="2"/>
        <v>1</v>
      </c>
    </row>
    <row r="7" spans="2:8" x14ac:dyDescent="0.25">
      <c r="B7">
        <f t="shared" si="3"/>
        <v>4</v>
      </c>
      <c r="C7" s="1">
        <v>44928</v>
      </c>
      <c r="D7" t="s">
        <v>17</v>
      </c>
      <c r="E7">
        <v>366</v>
      </c>
      <c r="F7">
        <f t="shared" ca="1" si="0"/>
        <v>9</v>
      </c>
      <c r="G7" s="1">
        <f t="shared" ca="1" si="1"/>
        <v>44929</v>
      </c>
      <c r="H7">
        <f t="shared" ca="1" si="2"/>
        <v>2</v>
      </c>
    </row>
    <row r="8" spans="2:8" x14ac:dyDescent="0.25">
      <c r="B8">
        <f t="shared" si="3"/>
        <v>5</v>
      </c>
      <c r="C8" s="1">
        <v>44929</v>
      </c>
      <c r="D8" t="s">
        <v>6</v>
      </c>
      <c r="E8">
        <v>816</v>
      </c>
      <c r="F8">
        <f t="shared" ca="1" si="0"/>
        <v>13</v>
      </c>
      <c r="G8" s="1">
        <f t="shared" ca="1" si="1"/>
        <v>44930</v>
      </c>
      <c r="H8">
        <f t="shared" ca="1" si="2"/>
        <v>2</v>
      </c>
    </row>
    <row r="9" spans="2:8" x14ac:dyDescent="0.25">
      <c r="B9">
        <f t="shared" si="3"/>
        <v>6</v>
      </c>
      <c r="C9" s="1">
        <v>44929</v>
      </c>
      <c r="D9" t="s">
        <v>7</v>
      </c>
      <c r="E9">
        <v>188</v>
      </c>
      <c r="F9">
        <f t="shared" ca="1" si="0"/>
        <v>21</v>
      </c>
      <c r="G9" s="1">
        <f t="shared" ca="1" si="1"/>
        <v>44933</v>
      </c>
      <c r="H9">
        <f t="shared" ca="1" si="2"/>
        <v>5</v>
      </c>
    </row>
    <row r="10" spans="2:8" x14ac:dyDescent="0.25">
      <c r="B10">
        <f t="shared" si="3"/>
        <v>7</v>
      </c>
      <c r="C10" s="1">
        <v>44929</v>
      </c>
      <c r="D10" t="s">
        <v>14</v>
      </c>
      <c r="E10">
        <v>709</v>
      </c>
      <c r="F10">
        <f t="shared" ca="1" si="0"/>
        <v>48</v>
      </c>
      <c r="G10" s="1">
        <f t="shared" ca="1" si="1"/>
        <v>44942</v>
      </c>
      <c r="H10">
        <f t="shared" ca="1" si="2"/>
        <v>14</v>
      </c>
    </row>
    <row r="11" spans="2:8" x14ac:dyDescent="0.25">
      <c r="B11">
        <f t="shared" si="3"/>
        <v>8</v>
      </c>
      <c r="C11" s="1">
        <v>44929</v>
      </c>
      <c r="D11" t="s">
        <v>8</v>
      </c>
      <c r="E11">
        <v>327</v>
      </c>
      <c r="F11">
        <f t="shared" ca="1" si="0"/>
        <v>24</v>
      </c>
      <c r="G11" s="1">
        <f t="shared" ca="1" si="1"/>
        <v>44934</v>
      </c>
      <c r="H11">
        <f t="shared" ca="1" si="2"/>
        <v>6</v>
      </c>
    </row>
    <row r="12" spans="2:8" x14ac:dyDescent="0.25">
      <c r="B12">
        <f t="shared" si="3"/>
        <v>9</v>
      </c>
      <c r="C12" s="1">
        <v>44929</v>
      </c>
      <c r="D12" t="s">
        <v>17</v>
      </c>
      <c r="E12">
        <v>279</v>
      </c>
      <c r="F12">
        <f t="shared" ca="1" si="0"/>
        <v>36</v>
      </c>
      <c r="G12" s="1">
        <f t="shared" ca="1" si="1"/>
        <v>44937</v>
      </c>
      <c r="H12">
        <f t="shared" ca="1" si="2"/>
        <v>9</v>
      </c>
    </row>
    <row r="13" spans="2:8" x14ac:dyDescent="0.25">
      <c r="B13">
        <f t="shared" si="3"/>
        <v>10</v>
      </c>
      <c r="C13" s="1">
        <v>44929</v>
      </c>
      <c r="D13" t="s">
        <v>10</v>
      </c>
      <c r="E13">
        <v>128</v>
      </c>
      <c r="F13">
        <f t="shared" ca="1" si="0"/>
        <v>18</v>
      </c>
      <c r="G13" s="1">
        <f t="shared" ca="1" si="1"/>
        <v>44932</v>
      </c>
      <c r="H13">
        <f t="shared" ca="1" si="2"/>
        <v>4</v>
      </c>
    </row>
    <row r="14" spans="2:8" x14ac:dyDescent="0.25">
      <c r="B14">
        <f t="shared" si="3"/>
        <v>11</v>
      </c>
      <c r="C14" s="1">
        <v>44930</v>
      </c>
      <c r="D14" t="s">
        <v>13</v>
      </c>
      <c r="E14">
        <v>896</v>
      </c>
      <c r="F14">
        <f t="shared" ca="1" si="0"/>
        <v>26</v>
      </c>
      <c r="G14" s="1">
        <f t="shared" ca="1" si="1"/>
        <v>44936</v>
      </c>
      <c r="H14">
        <f t="shared" ca="1" si="2"/>
        <v>7</v>
      </c>
    </row>
    <row r="15" spans="2:8" x14ac:dyDescent="0.25">
      <c r="B15">
        <f t="shared" si="3"/>
        <v>12</v>
      </c>
      <c r="C15" s="1">
        <v>44930</v>
      </c>
      <c r="D15" t="s">
        <v>3</v>
      </c>
      <c r="E15">
        <v>485</v>
      </c>
      <c r="F15">
        <f t="shared" ca="1" si="0"/>
        <v>14</v>
      </c>
      <c r="G15" s="1">
        <f t="shared" ca="1" si="1"/>
        <v>44931</v>
      </c>
      <c r="H15">
        <f t="shared" ca="1" si="2"/>
        <v>2</v>
      </c>
    </row>
    <row r="16" spans="2:8" x14ac:dyDescent="0.25">
      <c r="B16">
        <f t="shared" si="3"/>
        <v>13</v>
      </c>
      <c r="C16" s="1">
        <v>44930</v>
      </c>
      <c r="D16" t="s">
        <v>6</v>
      </c>
      <c r="E16">
        <v>560</v>
      </c>
      <c r="F16">
        <f t="shared" ca="1" si="0"/>
        <v>20</v>
      </c>
      <c r="G16" s="1">
        <f t="shared" ca="1" si="1"/>
        <v>44933</v>
      </c>
      <c r="H16">
        <f t="shared" ca="1" si="2"/>
        <v>4</v>
      </c>
    </row>
    <row r="17" spans="2:8" x14ac:dyDescent="0.25">
      <c r="B17">
        <f t="shared" si="3"/>
        <v>14</v>
      </c>
      <c r="C17" s="1">
        <v>44931</v>
      </c>
      <c r="D17" t="s">
        <v>3</v>
      </c>
      <c r="E17">
        <v>192</v>
      </c>
      <c r="F17">
        <f t="shared" ca="1" si="0"/>
        <v>19</v>
      </c>
      <c r="G17" s="1">
        <f t="shared" ca="1" si="1"/>
        <v>44933</v>
      </c>
      <c r="H17">
        <f t="shared" ca="1" si="2"/>
        <v>3</v>
      </c>
    </row>
    <row r="18" spans="2:8" x14ac:dyDescent="0.25">
      <c r="B18">
        <f t="shared" si="3"/>
        <v>15</v>
      </c>
      <c r="C18" s="1">
        <v>44931</v>
      </c>
      <c r="D18" t="s">
        <v>4</v>
      </c>
      <c r="E18">
        <v>782</v>
      </c>
      <c r="F18">
        <f t="shared" ca="1" si="0"/>
        <v>64</v>
      </c>
      <c r="G18" s="1">
        <f t="shared" ca="1" si="1"/>
        <v>44947</v>
      </c>
      <c r="H18">
        <f t="shared" ca="1" si="2"/>
        <v>17</v>
      </c>
    </row>
    <row r="19" spans="2:8" x14ac:dyDescent="0.25">
      <c r="B19">
        <f t="shared" si="3"/>
        <v>16</v>
      </c>
      <c r="C19" s="1">
        <v>44932</v>
      </c>
      <c r="D19" t="s">
        <v>11</v>
      </c>
      <c r="E19">
        <v>375</v>
      </c>
      <c r="F19">
        <f t="shared" ca="1" si="0"/>
        <v>17</v>
      </c>
      <c r="G19" s="1">
        <f t="shared" ca="1" si="1"/>
        <v>44932</v>
      </c>
      <c r="H19">
        <f t="shared" ca="1" si="2"/>
        <v>1</v>
      </c>
    </row>
    <row r="20" spans="2:8" x14ac:dyDescent="0.25">
      <c r="B20">
        <f t="shared" si="3"/>
        <v>17</v>
      </c>
      <c r="C20" s="1">
        <v>44932</v>
      </c>
      <c r="D20" t="s">
        <v>11</v>
      </c>
      <c r="E20">
        <v>847</v>
      </c>
      <c r="F20">
        <f t="shared" ca="1" si="0"/>
        <v>29</v>
      </c>
      <c r="G20" s="1">
        <f t="shared" ca="1" si="1"/>
        <v>44936</v>
      </c>
      <c r="H20">
        <f t="shared" ca="1" si="2"/>
        <v>5</v>
      </c>
    </row>
    <row r="21" spans="2:8" x14ac:dyDescent="0.25">
      <c r="B21">
        <f t="shared" si="3"/>
        <v>18</v>
      </c>
      <c r="C21" s="1">
        <v>44932</v>
      </c>
      <c r="D21" t="s">
        <v>10</v>
      </c>
      <c r="E21">
        <v>446</v>
      </c>
      <c r="F21">
        <f t="shared" ca="1" si="0"/>
        <v>22</v>
      </c>
      <c r="G21" s="1">
        <f t="shared" ca="1" si="1"/>
        <v>44934</v>
      </c>
      <c r="H21">
        <f t="shared" ca="1" si="2"/>
        <v>3</v>
      </c>
    </row>
    <row r="22" spans="2:8" x14ac:dyDescent="0.25">
      <c r="B22">
        <f t="shared" si="3"/>
        <v>19</v>
      </c>
      <c r="C22" s="1">
        <v>44933</v>
      </c>
      <c r="D22" t="s">
        <v>3</v>
      </c>
      <c r="E22">
        <v>521</v>
      </c>
      <c r="F22">
        <f t="shared" ca="1" si="0"/>
        <v>31</v>
      </c>
      <c r="G22" s="1">
        <f t="shared" ca="1" si="1"/>
        <v>44936</v>
      </c>
      <c r="H22">
        <f t="shared" ca="1" si="2"/>
        <v>4</v>
      </c>
    </row>
    <row r="23" spans="2:8" x14ac:dyDescent="0.25">
      <c r="B23">
        <f t="shared" si="3"/>
        <v>20</v>
      </c>
      <c r="C23" s="1">
        <v>44933</v>
      </c>
      <c r="D23" t="s">
        <v>6</v>
      </c>
      <c r="E23">
        <v>639</v>
      </c>
      <c r="F23">
        <f t="shared" ca="1" si="0"/>
        <v>25</v>
      </c>
      <c r="G23" s="1">
        <f t="shared" ca="1" si="1"/>
        <v>44935</v>
      </c>
      <c r="H23">
        <f t="shared" ca="1" si="2"/>
        <v>3</v>
      </c>
    </row>
    <row r="24" spans="2:8" x14ac:dyDescent="0.25">
      <c r="B24">
        <f t="shared" si="3"/>
        <v>21</v>
      </c>
      <c r="C24" s="1">
        <v>44933</v>
      </c>
      <c r="D24" t="s">
        <v>7</v>
      </c>
      <c r="E24">
        <v>882</v>
      </c>
      <c r="F24">
        <f t="shared" ca="1" si="0"/>
        <v>35</v>
      </c>
      <c r="G24" s="1">
        <f t="shared" ca="1" si="1"/>
        <v>44937</v>
      </c>
      <c r="H24">
        <f t="shared" ca="1" si="2"/>
        <v>5</v>
      </c>
    </row>
    <row r="25" spans="2:8" x14ac:dyDescent="0.25">
      <c r="B25">
        <f t="shared" si="3"/>
        <v>22</v>
      </c>
      <c r="C25" s="1">
        <v>44934</v>
      </c>
      <c r="D25" t="s">
        <v>10</v>
      </c>
      <c r="E25">
        <v>592</v>
      </c>
      <c r="F25">
        <f t="shared" ca="1" si="0"/>
        <v>32</v>
      </c>
      <c r="G25" s="1">
        <f t="shared" ca="1" si="1"/>
        <v>44936</v>
      </c>
      <c r="H25">
        <f t="shared" ca="1" si="2"/>
        <v>3</v>
      </c>
    </row>
    <row r="26" spans="2:8" x14ac:dyDescent="0.25">
      <c r="B26">
        <f t="shared" si="3"/>
        <v>23</v>
      </c>
      <c r="C26" s="1">
        <v>44934</v>
      </c>
      <c r="D26" t="s">
        <v>15</v>
      </c>
      <c r="E26">
        <v>864</v>
      </c>
      <c r="F26">
        <f t="shared" ca="1" si="0"/>
        <v>50</v>
      </c>
      <c r="G26" s="1">
        <f t="shared" ca="1" si="1"/>
        <v>44942</v>
      </c>
      <c r="H26">
        <f t="shared" ca="1" si="2"/>
        <v>9</v>
      </c>
    </row>
    <row r="27" spans="2:8" x14ac:dyDescent="0.25">
      <c r="B27">
        <f t="shared" si="3"/>
        <v>24</v>
      </c>
      <c r="C27" s="1">
        <v>44934</v>
      </c>
      <c r="D27" t="s">
        <v>8</v>
      </c>
      <c r="E27">
        <v>400</v>
      </c>
      <c r="F27">
        <f t="shared" ca="1" si="0"/>
        <v>69</v>
      </c>
      <c r="G27" s="1">
        <f t="shared" ca="1" si="1"/>
        <v>44948</v>
      </c>
      <c r="H27">
        <f t="shared" ca="1" si="2"/>
        <v>15</v>
      </c>
    </row>
    <row r="28" spans="2:8" x14ac:dyDescent="0.25">
      <c r="B28">
        <f t="shared" si="3"/>
        <v>25</v>
      </c>
      <c r="C28" s="1">
        <v>44935</v>
      </c>
      <c r="D28" t="s">
        <v>6</v>
      </c>
      <c r="E28">
        <v>784</v>
      </c>
      <c r="F28">
        <f t="shared" ca="1" si="0"/>
        <v>27</v>
      </c>
      <c r="G28" s="1">
        <f t="shared" ca="1" si="1"/>
        <v>44936</v>
      </c>
      <c r="H28">
        <f t="shared" ca="1" si="2"/>
        <v>2</v>
      </c>
    </row>
    <row r="29" spans="2:8" x14ac:dyDescent="0.25">
      <c r="B29">
        <f t="shared" si="3"/>
        <v>26</v>
      </c>
      <c r="C29" s="1">
        <v>44936</v>
      </c>
      <c r="D29" t="s">
        <v>13</v>
      </c>
      <c r="E29">
        <v>808</v>
      </c>
      <c r="F29">
        <f t="shared" ca="1" si="0"/>
        <v>54</v>
      </c>
      <c r="G29" s="1">
        <f t="shared" ca="1" si="1"/>
        <v>44943</v>
      </c>
      <c r="H29">
        <f t="shared" ca="1" si="2"/>
        <v>8</v>
      </c>
    </row>
    <row r="30" spans="2:8" x14ac:dyDescent="0.25">
      <c r="B30">
        <f t="shared" si="3"/>
        <v>27</v>
      </c>
      <c r="C30" s="1">
        <v>44936</v>
      </c>
      <c r="D30" t="s">
        <v>6</v>
      </c>
      <c r="E30">
        <v>507</v>
      </c>
      <c r="F30">
        <f t="shared" ca="1" si="0"/>
        <v>39</v>
      </c>
      <c r="G30" s="1">
        <f t="shared" ca="1" si="1"/>
        <v>44938</v>
      </c>
      <c r="H30">
        <f t="shared" ca="1" si="2"/>
        <v>3</v>
      </c>
    </row>
    <row r="31" spans="2:8" x14ac:dyDescent="0.25">
      <c r="B31">
        <f t="shared" si="3"/>
        <v>28</v>
      </c>
      <c r="C31" s="1">
        <v>44936</v>
      </c>
      <c r="D31" t="s">
        <v>12</v>
      </c>
      <c r="E31">
        <v>783</v>
      </c>
      <c r="F31">
        <f t="shared" ca="1" si="0"/>
        <v>37</v>
      </c>
      <c r="G31" s="1">
        <f t="shared" ca="1" si="1"/>
        <v>44937</v>
      </c>
      <c r="H31">
        <f t="shared" ca="1" si="2"/>
        <v>2</v>
      </c>
    </row>
    <row r="32" spans="2:8" x14ac:dyDescent="0.25">
      <c r="B32">
        <f t="shared" si="3"/>
        <v>29</v>
      </c>
      <c r="C32" s="1">
        <v>44936</v>
      </c>
      <c r="D32" t="s">
        <v>11</v>
      </c>
      <c r="E32">
        <v>784</v>
      </c>
      <c r="F32">
        <f t="shared" ca="1" si="0"/>
        <v>30</v>
      </c>
      <c r="G32" s="1">
        <f t="shared" ca="1" si="1"/>
        <v>44936</v>
      </c>
      <c r="H32">
        <f t="shared" ca="1" si="2"/>
        <v>1</v>
      </c>
    </row>
    <row r="33" spans="2:8" x14ac:dyDescent="0.25">
      <c r="B33">
        <f t="shared" si="3"/>
        <v>30</v>
      </c>
      <c r="C33" s="1">
        <v>44936</v>
      </c>
      <c r="D33" t="s">
        <v>11</v>
      </c>
      <c r="E33">
        <v>196</v>
      </c>
      <c r="F33">
        <f t="shared" ca="1" si="0"/>
        <v>67</v>
      </c>
      <c r="G33" s="1">
        <f t="shared" ca="1" si="1"/>
        <v>44948</v>
      </c>
      <c r="H33">
        <f t="shared" ca="1" si="2"/>
        <v>13</v>
      </c>
    </row>
    <row r="34" spans="2:8" x14ac:dyDescent="0.25">
      <c r="B34">
        <f t="shared" si="3"/>
        <v>31</v>
      </c>
      <c r="C34" s="1">
        <v>44936</v>
      </c>
      <c r="D34" t="s">
        <v>3</v>
      </c>
      <c r="E34">
        <v>361</v>
      </c>
      <c r="F34">
        <f t="shared" ca="1" si="0"/>
        <v>34</v>
      </c>
      <c r="G34" s="1">
        <f t="shared" ca="1" si="1"/>
        <v>44936</v>
      </c>
      <c r="H34">
        <f t="shared" ca="1" si="2"/>
        <v>1</v>
      </c>
    </row>
    <row r="35" spans="2:8" x14ac:dyDescent="0.25">
      <c r="B35">
        <f t="shared" si="3"/>
        <v>32</v>
      </c>
      <c r="C35" s="1">
        <v>44936</v>
      </c>
      <c r="D35" t="s">
        <v>10</v>
      </c>
      <c r="E35">
        <v>474</v>
      </c>
      <c r="F35">
        <f t="shared" ca="1" si="0"/>
        <v>33</v>
      </c>
      <c r="G35" s="1">
        <f t="shared" ca="1" si="1"/>
        <v>44936</v>
      </c>
      <c r="H35">
        <f t="shared" ca="1" si="2"/>
        <v>1</v>
      </c>
    </row>
    <row r="36" spans="2:8" x14ac:dyDescent="0.25">
      <c r="B36">
        <f t="shared" si="3"/>
        <v>33</v>
      </c>
      <c r="C36" s="1">
        <v>44936</v>
      </c>
      <c r="D36" t="s">
        <v>10</v>
      </c>
      <c r="E36">
        <v>187</v>
      </c>
      <c r="F36">
        <f t="shared" ca="1" si="0"/>
        <v>46</v>
      </c>
      <c r="G36" s="1">
        <f t="shared" ca="1" si="1"/>
        <v>44941</v>
      </c>
      <c r="H36">
        <f t="shared" ca="1" si="2"/>
        <v>6</v>
      </c>
    </row>
    <row r="37" spans="2:8" x14ac:dyDescent="0.25">
      <c r="B37">
        <f t="shared" si="3"/>
        <v>34</v>
      </c>
      <c r="C37" s="1">
        <v>44936</v>
      </c>
      <c r="D37" t="s">
        <v>3</v>
      </c>
      <c r="E37">
        <v>625</v>
      </c>
      <c r="F37">
        <f t="shared" ca="1" si="0"/>
        <v>38</v>
      </c>
      <c r="G37" s="1">
        <f t="shared" ca="1" si="1"/>
        <v>44938</v>
      </c>
      <c r="H37">
        <f t="shared" ca="1" si="2"/>
        <v>3</v>
      </c>
    </row>
    <row r="38" spans="2:8" x14ac:dyDescent="0.25">
      <c r="B38">
        <f t="shared" si="3"/>
        <v>35</v>
      </c>
      <c r="C38" s="1">
        <v>44937</v>
      </c>
      <c r="D38" t="s">
        <v>7</v>
      </c>
      <c r="E38">
        <v>754</v>
      </c>
      <c r="F38">
        <f t="shared" ca="1" si="0"/>
        <v>53</v>
      </c>
      <c r="G38" s="1">
        <f t="shared" ca="1" si="1"/>
        <v>44943</v>
      </c>
      <c r="H38">
        <f t="shared" ca="1" si="2"/>
        <v>7</v>
      </c>
    </row>
    <row r="39" spans="2:8" x14ac:dyDescent="0.25">
      <c r="B39">
        <f t="shared" si="3"/>
        <v>36</v>
      </c>
      <c r="C39" s="1">
        <v>44937</v>
      </c>
      <c r="D39" t="s">
        <v>17</v>
      </c>
      <c r="E39">
        <v>199</v>
      </c>
      <c r="F39">
        <f t="shared" ca="1" si="0"/>
        <v>40</v>
      </c>
      <c r="G39" s="1">
        <f t="shared" ca="1" si="1"/>
        <v>44938</v>
      </c>
      <c r="H39">
        <f t="shared" ca="1" si="2"/>
        <v>2</v>
      </c>
    </row>
    <row r="40" spans="2:8" x14ac:dyDescent="0.25">
      <c r="B40">
        <f t="shared" si="3"/>
        <v>37</v>
      </c>
      <c r="C40" s="1">
        <v>44937</v>
      </c>
      <c r="D40" t="s">
        <v>12</v>
      </c>
      <c r="E40">
        <v>635</v>
      </c>
      <c r="F40">
        <f t="shared" ca="1" si="0"/>
        <v>49</v>
      </c>
      <c r="G40" s="1">
        <f t="shared" ca="1" si="1"/>
        <v>44942</v>
      </c>
      <c r="H40">
        <f t="shared" ca="1" si="2"/>
        <v>6</v>
      </c>
    </row>
    <row r="41" spans="2:8" x14ac:dyDescent="0.25">
      <c r="B41">
        <f t="shared" si="3"/>
        <v>38</v>
      </c>
      <c r="C41" s="1">
        <v>44938</v>
      </c>
      <c r="D41" t="s">
        <v>3</v>
      </c>
      <c r="E41">
        <v>475</v>
      </c>
      <c r="F41">
        <f t="shared" ca="1" si="0"/>
        <v>44</v>
      </c>
      <c r="G41" s="1">
        <f t="shared" ca="1" si="1"/>
        <v>44940</v>
      </c>
      <c r="H41">
        <f t="shared" ca="1" si="2"/>
        <v>3</v>
      </c>
    </row>
    <row r="42" spans="2:8" x14ac:dyDescent="0.25">
      <c r="B42">
        <f t="shared" si="3"/>
        <v>39</v>
      </c>
      <c r="C42" s="1">
        <v>44938</v>
      </c>
      <c r="D42" t="s">
        <v>6</v>
      </c>
      <c r="E42">
        <v>631</v>
      </c>
      <c r="F42">
        <f t="shared" ca="1" si="0"/>
        <v>47</v>
      </c>
      <c r="G42" s="1">
        <f t="shared" ca="1" si="1"/>
        <v>44941</v>
      </c>
      <c r="H42">
        <f t="shared" ca="1" si="2"/>
        <v>4</v>
      </c>
    </row>
    <row r="43" spans="2:8" x14ac:dyDescent="0.25">
      <c r="B43">
        <f t="shared" si="3"/>
        <v>40</v>
      </c>
      <c r="C43" s="1">
        <v>44938</v>
      </c>
      <c r="D43" t="s">
        <v>17</v>
      </c>
      <c r="E43">
        <v>821</v>
      </c>
      <c r="F43">
        <f t="shared" ca="1" si="0"/>
        <v>60</v>
      </c>
      <c r="G43" s="1">
        <f t="shared" ca="1" si="1"/>
        <v>44945</v>
      </c>
      <c r="H43">
        <f t="shared" ca="1" si="2"/>
        <v>8</v>
      </c>
    </row>
    <row r="44" spans="2:8" x14ac:dyDescent="0.25">
      <c r="B44">
        <f t="shared" si="3"/>
        <v>41</v>
      </c>
      <c r="C44" s="1">
        <v>44939</v>
      </c>
      <c r="D44" t="s">
        <v>5</v>
      </c>
      <c r="E44">
        <v>856</v>
      </c>
      <c r="F44">
        <f t="shared" ca="1" si="0"/>
        <v>43</v>
      </c>
      <c r="G44" s="1">
        <f t="shared" ca="1" si="1"/>
        <v>44939</v>
      </c>
      <c r="H44">
        <f t="shared" ca="1" si="2"/>
        <v>1</v>
      </c>
    </row>
    <row r="45" spans="2:8" x14ac:dyDescent="0.25">
      <c r="B45">
        <f t="shared" si="3"/>
        <v>42</v>
      </c>
      <c r="C45" s="1">
        <v>44939</v>
      </c>
      <c r="D45" t="s">
        <v>9</v>
      </c>
      <c r="E45">
        <v>240</v>
      </c>
      <c r="F45">
        <f t="shared" ca="1" si="0"/>
        <v>74</v>
      </c>
      <c r="G45" s="1">
        <f t="shared" ca="1" si="1"/>
        <v>44949</v>
      </c>
      <c r="H45">
        <f t="shared" ca="1" si="2"/>
        <v>11</v>
      </c>
    </row>
    <row r="46" spans="2:8" x14ac:dyDescent="0.25">
      <c r="B46">
        <f t="shared" si="3"/>
        <v>43</v>
      </c>
      <c r="C46" s="1">
        <v>44939</v>
      </c>
      <c r="D46" t="s">
        <v>5</v>
      </c>
      <c r="E46">
        <v>776</v>
      </c>
      <c r="F46">
        <f t="shared" ca="1" si="0"/>
        <v>45</v>
      </c>
      <c r="G46" s="1">
        <f t="shared" ca="1" si="1"/>
        <v>44940</v>
      </c>
      <c r="H46">
        <f t="shared" ca="1" si="2"/>
        <v>2</v>
      </c>
    </row>
    <row r="47" spans="2:8" x14ac:dyDescent="0.25">
      <c r="B47">
        <f t="shared" si="3"/>
        <v>44</v>
      </c>
      <c r="C47" s="1">
        <v>44940</v>
      </c>
      <c r="D47" t="s">
        <v>3</v>
      </c>
      <c r="E47">
        <v>120</v>
      </c>
      <c r="F47">
        <f t="shared" ca="1" si="0"/>
        <v>66</v>
      </c>
      <c r="G47" s="1">
        <f t="shared" ca="1" si="1"/>
        <v>44947</v>
      </c>
      <c r="H47">
        <f t="shared" ca="1" si="2"/>
        <v>8</v>
      </c>
    </row>
    <row r="48" spans="2:8" x14ac:dyDescent="0.25">
      <c r="B48">
        <f t="shared" si="3"/>
        <v>45</v>
      </c>
      <c r="C48" s="1">
        <v>44940</v>
      </c>
      <c r="D48" t="s">
        <v>5</v>
      </c>
      <c r="E48">
        <v>492</v>
      </c>
      <c r="F48" t="e">
        <f t="shared" ca="1" si="0"/>
        <v>#N/A</v>
      </c>
      <c r="G48" s="1" t="e">
        <f t="shared" ca="1" si="1"/>
        <v>#N/A</v>
      </c>
      <c r="H48">
        <f t="shared" ca="1" si="2"/>
        <v>99</v>
      </c>
    </row>
    <row r="49" spans="2:8" x14ac:dyDescent="0.25">
      <c r="B49">
        <f t="shared" si="3"/>
        <v>46</v>
      </c>
      <c r="C49" s="1">
        <v>44941</v>
      </c>
      <c r="D49" t="s">
        <v>10</v>
      </c>
      <c r="E49">
        <v>249</v>
      </c>
      <c r="F49">
        <f t="shared" ca="1" si="0"/>
        <v>55</v>
      </c>
      <c r="G49" s="1">
        <f t="shared" ca="1" si="1"/>
        <v>44943</v>
      </c>
      <c r="H49">
        <f t="shared" ca="1" si="2"/>
        <v>3</v>
      </c>
    </row>
    <row r="50" spans="2:8" x14ac:dyDescent="0.25">
      <c r="B50">
        <f t="shared" si="3"/>
        <v>47</v>
      </c>
      <c r="C50" s="1">
        <v>44941</v>
      </c>
      <c r="D50" t="s">
        <v>6</v>
      </c>
      <c r="E50">
        <v>208</v>
      </c>
      <c r="F50">
        <f t="shared" ca="1" si="0"/>
        <v>59</v>
      </c>
      <c r="G50" s="1">
        <f t="shared" ca="1" si="1"/>
        <v>44944</v>
      </c>
      <c r="H50">
        <f t="shared" ca="1" si="2"/>
        <v>4</v>
      </c>
    </row>
    <row r="51" spans="2:8" x14ac:dyDescent="0.25">
      <c r="B51">
        <f t="shared" si="3"/>
        <v>48</v>
      </c>
      <c r="C51" s="1">
        <v>44942</v>
      </c>
      <c r="D51" t="s">
        <v>14</v>
      </c>
      <c r="E51">
        <v>719</v>
      </c>
      <c r="F51">
        <f t="shared" ca="1" si="0"/>
        <v>61</v>
      </c>
      <c r="G51" s="1">
        <f t="shared" ca="1" si="1"/>
        <v>44946</v>
      </c>
      <c r="H51">
        <f t="shared" ca="1" si="2"/>
        <v>5</v>
      </c>
    </row>
    <row r="52" spans="2:8" x14ac:dyDescent="0.25">
      <c r="B52">
        <f t="shared" si="3"/>
        <v>49</v>
      </c>
      <c r="C52" s="1">
        <v>44942</v>
      </c>
      <c r="D52" t="s">
        <v>12</v>
      </c>
      <c r="E52">
        <v>808</v>
      </c>
      <c r="F52">
        <f t="shared" ca="1" si="0"/>
        <v>52</v>
      </c>
      <c r="G52" s="1">
        <f t="shared" ca="1" si="1"/>
        <v>44943</v>
      </c>
      <c r="H52">
        <f t="shared" ca="1" si="2"/>
        <v>2</v>
      </c>
    </row>
    <row r="53" spans="2:8" x14ac:dyDescent="0.25">
      <c r="B53">
        <f t="shared" si="3"/>
        <v>50</v>
      </c>
      <c r="C53" s="1">
        <v>44942</v>
      </c>
      <c r="D53" t="s">
        <v>15</v>
      </c>
      <c r="E53">
        <v>562</v>
      </c>
      <c r="F53">
        <f t="shared" ca="1" si="0"/>
        <v>51</v>
      </c>
      <c r="G53" s="1">
        <f t="shared" ca="1" si="1"/>
        <v>44943</v>
      </c>
      <c r="H53">
        <f t="shared" ca="1" si="2"/>
        <v>2</v>
      </c>
    </row>
    <row r="54" spans="2:8" x14ac:dyDescent="0.25">
      <c r="B54">
        <f t="shared" si="3"/>
        <v>51</v>
      </c>
      <c r="C54" s="1">
        <v>44943</v>
      </c>
      <c r="D54" t="s">
        <v>15</v>
      </c>
      <c r="E54">
        <v>796</v>
      </c>
      <c r="F54">
        <f t="shared" ca="1" si="0"/>
        <v>63</v>
      </c>
      <c r="G54" s="1">
        <f t="shared" ca="1" si="1"/>
        <v>44946</v>
      </c>
      <c r="H54">
        <f t="shared" ca="1" si="2"/>
        <v>4</v>
      </c>
    </row>
    <row r="55" spans="2:8" x14ac:dyDescent="0.25">
      <c r="B55">
        <f t="shared" si="3"/>
        <v>52</v>
      </c>
      <c r="C55" s="1">
        <v>44943</v>
      </c>
      <c r="D55" t="s">
        <v>12</v>
      </c>
      <c r="E55">
        <v>773</v>
      </c>
      <c r="F55" t="e">
        <f t="shared" ca="1" si="0"/>
        <v>#N/A</v>
      </c>
      <c r="G55" s="1" t="e">
        <f t="shared" ca="1" si="1"/>
        <v>#N/A</v>
      </c>
      <c r="H55">
        <f t="shared" ca="1" si="2"/>
        <v>99</v>
      </c>
    </row>
    <row r="56" spans="2:8" x14ac:dyDescent="0.25">
      <c r="B56">
        <f t="shared" si="3"/>
        <v>53</v>
      </c>
      <c r="C56" s="1">
        <v>44943</v>
      </c>
      <c r="D56" t="s">
        <v>7</v>
      </c>
      <c r="E56">
        <v>417</v>
      </c>
      <c r="F56">
        <f t="shared" ca="1" si="0"/>
        <v>58</v>
      </c>
      <c r="G56" s="1">
        <f t="shared" ca="1" si="1"/>
        <v>44944</v>
      </c>
      <c r="H56">
        <f t="shared" ca="1" si="2"/>
        <v>2</v>
      </c>
    </row>
    <row r="57" spans="2:8" x14ac:dyDescent="0.25">
      <c r="B57">
        <f t="shared" si="3"/>
        <v>54</v>
      </c>
      <c r="C57" s="1">
        <v>44943</v>
      </c>
      <c r="D57" t="s">
        <v>13</v>
      </c>
      <c r="E57">
        <v>357</v>
      </c>
      <c r="F57">
        <f t="shared" ca="1" si="0"/>
        <v>56</v>
      </c>
      <c r="G57" s="1">
        <f t="shared" ca="1" si="1"/>
        <v>44943</v>
      </c>
      <c r="H57">
        <f t="shared" ca="1" si="2"/>
        <v>1</v>
      </c>
    </row>
    <row r="58" spans="2:8" x14ac:dyDescent="0.25">
      <c r="B58">
        <f t="shared" si="3"/>
        <v>55</v>
      </c>
      <c r="C58" s="1">
        <v>44943</v>
      </c>
      <c r="D58" t="s">
        <v>10</v>
      </c>
      <c r="E58">
        <v>758</v>
      </c>
      <c r="F58">
        <f t="shared" ca="1" si="0"/>
        <v>72</v>
      </c>
      <c r="G58" s="1">
        <f t="shared" ca="1" si="1"/>
        <v>44948</v>
      </c>
      <c r="H58">
        <f t="shared" ca="1" si="2"/>
        <v>6</v>
      </c>
    </row>
    <row r="59" spans="2:8" x14ac:dyDescent="0.25">
      <c r="B59">
        <f t="shared" si="3"/>
        <v>56</v>
      </c>
      <c r="C59" s="1">
        <v>44943</v>
      </c>
      <c r="D59" t="s">
        <v>13</v>
      </c>
      <c r="E59">
        <v>465</v>
      </c>
      <c r="F59">
        <f t="shared" ca="1" si="0"/>
        <v>57</v>
      </c>
      <c r="G59" s="1">
        <f t="shared" ca="1" si="1"/>
        <v>44944</v>
      </c>
      <c r="H59">
        <f t="shared" ca="1" si="2"/>
        <v>2</v>
      </c>
    </row>
    <row r="60" spans="2:8" x14ac:dyDescent="0.25">
      <c r="B60">
        <f t="shared" si="3"/>
        <v>57</v>
      </c>
      <c r="C60" s="1">
        <v>44944</v>
      </c>
      <c r="D60" t="s">
        <v>13</v>
      </c>
      <c r="E60">
        <v>627</v>
      </c>
      <c r="F60">
        <f t="shared" ca="1" si="0"/>
        <v>65</v>
      </c>
      <c r="G60" s="1">
        <f t="shared" ca="1" si="1"/>
        <v>44947</v>
      </c>
      <c r="H60">
        <f t="shared" ca="1" si="2"/>
        <v>4</v>
      </c>
    </row>
    <row r="61" spans="2:8" x14ac:dyDescent="0.25">
      <c r="B61">
        <f t="shared" si="3"/>
        <v>58</v>
      </c>
      <c r="C61" s="1">
        <v>44944</v>
      </c>
      <c r="D61" t="s">
        <v>7</v>
      </c>
      <c r="E61">
        <v>619</v>
      </c>
      <c r="F61">
        <f t="shared" ca="1" si="0"/>
        <v>75</v>
      </c>
      <c r="G61" s="1">
        <f t="shared" ca="1" si="1"/>
        <v>44949</v>
      </c>
      <c r="H61">
        <f t="shared" ca="1" si="2"/>
        <v>6</v>
      </c>
    </row>
    <row r="62" spans="2:8" x14ac:dyDescent="0.25">
      <c r="B62">
        <f t="shared" si="3"/>
        <v>59</v>
      </c>
      <c r="C62" s="1">
        <v>44944</v>
      </c>
      <c r="D62" t="s">
        <v>6</v>
      </c>
      <c r="E62">
        <v>159</v>
      </c>
      <c r="F62" t="e">
        <f t="shared" ca="1" si="0"/>
        <v>#N/A</v>
      </c>
      <c r="G62" s="1" t="e">
        <f t="shared" ca="1" si="1"/>
        <v>#N/A</v>
      </c>
      <c r="H62">
        <f t="shared" ca="1" si="2"/>
        <v>99</v>
      </c>
    </row>
    <row r="63" spans="2:8" x14ac:dyDescent="0.25">
      <c r="B63">
        <f t="shared" si="3"/>
        <v>60</v>
      </c>
      <c r="C63" s="1">
        <v>44945</v>
      </c>
      <c r="D63" t="s">
        <v>17</v>
      </c>
      <c r="E63">
        <v>674</v>
      </c>
      <c r="F63">
        <f t="shared" ca="1" si="0"/>
        <v>85</v>
      </c>
      <c r="G63" s="1">
        <f t="shared" ca="1" si="1"/>
        <v>44953</v>
      </c>
      <c r="H63">
        <f t="shared" ca="1" si="2"/>
        <v>9</v>
      </c>
    </row>
    <row r="64" spans="2:8" x14ac:dyDescent="0.25">
      <c r="B64">
        <f t="shared" si="3"/>
        <v>61</v>
      </c>
      <c r="C64" s="1">
        <v>44946</v>
      </c>
      <c r="D64" t="s">
        <v>14</v>
      </c>
      <c r="E64">
        <v>775</v>
      </c>
      <c r="F64">
        <f t="shared" ca="1" si="0"/>
        <v>62</v>
      </c>
      <c r="G64" s="1">
        <f t="shared" ca="1" si="1"/>
        <v>44946</v>
      </c>
      <c r="H64">
        <f t="shared" ca="1" si="2"/>
        <v>1</v>
      </c>
    </row>
    <row r="65" spans="2:8" x14ac:dyDescent="0.25">
      <c r="B65">
        <f t="shared" si="3"/>
        <v>62</v>
      </c>
      <c r="C65" s="1">
        <v>44946</v>
      </c>
      <c r="D65" t="s">
        <v>14</v>
      </c>
      <c r="E65">
        <v>543</v>
      </c>
      <c r="F65">
        <f t="shared" ca="1" si="0"/>
        <v>70</v>
      </c>
      <c r="G65" s="1">
        <f t="shared" ca="1" si="1"/>
        <v>44948</v>
      </c>
      <c r="H65">
        <f t="shared" ca="1" si="2"/>
        <v>3</v>
      </c>
    </row>
    <row r="66" spans="2:8" x14ac:dyDescent="0.25">
      <c r="B66">
        <f t="shared" si="3"/>
        <v>63</v>
      </c>
      <c r="C66" s="1">
        <v>44946</v>
      </c>
      <c r="D66" t="s">
        <v>15</v>
      </c>
      <c r="E66">
        <v>650</v>
      </c>
      <c r="F66">
        <f t="shared" ca="1" si="0"/>
        <v>78</v>
      </c>
      <c r="G66" s="1">
        <f t="shared" ca="1" si="1"/>
        <v>44950</v>
      </c>
      <c r="H66">
        <f t="shared" ca="1" si="2"/>
        <v>5</v>
      </c>
    </row>
    <row r="67" spans="2:8" x14ac:dyDescent="0.25">
      <c r="B67">
        <f t="shared" si="3"/>
        <v>64</v>
      </c>
      <c r="C67" s="1">
        <v>44947</v>
      </c>
      <c r="D67" t="s">
        <v>4</v>
      </c>
      <c r="E67">
        <v>432</v>
      </c>
      <c r="F67">
        <f t="shared" ca="1" si="0"/>
        <v>68</v>
      </c>
      <c r="G67" s="1">
        <f t="shared" ca="1" si="1"/>
        <v>44948</v>
      </c>
      <c r="H67">
        <f t="shared" ca="1" si="2"/>
        <v>2</v>
      </c>
    </row>
    <row r="68" spans="2:8" x14ac:dyDescent="0.25">
      <c r="B68">
        <f t="shared" si="3"/>
        <v>65</v>
      </c>
      <c r="C68" s="1">
        <v>44947</v>
      </c>
      <c r="D68" t="s">
        <v>13</v>
      </c>
      <c r="E68">
        <v>210</v>
      </c>
      <c r="F68">
        <f t="shared" ca="1" si="0"/>
        <v>82</v>
      </c>
      <c r="G68" s="1">
        <f t="shared" ca="1" si="1"/>
        <v>44951</v>
      </c>
      <c r="H68">
        <f t="shared" ca="1" si="2"/>
        <v>5</v>
      </c>
    </row>
    <row r="69" spans="2:8" x14ac:dyDescent="0.25">
      <c r="B69">
        <f t="shared" si="3"/>
        <v>66</v>
      </c>
      <c r="C69" s="1">
        <v>44947</v>
      </c>
      <c r="D69" t="s">
        <v>3</v>
      </c>
      <c r="E69">
        <v>206</v>
      </c>
      <c r="F69">
        <f t="shared" ref="F69:F92" ca="1" si="4">MATCH(D69,OFFSET($D$4:$D$92,B69,0),0)+B69</f>
        <v>71</v>
      </c>
      <c r="G69" s="1">
        <f t="shared" ref="G69:G92" ca="1" si="5">INDEX($C$4:$C$92,F69)</f>
        <v>44948</v>
      </c>
      <c r="H69">
        <f t="shared" ref="H69:H92" ca="1" si="6">IFERROR(G69-C69+1,99)</f>
        <v>2</v>
      </c>
    </row>
    <row r="70" spans="2:8" x14ac:dyDescent="0.25">
      <c r="B70">
        <f t="shared" ref="B70:B92" si="7">B69+1</f>
        <v>67</v>
      </c>
      <c r="C70" s="1">
        <v>44948</v>
      </c>
      <c r="D70" t="s">
        <v>11</v>
      </c>
      <c r="E70">
        <v>759</v>
      </c>
      <c r="F70">
        <f t="shared" ca="1" si="4"/>
        <v>73</v>
      </c>
      <c r="G70" s="1">
        <f t="shared" ca="1" si="5"/>
        <v>44948</v>
      </c>
      <c r="H70">
        <f t="shared" ca="1" si="6"/>
        <v>1</v>
      </c>
    </row>
    <row r="71" spans="2:8" x14ac:dyDescent="0.25">
      <c r="B71">
        <f t="shared" si="7"/>
        <v>68</v>
      </c>
      <c r="C71" s="1">
        <v>44948</v>
      </c>
      <c r="D71" t="s">
        <v>4</v>
      </c>
      <c r="E71">
        <v>588</v>
      </c>
      <c r="F71">
        <f t="shared" ca="1" si="4"/>
        <v>86</v>
      </c>
      <c r="G71" s="1">
        <f t="shared" ca="1" si="5"/>
        <v>44953</v>
      </c>
      <c r="H71">
        <f t="shared" ca="1" si="6"/>
        <v>6</v>
      </c>
    </row>
    <row r="72" spans="2:8" x14ac:dyDescent="0.25">
      <c r="B72">
        <f t="shared" si="7"/>
        <v>69</v>
      </c>
      <c r="C72" s="1">
        <v>44948</v>
      </c>
      <c r="D72" t="s">
        <v>8</v>
      </c>
      <c r="E72">
        <v>425</v>
      </c>
      <c r="F72">
        <f t="shared" ca="1" si="4"/>
        <v>87</v>
      </c>
      <c r="G72" s="1">
        <f t="shared" ca="1" si="5"/>
        <v>44953</v>
      </c>
      <c r="H72">
        <f t="shared" ca="1" si="6"/>
        <v>6</v>
      </c>
    </row>
    <row r="73" spans="2:8" x14ac:dyDescent="0.25">
      <c r="B73">
        <f t="shared" si="7"/>
        <v>70</v>
      </c>
      <c r="C73" s="1">
        <v>44948</v>
      </c>
      <c r="D73" t="s">
        <v>14</v>
      </c>
      <c r="E73">
        <v>240</v>
      </c>
      <c r="F73" t="e">
        <f t="shared" ca="1" si="4"/>
        <v>#N/A</v>
      </c>
      <c r="G73" s="1" t="e">
        <f t="shared" ca="1" si="5"/>
        <v>#N/A</v>
      </c>
      <c r="H73">
        <f t="shared" ca="1" si="6"/>
        <v>99</v>
      </c>
    </row>
    <row r="74" spans="2:8" x14ac:dyDescent="0.25">
      <c r="B74">
        <f t="shared" si="7"/>
        <v>71</v>
      </c>
      <c r="C74" s="1">
        <v>44948</v>
      </c>
      <c r="D74" t="s">
        <v>3</v>
      </c>
      <c r="E74">
        <v>680</v>
      </c>
      <c r="F74" t="e">
        <f t="shared" ca="1" si="4"/>
        <v>#N/A</v>
      </c>
      <c r="G74" s="1" t="e">
        <f t="shared" ca="1" si="5"/>
        <v>#N/A</v>
      </c>
      <c r="H74">
        <f t="shared" ca="1" si="6"/>
        <v>99</v>
      </c>
    </row>
    <row r="75" spans="2:8" x14ac:dyDescent="0.25">
      <c r="B75">
        <f t="shared" si="7"/>
        <v>72</v>
      </c>
      <c r="C75" s="1">
        <v>44948</v>
      </c>
      <c r="D75" t="s">
        <v>10</v>
      </c>
      <c r="E75">
        <v>441</v>
      </c>
      <c r="F75">
        <f t="shared" ca="1" si="4"/>
        <v>79</v>
      </c>
      <c r="G75" s="1">
        <f t="shared" ca="1" si="5"/>
        <v>44950</v>
      </c>
      <c r="H75">
        <f t="shared" ca="1" si="6"/>
        <v>3</v>
      </c>
    </row>
    <row r="76" spans="2:8" x14ac:dyDescent="0.25">
      <c r="B76">
        <f t="shared" si="7"/>
        <v>73</v>
      </c>
      <c r="C76" s="1">
        <v>44948</v>
      </c>
      <c r="D76" t="s">
        <v>11</v>
      </c>
      <c r="E76">
        <v>219</v>
      </c>
      <c r="F76" t="e">
        <f t="shared" ca="1" si="4"/>
        <v>#N/A</v>
      </c>
      <c r="G76" s="1" t="e">
        <f t="shared" ca="1" si="5"/>
        <v>#N/A</v>
      </c>
      <c r="H76">
        <f t="shared" ca="1" si="6"/>
        <v>99</v>
      </c>
    </row>
    <row r="77" spans="2:8" x14ac:dyDescent="0.25">
      <c r="B77">
        <f t="shared" si="7"/>
        <v>74</v>
      </c>
      <c r="C77" s="1">
        <v>44949</v>
      </c>
      <c r="D77" t="s">
        <v>9</v>
      </c>
      <c r="E77">
        <v>639</v>
      </c>
      <c r="F77">
        <f t="shared" ca="1" si="4"/>
        <v>76</v>
      </c>
      <c r="G77" s="1">
        <f t="shared" ca="1" si="5"/>
        <v>44949</v>
      </c>
      <c r="H77">
        <f t="shared" ca="1" si="6"/>
        <v>1</v>
      </c>
    </row>
    <row r="78" spans="2:8" x14ac:dyDescent="0.25">
      <c r="B78">
        <f t="shared" si="7"/>
        <v>75</v>
      </c>
      <c r="C78" s="1">
        <v>44949</v>
      </c>
      <c r="D78" t="s">
        <v>7</v>
      </c>
      <c r="E78">
        <v>691</v>
      </c>
      <c r="F78">
        <f t="shared" ca="1" si="4"/>
        <v>77</v>
      </c>
      <c r="G78" s="1">
        <f t="shared" ca="1" si="5"/>
        <v>44949</v>
      </c>
      <c r="H78">
        <f t="shared" ca="1" si="6"/>
        <v>1</v>
      </c>
    </row>
    <row r="79" spans="2:8" x14ac:dyDescent="0.25">
      <c r="B79">
        <f t="shared" si="7"/>
        <v>76</v>
      </c>
      <c r="C79" s="1">
        <v>44949</v>
      </c>
      <c r="D79" t="s">
        <v>9</v>
      </c>
      <c r="E79">
        <v>486</v>
      </c>
      <c r="F79">
        <f t="shared" ca="1" si="4"/>
        <v>83</v>
      </c>
      <c r="G79" s="1">
        <f t="shared" ca="1" si="5"/>
        <v>44951</v>
      </c>
      <c r="H79">
        <f t="shared" ca="1" si="6"/>
        <v>3</v>
      </c>
    </row>
    <row r="80" spans="2:8" x14ac:dyDescent="0.25">
      <c r="B80">
        <f t="shared" si="7"/>
        <v>77</v>
      </c>
      <c r="C80" s="1">
        <v>44949</v>
      </c>
      <c r="D80" t="s">
        <v>7</v>
      </c>
      <c r="E80">
        <v>884</v>
      </c>
      <c r="F80">
        <f t="shared" ca="1" si="4"/>
        <v>81</v>
      </c>
      <c r="G80" s="1">
        <f t="shared" ca="1" si="5"/>
        <v>44950</v>
      </c>
      <c r="H80">
        <f t="shared" ca="1" si="6"/>
        <v>2</v>
      </c>
    </row>
    <row r="81" spans="2:8" x14ac:dyDescent="0.25">
      <c r="B81">
        <f t="shared" si="7"/>
        <v>78</v>
      </c>
      <c r="C81" s="1">
        <v>44950</v>
      </c>
      <c r="D81" t="s">
        <v>15</v>
      </c>
      <c r="E81">
        <v>301</v>
      </c>
      <c r="F81" t="e">
        <f t="shared" ca="1" si="4"/>
        <v>#N/A</v>
      </c>
      <c r="G81" s="1" t="e">
        <f t="shared" ca="1" si="5"/>
        <v>#N/A</v>
      </c>
      <c r="H81">
        <f t="shared" ca="1" si="6"/>
        <v>99</v>
      </c>
    </row>
    <row r="82" spans="2:8" x14ac:dyDescent="0.25">
      <c r="B82">
        <f t="shared" si="7"/>
        <v>79</v>
      </c>
      <c r="C82" s="1">
        <v>44950</v>
      </c>
      <c r="D82" t="s">
        <v>10</v>
      </c>
      <c r="E82">
        <v>740</v>
      </c>
      <c r="F82" t="e">
        <f t="shared" ca="1" si="4"/>
        <v>#N/A</v>
      </c>
      <c r="G82" s="1" t="e">
        <f t="shared" ca="1" si="5"/>
        <v>#N/A</v>
      </c>
      <c r="H82">
        <f t="shared" ca="1" si="6"/>
        <v>99</v>
      </c>
    </row>
    <row r="83" spans="2:8" x14ac:dyDescent="0.25">
      <c r="B83">
        <f t="shared" si="7"/>
        <v>80</v>
      </c>
      <c r="C83" s="1">
        <v>44950</v>
      </c>
      <c r="D83" t="s">
        <v>16</v>
      </c>
      <c r="E83">
        <v>556</v>
      </c>
      <c r="F83">
        <f t="shared" ca="1" si="4"/>
        <v>84</v>
      </c>
      <c r="G83" s="1">
        <f t="shared" ca="1" si="5"/>
        <v>44952</v>
      </c>
      <c r="H83">
        <f t="shared" ca="1" si="6"/>
        <v>3</v>
      </c>
    </row>
    <row r="84" spans="2:8" x14ac:dyDescent="0.25">
      <c r="B84">
        <f t="shared" si="7"/>
        <v>81</v>
      </c>
      <c r="C84" s="1">
        <v>44950</v>
      </c>
      <c r="D84" t="s">
        <v>7</v>
      </c>
      <c r="E84">
        <v>275</v>
      </c>
      <c r="F84" t="e">
        <f t="shared" ca="1" si="4"/>
        <v>#N/A</v>
      </c>
      <c r="G84" s="1" t="e">
        <f t="shared" ca="1" si="5"/>
        <v>#N/A</v>
      </c>
      <c r="H84">
        <f t="shared" ca="1" si="6"/>
        <v>99</v>
      </c>
    </row>
    <row r="85" spans="2:8" x14ac:dyDescent="0.25">
      <c r="B85">
        <f t="shared" si="7"/>
        <v>82</v>
      </c>
      <c r="C85" s="1">
        <v>44951</v>
      </c>
      <c r="D85" t="s">
        <v>13</v>
      </c>
      <c r="E85">
        <v>457</v>
      </c>
      <c r="F85" t="e">
        <f t="shared" ca="1" si="4"/>
        <v>#N/A</v>
      </c>
      <c r="G85" s="1" t="e">
        <f t="shared" ca="1" si="5"/>
        <v>#N/A</v>
      </c>
      <c r="H85">
        <f t="shared" ca="1" si="6"/>
        <v>99</v>
      </c>
    </row>
    <row r="86" spans="2:8" x14ac:dyDescent="0.25">
      <c r="B86">
        <f t="shared" si="7"/>
        <v>83</v>
      </c>
      <c r="C86" s="1">
        <v>44951</v>
      </c>
      <c r="D86" t="s">
        <v>9</v>
      </c>
      <c r="E86">
        <v>854</v>
      </c>
      <c r="F86">
        <f t="shared" ca="1" si="4"/>
        <v>88</v>
      </c>
      <c r="G86" s="1">
        <f t="shared" ca="1" si="5"/>
        <v>44953</v>
      </c>
      <c r="H86">
        <f t="shared" ca="1" si="6"/>
        <v>3</v>
      </c>
    </row>
    <row r="87" spans="2:8" x14ac:dyDescent="0.25">
      <c r="B87">
        <f t="shared" si="7"/>
        <v>84</v>
      </c>
      <c r="C87" s="1">
        <v>44952</v>
      </c>
      <c r="D87" t="s">
        <v>16</v>
      </c>
      <c r="E87">
        <v>686</v>
      </c>
      <c r="F87" t="e">
        <f t="shared" ca="1" si="4"/>
        <v>#N/A</v>
      </c>
      <c r="G87" s="1" t="e">
        <f t="shared" ca="1" si="5"/>
        <v>#N/A</v>
      </c>
      <c r="H87">
        <f t="shared" ca="1" si="6"/>
        <v>99</v>
      </c>
    </row>
    <row r="88" spans="2:8" x14ac:dyDescent="0.25">
      <c r="B88">
        <f t="shared" si="7"/>
        <v>85</v>
      </c>
      <c r="C88" s="1">
        <v>44953</v>
      </c>
      <c r="D88" t="s">
        <v>17</v>
      </c>
      <c r="E88">
        <v>153</v>
      </c>
      <c r="F88">
        <f t="shared" ca="1" si="4"/>
        <v>89</v>
      </c>
      <c r="G88" s="1">
        <f t="shared" ca="1" si="5"/>
        <v>44953</v>
      </c>
      <c r="H88">
        <f t="shared" ca="1" si="6"/>
        <v>1</v>
      </c>
    </row>
    <row r="89" spans="2:8" x14ac:dyDescent="0.25">
      <c r="B89">
        <f t="shared" si="7"/>
        <v>86</v>
      </c>
      <c r="C89" s="1">
        <v>44953</v>
      </c>
      <c r="D89" t="s">
        <v>4</v>
      </c>
      <c r="E89">
        <v>401</v>
      </c>
      <c r="F89" t="e">
        <f t="shared" ca="1" si="4"/>
        <v>#N/A</v>
      </c>
      <c r="G89" s="1" t="e">
        <f t="shared" ca="1" si="5"/>
        <v>#N/A</v>
      </c>
      <c r="H89">
        <f t="shared" ca="1" si="6"/>
        <v>99</v>
      </c>
    </row>
    <row r="90" spans="2:8" x14ac:dyDescent="0.25">
      <c r="B90">
        <f t="shared" si="7"/>
        <v>87</v>
      </c>
      <c r="C90" s="1">
        <v>44953</v>
      </c>
      <c r="D90" t="s">
        <v>8</v>
      </c>
      <c r="E90">
        <v>462</v>
      </c>
      <c r="F90" t="e">
        <f t="shared" ca="1" si="4"/>
        <v>#N/A</v>
      </c>
      <c r="G90" s="1" t="e">
        <f t="shared" ca="1" si="5"/>
        <v>#N/A</v>
      </c>
      <c r="H90">
        <f t="shared" ca="1" si="6"/>
        <v>99</v>
      </c>
    </row>
    <row r="91" spans="2:8" x14ac:dyDescent="0.25">
      <c r="B91">
        <f t="shared" si="7"/>
        <v>88</v>
      </c>
      <c r="C91" s="1">
        <v>44953</v>
      </c>
      <c r="D91" t="s">
        <v>9</v>
      </c>
      <c r="E91">
        <v>715</v>
      </c>
      <c r="F91" t="e">
        <f t="shared" ca="1" si="4"/>
        <v>#N/A</v>
      </c>
      <c r="G91" s="1" t="e">
        <f t="shared" ca="1" si="5"/>
        <v>#N/A</v>
      </c>
      <c r="H91">
        <f t="shared" ca="1" si="6"/>
        <v>99</v>
      </c>
    </row>
    <row r="92" spans="2:8" x14ac:dyDescent="0.25">
      <c r="B92">
        <f t="shared" si="7"/>
        <v>89</v>
      </c>
      <c r="C92" s="1">
        <v>44953</v>
      </c>
      <c r="D92" t="s">
        <v>17</v>
      </c>
      <c r="E92">
        <v>525</v>
      </c>
      <c r="F92" t="e">
        <f t="shared" ca="1" si="4"/>
        <v>#N/A</v>
      </c>
      <c r="G92" s="1" t="e">
        <f t="shared" ca="1" si="5"/>
        <v>#N/A</v>
      </c>
      <c r="H92">
        <f t="shared" ca="1" si="6"/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VINACFO</dc:creator>
  <cp:lastModifiedBy>ADMIN</cp:lastModifiedBy>
  <dcterms:created xsi:type="dcterms:W3CDTF">2023-07-16T09:09:55Z</dcterms:created>
  <dcterms:modified xsi:type="dcterms:W3CDTF">2024-04-03T09:39:51Z</dcterms:modified>
</cp:coreProperties>
</file>