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BAO_CAO_QUAN_TRI\15. AR_Dashboard\"/>
    </mc:Choice>
  </mc:AlternateContent>
  <workbookProtection workbookAlgorithmName="SHA-512" workbookHashValue="5C4g4S21L9YSLr3DDa0FhbA9V+p80OOeHXyeLjr6Botm/HaK7hlHifXHj63disSV9TZRE6qsZVcbqToNPV5QBg==" workbookSaltValue="NXIjgUVEcvoj0TLZHk57Zg==" workbookSpinCount="100000" lockStructure="1"/>
  <bookViews>
    <workbookView xWindow="-105" yWindow="-105" windowWidth="23250" windowHeight="14010"/>
  </bookViews>
  <sheets>
    <sheet name="Report" sheetId="15" r:id="rId1"/>
    <sheet name="Data" sheetId="14" state="veryHidden" r:id="rId2"/>
    <sheet name="T01" sheetId="2" r:id="rId3"/>
    <sheet name="T02" sheetId="3" r:id="rId4"/>
    <sheet name="T03" sheetId="5" r:id="rId5"/>
    <sheet name="T04" sheetId="4" r:id="rId6"/>
    <sheet name="T05" sheetId="9" r:id="rId7"/>
    <sheet name="T06" sheetId="8" r:id="rId8"/>
    <sheet name="T07" sheetId="7" r:id="rId9"/>
    <sheet name="T08" sheetId="6" r:id="rId10"/>
    <sheet name="T09" sheetId="13" r:id="rId11"/>
    <sheet name="T10" sheetId="12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4" l="1"/>
  <c r="P6" i="14" s="1"/>
  <c r="C60" i="13"/>
  <c r="C59" i="13"/>
  <c r="C58" i="13"/>
  <c r="C57" i="13"/>
  <c r="C56" i="13"/>
  <c r="C55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C10" i="13"/>
  <c r="C9" i="13"/>
  <c r="C8" i="13"/>
  <c r="C7" i="13"/>
  <c r="C3" i="13"/>
  <c r="C59" i="12"/>
  <c r="C58" i="12"/>
  <c r="C57" i="12"/>
  <c r="C56" i="12"/>
  <c r="C55" i="12"/>
  <c r="C54" i="12"/>
  <c r="D44" i="12"/>
  <c r="C44" i="12"/>
  <c r="D43" i="12"/>
  <c r="C43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D34" i="12"/>
  <c r="C34" i="12"/>
  <c r="D33" i="12"/>
  <c r="C33" i="12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C10" i="12"/>
  <c r="C9" i="12"/>
  <c r="C8" i="12"/>
  <c r="C7" i="12"/>
  <c r="C3" i="12"/>
  <c r="C60" i="9"/>
  <c r="C59" i="9"/>
  <c r="C58" i="9"/>
  <c r="C57" i="9"/>
  <c r="C56" i="9"/>
  <c r="C5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C10" i="9"/>
  <c r="C9" i="9"/>
  <c r="C8" i="9"/>
  <c r="C7" i="9"/>
  <c r="C3" i="9"/>
  <c r="C59" i="8"/>
  <c r="C58" i="8"/>
  <c r="C57" i="8"/>
  <c r="C56" i="8"/>
  <c r="C55" i="8"/>
  <c r="C5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C10" i="8"/>
  <c r="C9" i="8"/>
  <c r="C8" i="8"/>
  <c r="C7" i="8"/>
  <c r="C3" i="8"/>
  <c r="C59" i="7"/>
  <c r="C58" i="7"/>
  <c r="C57" i="7"/>
  <c r="C56" i="7"/>
  <c r="C55" i="7"/>
  <c r="C54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C10" i="7"/>
  <c r="C9" i="7"/>
  <c r="C8" i="7"/>
  <c r="C7" i="7"/>
  <c r="C3" i="7"/>
  <c r="C60" i="6"/>
  <c r="C59" i="6"/>
  <c r="C58" i="6"/>
  <c r="C57" i="6"/>
  <c r="C56" i="6"/>
  <c r="C55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C10" i="6"/>
  <c r="C9" i="6"/>
  <c r="C8" i="6"/>
  <c r="C7" i="6"/>
  <c r="C3" i="6"/>
  <c r="C59" i="5"/>
  <c r="C58" i="5"/>
  <c r="C57" i="5"/>
  <c r="C56" i="5"/>
  <c r="C55" i="5"/>
  <c r="C54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C10" i="5"/>
  <c r="C9" i="5"/>
  <c r="C8" i="5"/>
  <c r="C7" i="5"/>
  <c r="C3" i="5"/>
  <c r="C60" i="4"/>
  <c r="C59" i="4"/>
  <c r="C58" i="4"/>
  <c r="C57" i="4"/>
  <c r="C56" i="4"/>
  <c r="C55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C10" i="4"/>
  <c r="C9" i="4"/>
  <c r="C8" i="4"/>
  <c r="C7" i="4"/>
  <c r="C3" i="4"/>
  <c r="C59" i="3"/>
  <c r="C58" i="3"/>
  <c r="C57" i="3"/>
  <c r="C56" i="3"/>
  <c r="C55" i="3"/>
  <c r="C54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C10" i="3"/>
  <c r="C9" i="3"/>
  <c r="C8" i="3"/>
  <c r="C7" i="3"/>
  <c r="C3" i="3"/>
  <c r="C56" i="2"/>
  <c r="C57" i="2"/>
  <c r="C58" i="2"/>
  <c r="C59" i="2"/>
  <c r="C60" i="2"/>
  <c r="C55" i="2"/>
  <c r="C3" i="2"/>
  <c r="C8" i="2"/>
  <c r="C9" i="2"/>
  <c r="C10" i="2"/>
  <c r="C7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14" i="2"/>
  <c r="C30" i="14"/>
  <c r="C33" i="14"/>
  <c r="C29" i="14"/>
  <c r="C25" i="14"/>
  <c r="D31" i="14"/>
  <c r="C17" i="14"/>
  <c r="D35" i="14"/>
  <c r="D28" i="14"/>
  <c r="D38" i="14"/>
  <c r="C60" i="14"/>
  <c r="D42" i="14"/>
  <c r="D21" i="14"/>
  <c r="D39" i="14"/>
  <c r="D32" i="14"/>
  <c r="C55" i="14"/>
  <c r="C9" i="14"/>
  <c r="D15" i="14"/>
  <c r="C41" i="14"/>
  <c r="C31" i="14"/>
  <c r="C18" i="14"/>
  <c r="D29" i="14"/>
  <c r="C8" i="14"/>
  <c r="D36" i="14"/>
  <c r="D27" i="14"/>
  <c r="C15" i="14"/>
  <c r="D22" i="14"/>
  <c r="C23" i="14"/>
  <c r="C39" i="14"/>
  <c r="C37" i="14"/>
  <c r="C3" i="14"/>
  <c r="C22" i="14"/>
  <c r="C57" i="14"/>
  <c r="C36" i="14"/>
  <c r="C43" i="14"/>
  <c r="C44" i="14"/>
  <c r="C58" i="14"/>
  <c r="C28" i="14"/>
  <c r="D37" i="14"/>
  <c r="D43" i="14"/>
  <c r="D17" i="14"/>
  <c r="D25" i="14"/>
  <c r="D16" i="14"/>
  <c r="D24" i="14"/>
  <c r="C59" i="14"/>
  <c r="C34" i="14"/>
  <c r="C35" i="14"/>
  <c r="C26" i="14"/>
  <c r="D33" i="14"/>
  <c r="D23" i="14"/>
  <c r="D41" i="14"/>
  <c r="C7" i="14"/>
  <c r="C27" i="14"/>
  <c r="C19" i="14"/>
  <c r="C24" i="14"/>
  <c r="C42" i="14"/>
  <c r="C40" i="14"/>
  <c r="C16" i="14"/>
  <c r="C38" i="14"/>
  <c r="C21" i="14"/>
  <c r="D20" i="14"/>
  <c r="C56" i="14"/>
  <c r="C14" i="14"/>
  <c r="D26" i="14"/>
  <c r="D19" i="14"/>
  <c r="E44" i="14"/>
  <c r="C20" i="14"/>
  <c r="D44" i="14"/>
  <c r="D18" i="14"/>
  <c r="C32" i="14"/>
  <c r="C48" i="14"/>
  <c r="D14" i="14"/>
  <c r="D34" i="14"/>
  <c r="D30" i="14"/>
  <c r="D40" i="14"/>
  <c r="C10" i="14"/>
  <c r="E38" i="2" l="1"/>
  <c r="E42" i="2"/>
  <c r="E26" i="2"/>
  <c r="H4" i="14"/>
  <c r="P2" i="14"/>
  <c r="P5" i="14"/>
  <c r="P3" i="14"/>
  <c r="P4" i="14"/>
  <c r="E22" i="2"/>
  <c r="D8" i="14"/>
  <c r="D9" i="14"/>
  <c r="D10" i="14"/>
  <c r="D7" i="14"/>
  <c r="E19" i="13"/>
  <c r="E38" i="13"/>
  <c r="E42" i="13"/>
  <c r="E39" i="13"/>
  <c r="E17" i="13"/>
  <c r="E21" i="13"/>
  <c r="E33" i="13"/>
  <c r="E41" i="13"/>
  <c r="E29" i="12"/>
  <c r="E30" i="12"/>
  <c r="E34" i="12"/>
  <c r="E40" i="13"/>
  <c r="E16" i="12"/>
  <c r="E36" i="12"/>
  <c r="E24" i="12"/>
  <c r="E37" i="12"/>
  <c r="E41" i="12"/>
  <c r="E36" i="13"/>
  <c r="E23" i="12"/>
  <c r="E27" i="12"/>
  <c r="E26" i="13"/>
  <c r="E22" i="13"/>
  <c r="E20" i="12"/>
  <c r="E28" i="12"/>
  <c r="E23" i="13"/>
  <c r="E27" i="13"/>
  <c r="E31" i="13"/>
  <c r="E35" i="13"/>
  <c r="E33" i="9"/>
  <c r="E41" i="9"/>
  <c r="E15" i="13"/>
  <c r="E43" i="13"/>
  <c r="E21" i="12"/>
  <c r="E44" i="12"/>
  <c r="E32" i="13"/>
  <c r="E34" i="6"/>
  <c r="C49" i="12"/>
  <c r="C50" i="12" s="1"/>
  <c r="C49" i="13"/>
  <c r="C50" i="13" s="1"/>
  <c r="E34" i="13"/>
  <c r="E16" i="13"/>
  <c r="E20" i="13"/>
  <c r="E17" i="12"/>
  <c r="E31" i="12"/>
  <c r="E35" i="12"/>
  <c r="E38" i="12"/>
  <c r="E42" i="12"/>
  <c r="E24" i="13"/>
  <c r="E28" i="13"/>
  <c r="E14" i="12"/>
  <c r="E18" i="12"/>
  <c r="E25" i="12"/>
  <c r="E32" i="12"/>
  <c r="E39" i="12"/>
  <c r="E43" i="12"/>
  <c r="E14" i="13"/>
  <c r="E25" i="13"/>
  <c r="E29" i="13"/>
  <c r="E14" i="5"/>
  <c r="E29" i="7"/>
  <c r="E33" i="7"/>
  <c r="E37" i="7"/>
  <c r="E32" i="9"/>
  <c r="E40" i="9"/>
  <c r="E44" i="9"/>
  <c r="E15" i="12"/>
  <c r="E19" i="12"/>
  <c r="E22" i="12"/>
  <c r="E26" i="12"/>
  <c r="E33" i="12"/>
  <c r="E40" i="12"/>
  <c r="E18" i="13"/>
  <c r="E30" i="13"/>
  <c r="E37" i="13"/>
  <c r="E19" i="7"/>
  <c r="E23" i="7"/>
  <c r="E27" i="7"/>
  <c r="E14" i="8"/>
  <c r="E22" i="8"/>
  <c r="E18" i="9"/>
  <c r="E26" i="9"/>
  <c r="E34" i="9"/>
  <c r="E32" i="8"/>
  <c r="E39" i="9"/>
  <c r="E22" i="5"/>
  <c r="E30" i="5"/>
  <c r="E34" i="5"/>
  <c r="E18" i="6"/>
  <c r="E26" i="6"/>
  <c r="E15" i="6"/>
  <c r="E19" i="6"/>
  <c r="E23" i="6"/>
  <c r="E27" i="6"/>
  <c r="E35" i="6"/>
  <c r="E43" i="6"/>
  <c r="E30" i="8"/>
  <c r="E31" i="8"/>
  <c r="E15" i="9"/>
  <c r="E33" i="6"/>
  <c r="E36" i="8"/>
  <c r="E24" i="8"/>
  <c r="E17" i="8"/>
  <c r="E21" i="8"/>
  <c r="E16" i="9"/>
  <c r="E30" i="7"/>
  <c r="E38" i="7"/>
  <c r="E36" i="6"/>
  <c r="E40" i="6"/>
  <c r="E23" i="8"/>
  <c r="E35" i="8"/>
  <c r="C49" i="8"/>
  <c r="C50" i="8" s="1"/>
  <c r="E16" i="7"/>
  <c r="E43" i="7"/>
  <c r="E38" i="8"/>
  <c r="E41" i="6"/>
  <c r="E20" i="7"/>
  <c r="E44" i="7"/>
  <c r="E39" i="8"/>
  <c r="E25" i="9"/>
  <c r="E42" i="6"/>
  <c r="E20" i="8"/>
  <c r="E20" i="6"/>
  <c r="E24" i="6"/>
  <c r="E15" i="7"/>
  <c r="E33" i="8"/>
  <c r="E37" i="8"/>
  <c r="E14" i="9"/>
  <c r="E17" i="9"/>
  <c r="E23" i="5"/>
  <c r="E31" i="5"/>
  <c r="E37" i="6"/>
  <c r="E22" i="7"/>
  <c r="C49" i="7"/>
  <c r="C50" i="7" s="1"/>
  <c r="E16" i="5"/>
  <c r="E38" i="6"/>
  <c r="E31" i="7"/>
  <c r="E35" i="7"/>
  <c r="E29" i="8"/>
  <c r="E42" i="9"/>
  <c r="E28" i="7"/>
  <c r="E36" i="7"/>
  <c r="E41" i="8"/>
  <c r="E23" i="9"/>
  <c r="E31" i="9"/>
  <c r="E43" i="9"/>
  <c r="E17" i="6"/>
  <c r="E21" i="6"/>
  <c r="E25" i="6"/>
  <c r="E14" i="7"/>
  <c r="E18" i="7"/>
  <c r="E21" i="7"/>
  <c r="E40" i="7"/>
  <c r="E15" i="8"/>
  <c r="E19" i="8"/>
  <c r="E34" i="8"/>
  <c r="E24" i="9"/>
  <c r="E20" i="4"/>
  <c r="E28" i="4"/>
  <c r="E36" i="4"/>
  <c r="E28" i="6"/>
  <c r="E32" i="6"/>
  <c r="E28" i="8"/>
  <c r="C49" i="9"/>
  <c r="C50" i="9" s="1"/>
  <c r="E19" i="9"/>
  <c r="E30" i="9"/>
  <c r="E37" i="9"/>
  <c r="E20" i="5"/>
  <c r="E24" i="5"/>
  <c r="E28" i="5"/>
  <c r="E32" i="5"/>
  <c r="E36" i="5"/>
  <c r="E40" i="5"/>
  <c r="E22" i="6"/>
  <c r="E39" i="6"/>
  <c r="E17" i="7"/>
  <c r="E34" i="7"/>
  <c r="E18" i="8"/>
  <c r="C49" i="6"/>
  <c r="C50" i="6" s="1"/>
  <c r="E16" i="6"/>
  <c r="E29" i="6"/>
  <c r="E24" i="7"/>
  <c r="E41" i="7"/>
  <c r="E25" i="8"/>
  <c r="E42" i="8"/>
  <c r="E20" i="9"/>
  <c r="E27" i="9"/>
  <c r="E38" i="9"/>
  <c r="E30" i="6"/>
  <c r="E25" i="7"/>
  <c r="E42" i="7"/>
  <c r="E26" i="8"/>
  <c r="E43" i="8"/>
  <c r="E21" i="9"/>
  <c r="E28" i="9"/>
  <c r="E35" i="9"/>
  <c r="E14" i="6"/>
  <c r="E31" i="6"/>
  <c r="E26" i="7"/>
  <c r="E32" i="7"/>
  <c r="E39" i="7"/>
  <c r="E16" i="8"/>
  <c r="E27" i="8"/>
  <c r="E40" i="8"/>
  <c r="E22" i="9"/>
  <c r="E29" i="9"/>
  <c r="E36" i="9"/>
  <c r="E41" i="5"/>
  <c r="E37" i="4"/>
  <c r="E14" i="4"/>
  <c r="E22" i="4"/>
  <c r="E26" i="4"/>
  <c r="E30" i="4"/>
  <c r="E34" i="4"/>
  <c r="E17" i="4"/>
  <c r="E25" i="4"/>
  <c r="E21" i="5"/>
  <c r="E25" i="5"/>
  <c r="E29" i="5"/>
  <c r="E33" i="5"/>
  <c r="E42" i="4"/>
  <c r="E15" i="5"/>
  <c r="E35" i="4"/>
  <c r="E39" i="4"/>
  <c r="E43" i="4"/>
  <c r="E44" i="5"/>
  <c r="E38" i="5"/>
  <c r="C49" i="5"/>
  <c r="C50" i="5" s="1"/>
  <c r="E27" i="5"/>
  <c r="E35" i="5"/>
  <c r="E39" i="5"/>
  <c r="E18" i="2"/>
  <c r="E18" i="4"/>
  <c r="E16" i="3"/>
  <c r="E32" i="3"/>
  <c r="E36" i="3"/>
  <c r="E40" i="3"/>
  <c r="E15" i="4"/>
  <c r="E27" i="4"/>
  <c r="E38" i="4"/>
  <c r="E17" i="5"/>
  <c r="E43" i="5"/>
  <c r="E29" i="4"/>
  <c r="C49" i="4"/>
  <c r="E19" i="4"/>
  <c r="E33" i="4"/>
  <c r="E40" i="4"/>
  <c r="E18" i="5"/>
  <c r="E16" i="4"/>
  <c r="E23" i="4"/>
  <c r="E42" i="5"/>
  <c r="E38" i="3"/>
  <c r="E24" i="4"/>
  <c r="E31" i="4"/>
  <c r="E41" i="4"/>
  <c r="E19" i="5"/>
  <c r="E26" i="5"/>
  <c r="E21" i="4"/>
  <c r="E32" i="4"/>
  <c r="E37" i="5"/>
  <c r="E14" i="3"/>
  <c r="E26" i="3"/>
  <c r="E30" i="3"/>
  <c r="E15" i="3"/>
  <c r="E19" i="3"/>
  <c r="E27" i="3"/>
  <c r="E31" i="3"/>
  <c r="E39" i="3"/>
  <c r="E25" i="3"/>
  <c r="E29" i="3"/>
  <c r="E20" i="3"/>
  <c r="E22" i="3"/>
  <c r="E33" i="3"/>
  <c r="E37" i="3"/>
  <c r="E41" i="3"/>
  <c r="E23" i="3"/>
  <c r="C49" i="3"/>
  <c r="C50" i="3" s="1"/>
  <c r="E34" i="3"/>
  <c r="E17" i="3"/>
  <c r="E21" i="3"/>
  <c r="E24" i="3"/>
  <c r="E28" i="3"/>
  <c r="E35" i="3"/>
  <c r="E18" i="3"/>
  <c r="E30" i="2"/>
  <c r="E39" i="2"/>
  <c r="E31" i="2"/>
  <c r="E23" i="2"/>
  <c r="E15" i="2"/>
  <c r="C49" i="2"/>
  <c r="C50" i="2" s="1"/>
  <c r="E41" i="2"/>
  <c r="E40" i="2"/>
  <c r="E32" i="2"/>
  <c r="E24" i="2"/>
  <c r="E33" i="2"/>
  <c r="E25" i="2"/>
  <c r="E16" i="2"/>
  <c r="E34" i="2"/>
  <c r="E17" i="2"/>
  <c r="E29" i="2"/>
  <c r="E21" i="2"/>
  <c r="E37" i="2"/>
  <c r="E14" i="2"/>
  <c r="E44" i="2"/>
  <c r="E36" i="2"/>
  <c r="E28" i="2"/>
  <c r="E20" i="2"/>
  <c r="E43" i="2"/>
  <c r="E35" i="2"/>
  <c r="E27" i="2"/>
  <c r="E19" i="2"/>
  <c r="E31" i="14"/>
  <c r="E23" i="14"/>
  <c r="E25" i="14"/>
  <c r="E27" i="14"/>
  <c r="C49" i="14"/>
  <c r="E21" i="14"/>
  <c r="E33" i="14"/>
  <c r="E43" i="14"/>
  <c r="E15" i="14"/>
  <c r="E18" i="14"/>
  <c r="E28" i="14"/>
  <c r="E35" i="14"/>
  <c r="E39" i="14"/>
  <c r="E22" i="14"/>
  <c r="E29" i="14"/>
  <c r="E42" i="14"/>
  <c r="E14" i="14"/>
  <c r="E17" i="14"/>
  <c r="E20" i="14"/>
  <c r="E19" i="14"/>
  <c r="E30" i="14"/>
  <c r="E32" i="14"/>
  <c r="E24" i="14"/>
  <c r="E41" i="14"/>
  <c r="E37" i="14"/>
  <c r="E26" i="14"/>
  <c r="E40" i="14"/>
  <c r="E36" i="14"/>
  <c r="E34" i="14"/>
  <c r="E16" i="14"/>
  <c r="E38" i="14"/>
  <c r="H3" i="14" l="1"/>
  <c r="H5" i="14" s="1"/>
  <c r="C50" i="4"/>
  <c r="C50" i="14"/>
  <c r="C64" i="14" l="1"/>
  <c r="H51" i="14"/>
  <c r="H50" i="14" s="1"/>
</calcChain>
</file>

<file path=xl/sharedStrings.xml><?xml version="1.0" encoding="utf-8"?>
<sst xmlns="http://schemas.openxmlformats.org/spreadsheetml/2006/main" count="599" uniqueCount="75">
  <si>
    <t>Số ngày phải thu bình quân</t>
  </si>
  <si>
    <t>0-30</t>
  </si>
  <si>
    <t>30-60</t>
  </si>
  <si>
    <t>60-90</t>
  </si>
  <si>
    <t>&gt;90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</si>
  <si>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</si>
  <si>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</si>
  <si>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</si>
  <si>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</si>
  <si>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</si>
  <si>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</si>
  <si>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</si>
  <si>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</si>
  <si>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</si>
  <si>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</si>
  <si>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</si>
  <si>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</si>
  <si>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</si>
  <si>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</si>
  <si>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</si>
  <si>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</si>
  <si>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</si>
  <si>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</si>
  <si>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</si>
  <si>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</si>
  <si>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</si>
  <si>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</si>
  <si>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</si>
  <si>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</si>
  <si>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</si>
  <si>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</si>
  <si>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</si>
  <si>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</si>
  <si>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</si>
  <si>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</si>
  <si>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</si>
  <si>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Tiền vào</t>
  </si>
  <si>
    <t>Tiền ra</t>
  </si>
  <si>
    <t>Net</t>
  </si>
  <si>
    <t>Tỷ lệ sử dụng tín dụng</t>
  </si>
  <si>
    <t>Hạn mức</t>
  </si>
  <si>
    <t>Sử dụng</t>
  </si>
  <si>
    <t>Kỳ 01</t>
  </si>
  <si>
    <t>Kỳ 02</t>
  </si>
  <si>
    <t>Kỳ 03</t>
  </si>
  <si>
    <t>Kỳ 04</t>
  </si>
  <si>
    <t>Kỳ 05</t>
  </si>
  <si>
    <t>Kỳ 06</t>
  </si>
  <si>
    <t>Phần 1: Số ngày phải thu</t>
  </si>
  <si>
    <t>Phần 2. Phân tích tuổi nợ</t>
  </si>
  <si>
    <t>Phần 3. Tiền vào/ ra trong ngày</t>
  </si>
  <si>
    <t>Phần 4. Tỷ lệ sử dụng tín dụng</t>
  </si>
  <si>
    <t>Phần 5. Dự phòng khoản phải thu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</si>
  <si>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</si>
  <si>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</si>
  <si>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</si>
  <si>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</si>
  <si>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</si>
  <si>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</si>
  <si>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</si>
  <si>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</si>
  <si>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</si>
  <si>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</si>
  <si>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 xml:space="preserve">DÒNG TIỀN THUẦN THÁNG </t>
  </si>
  <si>
    <t xml:space="preserve">CÔNG NỢ THEO TUỔI NỢ </t>
  </si>
  <si>
    <t xml:space="preserve">XU HƯỚNG DỰ PHÒNG PHẢI THU </t>
  </si>
  <si>
    <t>Còn lại</t>
  </si>
  <si>
    <t>Đáy</t>
  </si>
  <si>
    <t xml:space="preserve">TỶ LỆ SỬ DỤNG TÍN DỤNG </t>
  </si>
  <si>
    <t>Số ngày</t>
  </si>
  <si>
    <t>Pthu</t>
  </si>
  <si>
    <t>Còn</t>
  </si>
  <si>
    <t xml:space="preserve">SỐ NGÀY PHẢI THU </t>
  </si>
  <si>
    <t>CÔNG TY CỔ PHẦN GIÁM ĐỐC TÀI CHÍNH VIỆT NAM</t>
  </si>
  <si>
    <t>www.vinacfo.com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</si>
</sst>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4"/>
      <color rgb="FF59595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 vertical="center"/>
    </xf>
    <xf numFmtId="0" fontId="2" fillId="0" borderId="0" xfId="0" applyFont="1"/>
    <xf numFmtId="164" fontId="0" fillId="0" borderId="0" xfId="1" applyNumberFormat="1" applyFont="1"/>
    <xf numFmtId="0" fontId="4" fillId="0" borderId="0" xfId="0" applyFont="1" applyAlignment="1">
      <alignment horizontal="center" vertical="center" readingOrder="1"/>
    </xf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0" fontId="5" fillId="0" borderId="0" xfId="0" applyFont="1"/>
    <xf numFmtId="164" fontId="6" fillId="0" borderId="0" xfId="1" applyNumberFormat="1" applyFont="1"/>
    <xf numFmtId="43" fontId="7" fillId="0" borderId="0" xfId="1" applyFont="1"/>
    <xf numFmtId="0" fontId="9" fillId="0" borderId="0" xfId="4"/>
    <xf numFmtId="164" fontId="9" fillId="0" borderId="0" xfId="1" applyNumberFormat="1" applyFont="1"/>
    <xf numFmtId="0" fontId="1" fillId="0" borderId="0" xfId="4" applyFont="1"/>
    <xf numFmtId="0" fontId="10" fillId="0" borderId="0" xfId="3" applyFont="1"/>
    <xf numFmtId="0" fontId="0" fillId="0" borderId="1" xfId="0" applyBorder="1"/>
    <xf numFmtId="43" fontId="0" fillId="0" borderId="0" xfId="5" applyFont="1"/>
  </cellXfs>
  <cellStyles count="6">
    <cellStyle name="Comma" xfId="1" builtinId="3"/>
    <cellStyle name="Comma 2" xfId="5"/>
    <cellStyle name="Hyperlink" xfId="3" builtinId="8"/>
    <cellStyle name="Normal" xfId="0" builtinId="0"/>
    <cellStyle name="Normal 2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509987051368791E-2"/>
          <c:y val="0.100530884610691"/>
          <c:w val="0.94563174813876216"/>
          <c:h val="0.74303026471916789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D0-4E68-93AE-630A3BC424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D0-4E68-93AE-630A3BC4245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D0-4E68-93AE-630A3BC4245A}"/>
              </c:ext>
            </c:extLst>
          </c:dPt>
          <c:cat>
            <c:strRef>
              <c:f>Data!$G$50:$G$52</c:f>
              <c:strCache>
                <c:ptCount val="3"/>
                <c:pt idx="0">
                  <c:v>Còn lại</c:v>
                </c:pt>
                <c:pt idx="1">
                  <c:v>Sử dụng</c:v>
                </c:pt>
                <c:pt idx="2">
                  <c:v>Đáy</c:v>
                </c:pt>
              </c:strCache>
            </c:strRef>
          </c:cat>
          <c:val>
            <c:numRef>
              <c:f>Data!$H$50:$H$52</c:f>
              <c:numCache>
                <c:formatCode>0.00%</c:formatCode>
                <c:ptCount val="3"/>
                <c:pt idx="0">
                  <c:v>0.26683333333333337</c:v>
                </c:pt>
                <c:pt idx="1">
                  <c:v>0.73316666666666663</c:v>
                </c:pt>
                <c:pt idx="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D0-4E68-93AE-630A3BC42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08225274927223E-3"/>
          <c:y val="0.22398822527102258"/>
          <c:w val="0.98283347489940309"/>
          <c:h val="0.63859270982002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Data!$B$55:$B$60</c:f>
              <c:strCache>
                <c:ptCount val="6"/>
                <c:pt idx="0">
                  <c:v>Kỳ 01</c:v>
                </c:pt>
                <c:pt idx="1">
                  <c:v>Kỳ 02</c:v>
                </c:pt>
                <c:pt idx="2">
                  <c:v>Kỳ 03</c:v>
                </c:pt>
                <c:pt idx="3">
                  <c:v>Kỳ 04</c:v>
                </c:pt>
                <c:pt idx="4">
                  <c:v>Kỳ 05</c:v>
                </c:pt>
                <c:pt idx="5">
                  <c:v>Kỳ 06</c:v>
                </c:pt>
              </c:strCache>
            </c:strRef>
          </c:cat>
          <c:val>
            <c:numRef>
              <c:f>Data!$C$55:$C$60</c:f>
              <c:numCache>
                <c:formatCode>General</c:formatCode>
                <c:ptCount val="6"/>
                <c:pt idx="0">
                  <c:v>280</c:v>
                </c:pt>
                <c:pt idx="1">
                  <c:v>600</c:v>
                </c:pt>
                <c:pt idx="2">
                  <c:v>369</c:v>
                </c:pt>
                <c:pt idx="3">
                  <c:v>315</c:v>
                </c:pt>
                <c:pt idx="4">
                  <c:v>269</c:v>
                </c:pt>
                <c:pt idx="5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C-4D73-84AA-6208BD0A2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666416"/>
        <c:axId val="1973650192"/>
      </c:lineChart>
      <c:catAx>
        <c:axId val="19736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50192"/>
        <c:crosses val="autoZero"/>
        <c:auto val="1"/>
        <c:lblAlgn val="ctr"/>
        <c:lblOffset val="100"/>
        <c:noMultiLvlLbl val="0"/>
      </c:catAx>
      <c:valAx>
        <c:axId val="197365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5216137120239"/>
          <c:y val="0.18162796359031042"/>
          <c:w val="0.76316067520313968"/>
          <c:h val="0.7600386995966774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pattFill prst="lgConfetti">
                <a:fgClr>
                  <a:schemeClr val="bg1">
                    <a:lumMod val="6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88-478F-98A4-33B7102089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88-478F-98A4-33B7102089AF}"/>
              </c:ext>
            </c:extLst>
          </c:dPt>
          <c:dPt>
            <c:idx val="2"/>
            <c:bubble3D val="0"/>
            <c:spPr>
              <a:pattFill prst="lgConfetti">
                <a:fgClr>
                  <a:schemeClr val="bg1">
                    <a:lumMod val="6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88-478F-98A4-33B7102089A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88-478F-98A4-33B7102089AF}"/>
                </c:ext>
              </c:extLst>
            </c:dLbl>
            <c:dLbl>
              <c:idx val="1"/>
              <c:layout>
                <c:manualLayout>
                  <c:x val="0.33013844515441959"/>
                  <c:y val="4.77272755742827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288-478F-98A4-33B7102089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88-478F-98A4-33B7102089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Data!$G$3:$G$5</c:f>
              <c:strCache>
                <c:ptCount val="3"/>
                <c:pt idx="0">
                  <c:v>Số ngày</c:v>
                </c:pt>
                <c:pt idx="1">
                  <c:v>Pthu</c:v>
                </c:pt>
                <c:pt idx="2">
                  <c:v>Còn</c:v>
                </c:pt>
              </c:strCache>
            </c:strRef>
          </c:cat>
          <c:val>
            <c:numRef>
              <c:f>Data!$H$3:$H$5</c:f>
              <c:numCache>
                <c:formatCode>General</c:formatCode>
                <c:ptCount val="3"/>
                <c:pt idx="0">
                  <c:v>48</c:v>
                </c:pt>
                <c:pt idx="1">
                  <c:v>42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88-478F-98A4-33B710208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4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3403324584427"/>
          <c:y val="0.24503097873241794"/>
          <c:w val="0.85998818897637797"/>
          <c:h val="0.66082381838845405"/>
        </c:manualLayout>
      </c:layout>
      <c:barChart>
        <c:barDir val="col"/>
        <c:grouping val="stack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15-4F0A-A2A5-317C9619978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15-4F0A-A2A5-317C9619978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15-4F0A-A2A5-317C9619978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015-4F0A-A2A5-317C96199784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D559C05C-F2C2-4DCE-8689-5A5436F7C5B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88C1542-640A-4237-ADA1-2B9330DC087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015-4F0A-A2A5-317C9619978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73D4B17-5F7F-49AC-9612-C927D7AA08D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7C94070-E6D1-4AD3-ACB6-B84AEC95B41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015-4F0A-A2A5-317C9619978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DFF7F56-9AB6-40F9-A3AC-02CD2F38CBC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4CB6B08-947F-49C2-BD0A-25FABCD7E0B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015-4F0A-A2A5-317C9619978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0FFC684-2762-4F01-8870-5F4E5CBE741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D4632C3-A6B0-4018-9395-469149230C0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015-4F0A-A2A5-317C961997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Data!$B$7:$B$10</c:f>
              <c:strCache>
                <c:ptCount val="4"/>
                <c:pt idx="0">
                  <c:v>0-30</c:v>
                </c:pt>
                <c:pt idx="1">
                  <c:v>30-60</c:v>
                </c:pt>
                <c:pt idx="2">
                  <c:v>60-90</c:v>
                </c:pt>
                <c:pt idx="3">
                  <c:v>&gt;90</c:v>
                </c:pt>
              </c:strCache>
            </c:strRef>
          </c:cat>
          <c:val>
            <c:numRef>
              <c:f>Data!$C$7:$C$10</c:f>
              <c:numCache>
                <c:formatCode>_(* #,##0_);_(* \(#,##0\);_(* "-"??_);_(@_)</c:formatCode>
                <c:ptCount val="4"/>
                <c:pt idx="0">
                  <c:v>1430</c:v>
                </c:pt>
                <c:pt idx="1">
                  <c:v>2775</c:v>
                </c:pt>
                <c:pt idx="2">
                  <c:v>2704</c:v>
                </c:pt>
                <c:pt idx="3">
                  <c:v>1889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Data!$D$7:$D$10</c15:f>
                <c15:dlblRangeCache>
                  <c:ptCount val="4"/>
                  <c:pt idx="0">
                    <c:v>16%</c:v>
                  </c:pt>
                  <c:pt idx="1">
                    <c:v>32%</c:v>
                  </c:pt>
                  <c:pt idx="2">
                    <c:v>31%</c:v>
                  </c:pt>
                  <c:pt idx="3">
                    <c:v>21%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E015-4F0A-A2A5-317C96199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653779152"/>
        <c:axId val="1653775824"/>
      </c:barChart>
      <c:catAx>
        <c:axId val="165377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775824"/>
        <c:crosses val="autoZero"/>
        <c:auto val="1"/>
        <c:lblAlgn val="ctr"/>
        <c:lblOffset val="100"/>
        <c:noMultiLvlLbl val="0"/>
      </c:catAx>
      <c:valAx>
        <c:axId val="165377582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7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44293259438055"/>
          <c:y val="0.17897716254165355"/>
          <c:w val="0.87627909391995062"/>
          <c:h val="0.67142962903070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Data!$C$13</c:f>
              <c:strCache>
                <c:ptCount val="1"/>
                <c:pt idx="0">
                  <c:v>Tiền vào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Data!$B$14:$B$44</c:f>
              <c:strCache>
                <c:ptCount val="31"/>
                <c:pt idx="0">
                  <c:v>N01</c:v>
                </c:pt>
                <c:pt idx="1">
                  <c:v>N02</c:v>
                </c:pt>
                <c:pt idx="2">
                  <c:v>N03</c:v>
                </c:pt>
                <c:pt idx="3">
                  <c:v>N04</c:v>
                </c:pt>
                <c:pt idx="4">
                  <c:v>N05</c:v>
                </c:pt>
                <c:pt idx="5">
                  <c:v>N06</c:v>
                </c:pt>
                <c:pt idx="6">
                  <c:v>N07</c:v>
                </c:pt>
                <c:pt idx="7">
                  <c:v>N08</c:v>
                </c:pt>
                <c:pt idx="8">
                  <c:v>N09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</c:strCache>
            </c:strRef>
          </c:cat>
          <c:val>
            <c:numRef>
              <c:f>Data!$C$14:$C$44</c:f>
              <c:numCache>
                <c:formatCode>_(* #,##0_);_(* \(#,##0\);_(* "-"??_);_(@_)</c:formatCode>
                <c:ptCount val="31"/>
                <c:pt idx="0">
                  <c:v>2377</c:v>
                </c:pt>
                <c:pt idx="1">
                  <c:v>2955</c:v>
                </c:pt>
                <c:pt idx="2">
                  <c:v>1183</c:v>
                </c:pt>
                <c:pt idx="3">
                  <c:v>2445</c:v>
                </c:pt>
                <c:pt idx="4">
                  <c:v>1167</c:v>
                </c:pt>
                <c:pt idx="5">
                  <c:v>2596</c:v>
                </c:pt>
                <c:pt idx="6">
                  <c:v>2052</c:v>
                </c:pt>
                <c:pt idx="7">
                  <c:v>2591</c:v>
                </c:pt>
                <c:pt idx="8">
                  <c:v>1540</c:v>
                </c:pt>
                <c:pt idx="9">
                  <c:v>2330</c:v>
                </c:pt>
                <c:pt idx="10">
                  <c:v>1630</c:v>
                </c:pt>
                <c:pt idx="11">
                  <c:v>2862</c:v>
                </c:pt>
                <c:pt idx="12">
                  <c:v>2115</c:v>
                </c:pt>
                <c:pt idx="13">
                  <c:v>2140</c:v>
                </c:pt>
                <c:pt idx="14">
                  <c:v>1129</c:v>
                </c:pt>
                <c:pt idx="15">
                  <c:v>2661</c:v>
                </c:pt>
                <c:pt idx="16">
                  <c:v>2653</c:v>
                </c:pt>
                <c:pt idx="17">
                  <c:v>2333</c:v>
                </c:pt>
                <c:pt idx="18">
                  <c:v>2890</c:v>
                </c:pt>
                <c:pt idx="19">
                  <c:v>1744</c:v>
                </c:pt>
                <c:pt idx="20">
                  <c:v>1837</c:v>
                </c:pt>
                <c:pt idx="21">
                  <c:v>2329</c:v>
                </c:pt>
                <c:pt idx="22">
                  <c:v>2407</c:v>
                </c:pt>
                <c:pt idx="23">
                  <c:v>2129</c:v>
                </c:pt>
                <c:pt idx="24">
                  <c:v>2619</c:v>
                </c:pt>
                <c:pt idx="25">
                  <c:v>1304</c:v>
                </c:pt>
                <c:pt idx="26">
                  <c:v>1005</c:v>
                </c:pt>
                <c:pt idx="27">
                  <c:v>1322</c:v>
                </c:pt>
                <c:pt idx="28">
                  <c:v>2532</c:v>
                </c:pt>
                <c:pt idx="29">
                  <c:v>1964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3-40B3-83D1-32837A2CF448}"/>
            </c:ext>
          </c:extLst>
        </c:ser>
        <c:ser>
          <c:idx val="1"/>
          <c:order val="1"/>
          <c:tx>
            <c:strRef>
              <c:f>Data!$D$13</c:f>
              <c:strCache>
                <c:ptCount val="1"/>
                <c:pt idx="0">
                  <c:v>Tiền 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Data!$B$14:$B$44</c:f>
              <c:strCache>
                <c:ptCount val="31"/>
                <c:pt idx="0">
                  <c:v>N01</c:v>
                </c:pt>
                <c:pt idx="1">
                  <c:v>N02</c:v>
                </c:pt>
                <c:pt idx="2">
                  <c:v>N03</c:v>
                </c:pt>
                <c:pt idx="3">
                  <c:v>N04</c:v>
                </c:pt>
                <c:pt idx="4">
                  <c:v>N05</c:v>
                </c:pt>
                <c:pt idx="5">
                  <c:v>N06</c:v>
                </c:pt>
                <c:pt idx="6">
                  <c:v>N07</c:v>
                </c:pt>
                <c:pt idx="7">
                  <c:v>N08</c:v>
                </c:pt>
                <c:pt idx="8">
                  <c:v>N09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</c:strCache>
            </c:strRef>
          </c:cat>
          <c:val>
            <c:numRef>
              <c:f>Data!$D$14:$D$44</c:f>
              <c:numCache>
                <c:formatCode>_(* #,##0_);_(* \(#,##0\);_(* "-"??_);_(@_)</c:formatCode>
                <c:ptCount val="31"/>
                <c:pt idx="0">
                  <c:v>-1728</c:v>
                </c:pt>
                <c:pt idx="1">
                  <c:v>-1310</c:v>
                </c:pt>
                <c:pt idx="2">
                  <c:v>-2505</c:v>
                </c:pt>
                <c:pt idx="3">
                  <c:v>-2312</c:v>
                </c:pt>
                <c:pt idx="4">
                  <c:v>-2645</c:v>
                </c:pt>
                <c:pt idx="5">
                  <c:v>-1205</c:v>
                </c:pt>
                <c:pt idx="6">
                  <c:v>-2624</c:v>
                </c:pt>
                <c:pt idx="7">
                  <c:v>-2075</c:v>
                </c:pt>
                <c:pt idx="8">
                  <c:v>-1493</c:v>
                </c:pt>
                <c:pt idx="9">
                  <c:v>-1063</c:v>
                </c:pt>
                <c:pt idx="10">
                  <c:v>-2141</c:v>
                </c:pt>
                <c:pt idx="11">
                  <c:v>-1623</c:v>
                </c:pt>
                <c:pt idx="12">
                  <c:v>-2423</c:v>
                </c:pt>
                <c:pt idx="13">
                  <c:v>-2317</c:v>
                </c:pt>
                <c:pt idx="14">
                  <c:v>-2603</c:v>
                </c:pt>
                <c:pt idx="15">
                  <c:v>-1477</c:v>
                </c:pt>
                <c:pt idx="16">
                  <c:v>-1690</c:v>
                </c:pt>
                <c:pt idx="17">
                  <c:v>-2714</c:v>
                </c:pt>
                <c:pt idx="18">
                  <c:v>-2971</c:v>
                </c:pt>
                <c:pt idx="19">
                  <c:v>-2073</c:v>
                </c:pt>
                <c:pt idx="20">
                  <c:v>-1797</c:v>
                </c:pt>
                <c:pt idx="21">
                  <c:v>-2490</c:v>
                </c:pt>
                <c:pt idx="22">
                  <c:v>-2485</c:v>
                </c:pt>
                <c:pt idx="23">
                  <c:v>-2806</c:v>
                </c:pt>
                <c:pt idx="24">
                  <c:v>-2443</c:v>
                </c:pt>
                <c:pt idx="25">
                  <c:v>-2404</c:v>
                </c:pt>
                <c:pt idx="26">
                  <c:v>-1408</c:v>
                </c:pt>
                <c:pt idx="27">
                  <c:v>-1134</c:v>
                </c:pt>
                <c:pt idx="28">
                  <c:v>-1525</c:v>
                </c:pt>
                <c:pt idx="29">
                  <c:v>-2997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3-40B3-83D1-32837A2CF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35773840"/>
        <c:axId val="1835787984"/>
      </c:barChart>
      <c:lineChart>
        <c:grouping val="stacked"/>
        <c:varyColors val="0"/>
        <c:ser>
          <c:idx val="2"/>
          <c:order val="2"/>
          <c:tx>
            <c:strRef>
              <c:f>Data!$E$13</c:f>
              <c:strCache>
                <c:ptCount val="1"/>
                <c:pt idx="0">
                  <c:v>Net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strRef>
              <c:f>Data!$B$14:$B$44</c:f>
              <c:strCache>
                <c:ptCount val="31"/>
                <c:pt idx="0">
                  <c:v>N01</c:v>
                </c:pt>
                <c:pt idx="1">
                  <c:v>N02</c:v>
                </c:pt>
                <c:pt idx="2">
                  <c:v>N03</c:v>
                </c:pt>
                <c:pt idx="3">
                  <c:v>N04</c:v>
                </c:pt>
                <c:pt idx="4">
                  <c:v>N05</c:v>
                </c:pt>
                <c:pt idx="5">
                  <c:v>N06</c:v>
                </c:pt>
                <c:pt idx="6">
                  <c:v>N07</c:v>
                </c:pt>
                <c:pt idx="7">
                  <c:v>N08</c:v>
                </c:pt>
                <c:pt idx="8">
                  <c:v>N09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</c:strCache>
            </c:strRef>
          </c:cat>
          <c:val>
            <c:numRef>
              <c:f>Data!$E$14:$E$44</c:f>
              <c:numCache>
                <c:formatCode>General</c:formatCode>
                <c:ptCount val="31"/>
                <c:pt idx="0">
                  <c:v>649</c:v>
                </c:pt>
                <c:pt idx="1">
                  <c:v>1645</c:v>
                </c:pt>
                <c:pt idx="2">
                  <c:v>-1322</c:v>
                </c:pt>
                <c:pt idx="3">
                  <c:v>133</c:v>
                </c:pt>
                <c:pt idx="4">
                  <c:v>-1478</c:v>
                </c:pt>
                <c:pt idx="5">
                  <c:v>1391</c:v>
                </c:pt>
                <c:pt idx="6">
                  <c:v>-572</c:v>
                </c:pt>
                <c:pt idx="7">
                  <c:v>516</c:v>
                </c:pt>
                <c:pt idx="8">
                  <c:v>47</c:v>
                </c:pt>
                <c:pt idx="9">
                  <c:v>1267</c:v>
                </c:pt>
                <c:pt idx="10">
                  <c:v>-511</c:v>
                </c:pt>
                <c:pt idx="11">
                  <c:v>1239</c:v>
                </c:pt>
                <c:pt idx="12">
                  <c:v>-308</c:v>
                </c:pt>
                <c:pt idx="13">
                  <c:v>-177</c:v>
                </c:pt>
                <c:pt idx="14">
                  <c:v>-1474</c:v>
                </c:pt>
                <c:pt idx="15">
                  <c:v>1184</c:v>
                </c:pt>
                <c:pt idx="16">
                  <c:v>963</c:v>
                </c:pt>
                <c:pt idx="17">
                  <c:v>-381</c:v>
                </c:pt>
                <c:pt idx="18">
                  <c:v>-81</c:v>
                </c:pt>
                <c:pt idx="19">
                  <c:v>-329</c:v>
                </c:pt>
                <c:pt idx="20">
                  <c:v>40</c:v>
                </c:pt>
                <c:pt idx="21">
                  <c:v>-161</c:v>
                </c:pt>
                <c:pt idx="22">
                  <c:v>-78</c:v>
                </c:pt>
                <c:pt idx="23">
                  <c:v>-677</c:v>
                </c:pt>
                <c:pt idx="24">
                  <c:v>176</c:v>
                </c:pt>
                <c:pt idx="25">
                  <c:v>-1100</c:v>
                </c:pt>
                <c:pt idx="26">
                  <c:v>-403</c:v>
                </c:pt>
                <c:pt idx="27">
                  <c:v>188</c:v>
                </c:pt>
                <c:pt idx="28">
                  <c:v>1007</c:v>
                </c:pt>
                <c:pt idx="29">
                  <c:v>-1033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753-40B3-83D1-32837A2CF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773840"/>
        <c:axId val="1835787984"/>
      </c:lineChart>
      <c:catAx>
        <c:axId val="183577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87984"/>
        <c:crosses val="autoZero"/>
        <c:auto val="1"/>
        <c:lblAlgn val="ctr"/>
        <c:lblOffset val="600"/>
        <c:noMultiLvlLbl val="0"/>
      </c:catAx>
      <c:valAx>
        <c:axId val="183578798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7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629171985312633"/>
          <c:y val="5.2132961739707738E-2"/>
          <c:w val="0.26306348577936139"/>
          <c:h val="6.3452220756669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42" fmlaLink="Data!$M$2" fmlaRange="Data!$M$3:$M$12" noThreeD="1" sel="4" val="2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791E06B-4FC6-4900-BC8C-D5AE38479312}" type="doc">
      <dgm:prSet loTypeId="urn:microsoft.com/office/officeart/2005/8/layout/vProcess5" loCatId="process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30CAACF6-19C7-4790-987D-9C59B0C8B8B4}">
      <dgm:prSet phldrT="[Text]" custT="1"/>
      <dgm:spPr/>
      <dgm:t>
        <a:bodyPr/>
        <a:lstStyle/>
        <a:p>
          <a:r>
            <a:rPr lang="en-US" sz="105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DỮ LIỆU</a:t>
          </a:r>
        </a:p>
      </dgm:t>
    </dgm:pt>
    <dgm:pt modelId="{2E6186A1-D7B8-4F35-9548-39E55663DC56}" type="parTrans" cxnId="{C488B877-C6E0-4A48-B206-0021D13E26AB}">
      <dgm:prSet/>
      <dgm:spPr/>
      <dgm:t>
        <a:bodyPr/>
        <a:lstStyle/>
        <a:p>
          <a:endParaRPr lang="en-US" sz="105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C190ADB0-A4CF-4769-9532-554F77E4B483}" type="sibTrans" cxnId="{C488B877-C6E0-4A48-B206-0021D13E26AB}">
      <dgm:prSet custT="1"/>
      <dgm:spPr/>
      <dgm:t>
        <a:bodyPr/>
        <a:lstStyle/>
        <a:p>
          <a:endParaRPr lang="en-US" sz="105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063D1EA2-E3BF-4F8F-8673-9E818169E459}">
      <dgm:prSet phldrT="[Text]" custT="1"/>
      <dgm:spPr/>
      <dgm:t>
        <a:bodyPr/>
        <a:lstStyle/>
        <a:p>
          <a:r>
            <a:rPr lang="en-US" sz="105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THÔNG TIN</a:t>
          </a:r>
        </a:p>
      </dgm:t>
    </dgm:pt>
    <dgm:pt modelId="{ACA7A211-CCC6-437A-9425-7FB9AA13A628}" type="parTrans" cxnId="{46DBADFA-46D5-443B-8BC3-0265BBCF736D}">
      <dgm:prSet/>
      <dgm:spPr/>
      <dgm:t>
        <a:bodyPr/>
        <a:lstStyle/>
        <a:p>
          <a:endParaRPr lang="en-US" sz="105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F4B3513C-4D8D-4356-86DD-4BC65961AF22}" type="sibTrans" cxnId="{46DBADFA-46D5-443B-8BC3-0265BBCF736D}">
      <dgm:prSet custT="1"/>
      <dgm:spPr/>
      <dgm:t>
        <a:bodyPr/>
        <a:lstStyle/>
        <a:p>
          <a:endParaRPr lang="en-US" sz="105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38B709F3-7194-42ED-BD4B-E23ED703602F}">
      <dgm:prSet phldrT="[Text]" custT="1"/>
      <dgm:spPr/>
      <dgm:t>
        <a:bodyPr/>
        <a:lstStyle/>
        <a:p>
          <a:r>
            <a:rPr lang="en-US" sz="105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ĐÁNH GIÁ</a:t>
          </a:r>
        </a:p>
      </dgm:t>
    </dgm:pt>
    <dgm:pt modelId="{E510F362-9B10-4228-89B2-ED5250CE1C3D}" type="parTrans" cxnId="{DCB599DC-E880-4788-90FB-45648C15D009}">
      <dgm:prSet/>
      <dgm:spPr/>
      <dgm:t>
        <a:bodyPr/>
        <a:lstStyle/>
        <a:p>
          <a:endParaRPr lang="en-US" sz="105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42964A5C-A671-4048-B6EA-A76EDD52759A}" type="sibTrans" cxnId="{DCB599DC-E880-4788-90FB-45648C15D009}">
      <dgm:prSet custT="1"/>
      <dgm:spPr/>
      <dgm:t>
        <a:bodyPr/>
        <a:lstStyle/>
        <a:p>
          <a:endParaRPr lang="en-US" sz="105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EB517681-1F20-4A4A-9B0D-624BF94D8E7C}">
      <dgm:prSet phldrT="[Text]" custT="1"/>
      <dgm:spPr/>
      <dgm:t>
        <a:bodyPr/>
        <a:lstStyle/>
        <a:p>
          <a:r>
            <a:rPr lang="en-US" sz="105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ĐO LƯỜNG</a:t>
          </a:r>
        </a:p>
      </dgm:t>
    </dgm:pt>
    <dgm:pt modelId="{FEF5081B-2E29-48E0-A833-2B4ACF94F686}" type="parTrans" cxnId="{7C4AA966-7821-43B9-8437-68ABD1DB707E}">
      <dgm:prSet/>
      <dgm:spPr/>
      <dgm:t>
        <a:bodyPr/>
        <a:lstStyle/>
        <a:p>
          <a:endParaRPr lang="en-US" sz="105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A66D8541-5C97-4264-AEBB-7EB5AE2F87CE}" type="sibTrans" cxnId="{7C4AA966-7821-43B9-8437-68ABD1DB707E}">
      <dgm:prSet custT="1"/>
      <dgm:spPr/>
      <dgm:t>
        <a:bodyPr/>
        <a:lstStyle/>
        <a:p>
          <a:endParaRPr lang="en-US" sz="105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23573F8E-5DE6-4187-BBC1-19DCCA5E1E22}">
      <dgm:prSet phldrT="[Text]" custT="1"/>
      <dgm:spPr/>
      <dgm:t>
        <a:bodyPr/>
        <a:lstStyle/>
        <a:p>
          <a:r>
            <a:rPr lang="en-US" sz="105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QUYẾT ĐỊNH</a:t>
          </a:r>
        </a:p>
      </dgm:t>
    </dgm:pt>
    <dgm:pt modelId="{F229CDE8-4690-4E1D-BE79-774471F5B68E}" type="parTrans" cxnId="{B30DBB36-FDED-4F74-BCD0-B8DF65245E7A}">
      <dgm:prSet/>
      <dgm:spPr/>
      <dgm:t>
        <a:bodyPr/>
        <a:lstStyle/>
        <a:p>
          <a:endParaRPr lang="en-US" sz="105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39121D2E-54C3-4133-A455-89B34BEA54A0}" type="sibTrans" cxnId="{B30DBB36-FDED-4F74-BCD0-B8DF65245E7A}">
      <dgm:prSet/>
      <dgm:spPr/>
      <dgm:t>
        <a:bodyPr/>
        <a:lstStyle/>
        <a:p>
          <a:endParaRPr lang="en-US" sz="105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36BAE320-8DF9-40F0-95E4-8B7300DAC640}" type="pres">
      <dgm:prSet presAssocID="{6791E06B-4FC6-4900-BC8C-D5AE38479312}" presName="outerComposite" presStyleCnt="0">
        <dgm:presLayoutVars>
          <dgm:chMax val="5"/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CE50312C-79C0-4F48-8F2C-EB7B37CA1FD5}" type="pres">
      <dgm:prSet presAssocID="{6791E06B-4FC6-4900-BC8C-D5AE38479312}" presName="dummyMaxCanvas" presStyleCnt="0">
        <dgm:presLayoutVars/>
      </dgm:prSet>
      <dgm:spPr/>
    </dgm:pt>
    <dgm:pt modelId="{525A163F-28AB-4FF2-8910-89314458FBB3}" type="pres">
      <dgm:prSet presAssocID="{6791E06B-4FC6-4900-BC8C-D5AE38479312}" presName="FiveNodes_1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0B2015C5-0D73-44D2-B92A-4F48A9E132EA}" type="pres">
      <dgm:prSet presAssocID="{6791E06B-4FC6-4900-BC8C-D5AE38479312}" presName="FiveNodes_2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31F9BA67-2D13-4AB5-8415-6E44E81E26B5}" type="pres">
      <dgm:prSet presAssocID="{6791E06B-4FC6-4900-BC8C-D5AE38479312}" presName="FiveNodes_3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7F0E42E-D384-4824-B1C9-3685BCFFA0ED}" type="pres">
      <dgm:prSet presAssocID="{6791E06B-4FC6-4900-BC8C-D5AE38479312}" presName="FiveNodes_4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DBB585D-54E3-4BAC-A868-484857CAA22E}" type="pres">
      <dgm:prSet presAssocID="{6791E06B-4FC6-4900-BC8C-D5AE38479312}" presName="FiveNodes_5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8C99F58-09D5-4244-9C87-95032C7A7026}" type="pres">
      <dgm:prSet presAssocID="{6791E06B-4FC6-4900-BC8C-D5AE38479312}" presName="FiveConn_1-2" presStyleLbl="fgAccFollowNode1" presStyleIdx="0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F7D5791-1E9C-41FA-B8FE-9422797E8E79}" type="pres">
      <dgm:prSet presAssocID="{6791E06B-4FC6-4900-BC8C-D5AE38479312}" presName="FiveConn_2-3" presStyleLbl="fgAccFollowNode1" presStyleIdx="1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FA88022-3374-49C1-A9F9-489B7FDE1249}" type="pres">
      <dgm:prSet presAssocID="{6791E06B-4FC6-4900-BC8C-D5AE38479312}" presName="FiveConn_3-4" presStyleLbl="fgAccFollowNode1" presStyleIdx="2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9507520-FB10-4221-9B48-21ACF2D8D1CE}" type="pres">
      <dgm:prSet presAssocID="{6791E06B-4FC6-4900-BC8C-D5AE38479312}" presName="FiveConn_4-5" presStyleLbl="fgAccFollowNode1" presStyleIdx="3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8C2B88B-B82F-4BE7-B928-DF5013E79B19}" type="pres">
      <dgm:prSet presAssocID="{6791E06B-4FC6-4900-BC8C-D5AE38479312}" presName="FiveNodes_1_text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DC24DA3-94DC-4AA1-94DF-4BD7C747F8FB}" type="pres">
      <dgm:prSet presAssocID="{6791E06B-4FC6-4900-BC8C-D5AE38479312}" presName="FiveNodes_2_text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34C5EFDB-2092-4F00-958B-DECD989DEAC3}" type="pres">
      <dgm:prSet presAssocID="{6791E06B-4FC6-4900-BC8C-D5AE38479312}" presName="FiveNodes_3_text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B2F0405-7655-4AFC-B1B0-55432026FFCE}" type="pres">
      <dgm:prSet presAssocID="{6791E06B-4FC6-4900-BC8C-D5AE38479312}" presName="FiveNodes_4_text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F02A2BD-061D-4D84-8A57-6F6E89F9A6DA}" type="pres">
      <dgm:prSet presAssocID="{6791E06B-4FC6-4900-BC8C-D5AE38479312}" presName="FiveNodes_5_text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1CCEF66C-9756-4B80-B7EF-FA19D6A90ED1}" type="presOf" srcId="{38B709F3-7194-42ED-BD4B-E23ED703602F}" destId="{31F9BA67-2D13-4AB5-8415-6E44E81E26B5}" srcOrd="0" destOrd="0" presId="urn:microsoft.com/office/officeart/2005/8/layout/vProcess5"/>
    <dgm:cxn modelId="{CC2D4B64-5E64-4AA8-A8B9-76BFD26126EA}" type="presOf" srcId="{063D1EA2-E3BF-4F8F-8673-9E818169E459}" destId="{0B2015C5-0D73-44D2-B92A-4F48A9E132EA}" srcOrd="0" destOrd="0" presId="urn:microsoft.com/office/officeart/2005/8/layout/vProcess5"/>
    <dgm:cxn modelId="{46DBADFA-46D5-443B-8BC3-0265BBCF736D}" srcId="{6791E06B-4FC6-4900-BC8C-D5AE38479312}" destId="{063D1EA2-E3BF-4F8F-8673-9E818169E459}" srcOrd="1" destOrd="0" parTransId="{ACA7A211-CCC6-437A-9425-7FB9AA13A628}" sibTransId="{F4B3513C-4D8D-4356-86DD-4BC65961AF22}"/>
    <dgm:cxn modelId="{A82DBC56-B9CE-4266-8236-5BE3EB2FFA87}" type="presOf" srcId="{C190ADB0-A4CF-4769-9532-554F77E4B483}" destId="{68C99F58-09D5-4244-9C87-95032C7A7026}" srcOrd="0" destOrd="0" presId="urn:microsoft.com/office/officeart/2005/8/layout/vProcess5"/>
    <dgm:cxn modelId="{56E6A543-9765-4E5B-AB0D-41859D6362BA}" type="presOf" srcId="{38B709F3-7194-42ED-BD4B-E23ED703602F}" destId="{34C5EFDB-2092-4F00-958B-DECD989DEAC3}" srcOrd="1" destOrd="0" presId="urn:microsoft.com/office/officeart/2005/8/layout/vProcess5"/>
    <dgm:cxn modelId="{7C4AA966-7821-43B9-8437-68ABD1DB707E}" srcId="{6791E06B-4FC6-4900-BC8C-D5AE38479312}" destId="{EB517681-1F20-4A4A-9B0D-624BF94D8E7C}" srcOrd="3" destOrd="0" parTransId="{FEF5081B-2E29-48E0-A833-2B4ACF94F686}" sibTransId="{A66D8541-5C97-4264-AEBB-7EB5AE2F87CE}"/>
    <dgm:cxn modelId="{A35029DD-7A8E-4120-94A9-B065588212BD}" type="presOf" srcId="{30CAACF6-19C7-4790-987D-9C59B0C8B8B4}" destId="{525A163F-28AB-4FF2-8910-89314458FBB3}" srcOrd="0" destOrd="0" presId="urn:microsoft.com/office/officeart/2005/8/layout/vProcess5"/>
    <dgm:cxn modelId="{C488B877-C6E0-4A48-B206-0021D13E26AB}" srcId="{6791E06B-4FC6-4900-BC8C-D5AE38479312}" destId="{30CAACF6-19C7-4790-987D-9C59B0C8B8B4}" srcOrd="0" destOrd="0" parTransId="{2E6186A1-D7B8-4F35-9548-39E55663DC56}" sibTransId="{C190ADB0-A4CF-4769-9532-554F77E4B483}"/>
    <dgm:cxn modelId="{B30DBB36-FDED-4F74-BCD0-B8DF65245E7A}" srcId="{6791E06B-4FC6-4900-BC8C-D5AE38479312}" destId="{23573F8E-5DE6-4187-BBC1-19DCCA5E1E22}" srcOrd="4" destOrd="0" parTransId="{F229CDE8-4690-4E1D-BE79-774471F5B68E}" sibTransId="{39121D2E-54C3-4133-A455-89B34BEA54A0}"/>
    <dgm:cxn modelId="{29F2778B-C0E6-42DB-B815-EB7DC27695D4}" type="presOf" srcId="{EB517681-1F20-4A4A-9B0D-624BF94D8E7C}" destId="{C7F0E42E-D384-4824-B1C9-3685BCFFA0ED}" srcOrd="0" destOrd="0" presId="urn:microsoft.com/office/officeart/2005/8/layout/vProcess5"/>
    <dgm:cxn modelId="{84F1DA26-9672-4191-A32D-4D7F8880BD3B}" type="presOf" srcId="{23573F8E-5DE6-4187-BBC1-19DCCA5E1E22}" destId="{EF02A2BD-061D-4D84-8A57-6F6E89F9A6DA}" srcOrd="1" destOrd="0" presId="urn:microsoft.com/office/officeart/2005/8/layout/vProcess5"/>
    <dgm:cxn modelId="{47A074E5-876D-49D4-A527-47FC315C34B2}" type="presOf" srcId="{42964A5C-A671-4048-B6EA-A76EDD52759A}" destId="{DFA88022-3374-49C1-A9F9-489B7FDE1249}" srcOrd="0" destOrd="0" presId="urn:microsoft.com/office/officeart/2005/8/layout/vProcess5"/>
    <dgm:cxn modelId="{1247EE13-B964-4DD3-BE0A-328110AD917D}" type="presOf" srcId="{063D1EA2-E3BF-4F8F-8673-9E818169E459}" destId="{ADC24DA3-94DC-4AA1-94DF-4BD7C747F8FB}" srcOrd="1" destOrd="0" presId="urn:microsoft.com/office/officeart/2005/8/layout/vProcess5"/>
    <dgm:cxn modelId="{4A01CDFD-99F9-49B2-A31B-573FD41A399A}" type="presOf" srcId="{EB517681-1F20-4A4A-9B0D-624BF94D8E7C}" destId="{7B2F0405-7655-4AFC-B1B0-55432026FFCE}" srcOrd="1" destOrd="0" presId="urn:microsoft.com/office/officeart/2005/8/layout/vProcess5"/>
    <dgm:cxn modelId="{86FAC039-77E8-4E67-853D-EA52B340AC2E}" type="presOf" srcId="{F4B3513C-4D8D-4356-86DD-4BC65961AF22}" destId="{4F7D5791-1E9C-41FA-B8FE-9422797E8E79}" srcOrd="0" destOrd="0" presId="urn:microsoft.com/office/officeart/2005/8/layout/vProcess5"/>
    <dgm:cxn modelId="{5CDB80EA-51AA-4345-8334-B894A026C9F3}" type="presOf" srcId="{30CAACF6-19C7-4790-987D-9C59B0C8B8B4}" destId="{88C2B88B-B82F-4BE7-B928-DF5013E79B19}" srcOrd="1" destOrd="0" presId="urn:microsoft.com/office/officeart/2005/8/layout/vProcess5"/>
    <dgm:cxn modelId="{C8C5F0A8-28DA-4584-A127-FDAB87BD7492}" type="presOf" srcId="{A66D8541-5C97-4264-AEBB-7EB5AE2F87CE}" destId="{C9507520-FB10-4221-9B48-21ACF2D8D1CE}" srcOrd="0" destOrd="0" presId="urn:microsoft.com/office/officeart/2005/8/layout/vProcess5"/>
    <dgm:cxn modelId="{1F7DEE5A-5DA2-42A1-A6C1-6CFF4DE1FF03}" type="presOf" srcId="{23573F8E-5DE6-4187-BBC1-19DCCA5E1E22}" destId="{FDBB585D-54E3-4BAC-A868-484857CAA22E}" srcOrd="0" destOrd="0" presId="urn:microsoft.com/office/officeart/2005/8/layout/vProcess5"/>
    <dgm:cxn modelId="{DCB599DC-E880-4788-90FB-45648C15D009}" srcId="{6791E06B-4FC6-4900-BC8C-D5AE38479312}" destId="{38B709F3-7194-42ED-BD4B-E23ED703602F}" srcOrd="2" destOrd="0" parTransId="{E510F362-9B10-4228-89B2-ED5250CE1C3D}" sibTransId="{42964A5C-A671-4048-B6EA-A76EDD52759A}"/>
    <dgm:cxn modelId="{096CEF1D-7323-4477-BBE9-09B2A74BFCE5}" type="presOf" srcId="{6791E06B-4FC6-4900-BC8C-D5AE38479312}" destId="{36BAE320-8DF9-40F0-95E4-8B7300DAC640}" srcOrd="0" destOrd="0" presId="urn:microsoft.com/office/officeart/2005/8/layout/vProcess5"/>
    <dgm:cxn modelId="{AAD1E57D-FF15-4EAF-B38F-AAEDCA19B4A0}" type="presParOf" srcId="{36BAE320-8DF9-40F0-95E4-8B7300DAC640}" destId="{CE50312C-79C0-4F48-8F2C-EB7B37CA1FD5}" srcOrd="0" destOrd="0" presId="urn:microsoft.com/office/officeart/2005/8/layout/vProcess5"/>
    <dgm:cxn modelId="{1A9903EA-E626-4636-945A-7AA2189FD321}" type="presParOf" srcId="{36BAE320-8DF9-40F0-95E4-8B7300DAC640}" destId="{525A163F-28AB-4FF2-8910-89314458FBB3}" srcOrd="1" destOrd="0" presId="urn:microsoft.com/office/officeart/2005/8/layout/vProcess5"/>
    <dgm:cxn modelId="{745DEC8F-9023-4DAD-8A7C-71E420313B13}" type="presParOf" srcId="{36BAE320-8DF9-40F0-95E4-8B7300DAC640}" destId="{0B2015C5-0D73-44D2-B92A-4F48A9E132EA}" srcOrd="2" destOrd="0" presId="urn:microsoft.com/office/officeart/2005/8/layout/vProcess5"/>
    <dgm:cxn modelId="{302ACDDD-3C68-4FA9-B2E2-B369C1B8B081}" type="presParOf" srcId="{36BAE320-8DF9-40F0-95E4-8B7300DAC640}" destId="{31F9BA67-2D13-4AB5-8415-6E44E81E26B5}" srcOrd="3" destOrd="0" presId="urn:microsoft.com/office/officeart/2005/8/layout/vProcess5"/>
    <dgm:cxn modelId="{D1E2F6E0-31BB-490D-A160-4B262048BF60}" type="presParOf" srcId="{36BAE320-8DF9-40F0-95E4-8B7300DAC640}" destId="{C7F0E42E-D384-4824-B1C9-3685BCFFA0ED}" srcOrd="4" destOrd="0" presId="urn:microsoft.com/office/officeart/2005/8/layout/vProcess5"/>
    <dgm:cxn modelId="{C0679A72-CA0C-4B55-BA3B-310C7356E062}" type="presParOf" srcId="{36BAE320-8DF9-40F0-95E4-8B7300DAC640}" destId="{FDBB585D-54E3-4BAC-A868-484857CAA22E}" srcOrd="5" destOrd="0" presId="urn:microsoft.com/office/officeart/2005/8/layout/vProcess5"/>
    <dgm:cxn modelId="{4898ADF1-93F5-48B9-A194-227F5DF2CC90}" type="presParOf" srcId="{36BAE320-8DF9-40F0-95E4-8B7300DAC640}" destId="{68C99F58-09D5-4244-9C87-95032C7A7026}" srcOrd="6" destOrd="0" presId="urn:microsoft.com/office/officeart/2005/8/layout/vProcess5"/>
    <dgm:cxn modelId="{BC471D9A-6D7C-49DC-ABB1-2B04F00A93F1}" type="presParOf" srcId="{36BAE320-8DF9-40F0-95E4-8B7300DAC640}" destId="{4F7D5791-1E9C-41FA-B8FE-9422797E8E79}" srcOrd="7" destOrd="0" presId="urn:microsoft.com/office/officeart/2005/8/layout/vProcess5"/>
    <dgm:cxn modelId="{2C381D33-9F6C-4171-8480-8D1D6328078F}" type="presParOf" srcId="{36BAE320-8DF9-40F0-95E4-8B7300DAC640}" destId="{DFA88022-3374-49C1-A9F9-489B7FDE1249}" srcOrd="8" destOrd="0" presId="urn:microsoft.com/office/officeart/2005/8/layout/vProcess5"/>
    <dgm:cxn modelId="{4A36DB52-0E3E-4B1C-99C5-AE4AE8101DE2}" type="presParOf" srcId="{36BAE320-8DF9-40F0-95E4-8B7300DAC640}" destId="{C9507520-FB10-4221-9B48-21ACF2D8D1CE}" srcOrd="9" destOrd="0" presId="urn:microsoft.com/office/officeart/2005/8/layout/vProcess5"/>
    <dgm:cxn modelId="{52CFDA36-0D2E-4C2E-866F-D562E83D8D75}" type="presParOf" srcId="{36BAE320-8DF9-40F0-95E4-8B7300DAC640}" destId="{88C2B88B-B82F-4BE7-B928-DF5013E79B19}" srcOrd="10" destOrd="0" presId="urn:microsoft.com/office/officeart/2005/8/layout/vProcess5"/>
    <dgm:cxn modelId="{89962DF0-8095-4E45-AE4D-4FCF98C64A24}" type="presParOf" srcId="{36BAE320-8DF9-40F0-95E4-8B7300DAC640}" destId="{ADC24DA3-94DC-4AA1-94DF-4BD7C747F8FB}" srcOrd="11" destOrd="0" presId="urn:microsoft.com/office/officeart/2005/8/layout/vProcess5"/>
    <dgm:cxn modelId="{9F254284-B093-49CD-A6AC-84049E8FB172}" type="presParOf" srcId="{36BAE320-8DF9-40F0-95E4-8B7300DAC640}" destId="{34C5EFDB-2092-4F00-958B-DECD989DEAC3}" srcOrd="12" destOrd="0" presId="urn:microsoft.com/office/officeart/2005/8/layout/vProcess5"/>
    <dgm:cxn modelId="{E30BFF75-5ABF-4C33-8E8F-E0AC52092269}" type="presParOf" srcId="{36BAE320-8DF9-40F0-95E4-8B7300DAC640}" destId="{7B2F0405-7655-4AFC-B1B0-55432026FFCE}" srcOrd="13" destOrd="0" presId="urn:microsoft.com/office/officeart/2005/8/layout/vProcess5"/>
    <dgm:cxn modelId="{8AA53724-AE79-4923-86ED-B79226EBB990}" type="presParOf" srcId="{36BAE320-8DF9-40F0-95E4-8B7300DAC640}" destId="{EF02A2BD-061D-4D84-8A57-6F6E89F9A6DA}" srcOrd="14" destOrd="0" presId="urn:microsoft.com/office/officeart/2005/8/layout/vProcess5"/>
  </dgm:cxnLst>
  <dgm:bg/>
  <dgm:whole/>
  <dgm:extLst>
    <a:ext uri="http://schemas.microsoft.com/office/drawing/2008/diagram">
      <dsp:dataModelExt xmlns:dsp="http://schemas.microsoft.com/office/drawing/2008/diagram" relId="rId1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25A163F-28AB-4FF2-8910-89314458FBB3}">
      <dsp:nvSpPr>
        <dsp:cNvPr id="0" name=""/>
        <dsp:cNvSpPr/>
      </dsp:nvSpPr>
      <dsp:spPr>
        <a:xfrm>
          <a:off x="0" y="0"/>
          <a:ext cx="1899422" cy="297980"/>
        </a:xfrm>
        <a:prstGeom prst="roundRect">
          <a:avLst>
            <a:gd name="adj" fmla="val 10000"/>
          </a:avLst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l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50" b="1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DỮ LIỆU</a:t>
          </a:r>
        </a:p>
      </dsp:txBody>
      <dsp:txXfrm>
        <a:off x="8728" y="8728"/>
        <a:ext cx="1543013" cy="280524"/>
      </dsp:txXfrm>
    </dsp:sp>
    <dsp:sp modelId="{0B2015C5-0D73-44D2-B92A-4F48A9E132EA}">
      <dsp:nvSpPr>
        <dsp:cNvPr id="0" name=""/>
        <dsp:cNvSpPr/>
      </dsp:nvSpPr>
      <dsp:spPr>
        <a:xfrm>
          <a:off x="141839" y="339366"/>
          <a:ext cx="1899422" cy="297980"/>
        </a:xfrm>
        <a:prstGeom prst="roundRect">
          <a:avLst>
            <a:gd name="adj" fmla="val 1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l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50" b="1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THÔNG TIN</a:t>
          </a:r>
        </a:p>
      </dsp:txBody>
      <dsp:txXfrm>
        <a:off x="150567" y="348094"/>
        <a:ext cx="1546439" cy="280524"/>
      </dsp:txXfrm>
    </dsp:sp>
    <dsp:sp modelId="{31F9BA67-2D13-4AB5-8415-6E44E81E26B5}">
      <dsp:nvSpPr>
        <dsp:cNvPr id="0" name=""/>
        <dsp:cNvSpPr/>
      </dsp:nvSpPr>
      <dsp:spPr>
        <a:xfrm>
          <a:off x="283679" y="678732"/>
          <a:ext cx="1899422" cy="297980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l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50" b="1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ĐÁNH GIÁ</a:t>
          </a:r>
        </a:p>
      </dsp:txBody>
      <dsp:txXfrm>
        <a:off x="292407" y="687460"/>
        <a:ext cx="1546439" cy="280524"/>
      </dsp:txXfrm>
    </dsp:sp>
    <dsp:sp modelId="{C7F0E42E-D384-4824-B1C9-3685BCFFA0ED}">
      <dsp:nvSpPr>
        <dsp:cNvPr id="0" name=""/>
        <dsp:cNvSpPr/>
      </dsp:nvSpPr>
      <dsp:spPr>
        <a:xfrm>
          <a:off x="425519" y="1018098"/>
          <a:ext cx="1899422" cy="297980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l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50" b="1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ĐO LƯỜNG</a:t>
          </a:r>
        </a:p>
      </dsp:txBody>
      <dsp:txXfrm>
        <a:off x="434247" y="1026826"/>
        <a:ext cx="1546439" cy="280524"/>
      </dsp:txXfrm>
    </dsp:sp>
    <dsp:sp modelId="{FDBB585D-54E3-4BAC-A868-484857CAA22E}">
      <dsp:nvSpPr>
        <dsp:cNvPr id="0" name=""/>
        <dsp:cNvSpPr/>
      </dsp:nvSpPr>
      <dsp:spPr>
        <a:xfrm>
          <a:off x="567359" y="1357464"/>
          <a:ext cx="1899422" cy="297980"/>
        </a:xfrm>
        <a:prstGeom prst="roundRect">
          <a:avLst>
            <a:gd name="adj" fmla="val 10000"/>
          </a:avLst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l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50" b="1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QUYẾT ĐỊNH</a:t>
          </a:r>
        </a:p>
      </dsp:txBody>
      <dsp:txXfrm>
        <a:off x="576087" y="1366192"/>
        <a:ext cx="1546439" cy="280524"/>
      </dsp:txXfrm>
    </dsp:sp>
    <dsp:sp modelId="{68C99F58-09D5-4244-9C87-95032C7A7026}">
      <dsp:nvSpPr>
        <dsp:cNvPr id="0" name=""/>
        <dsp:cNvSpPr/>
      </dsp:nvSpPr>
      <dsp:spPr>
        <a:xfrm>
          <a:off x="1705735" y="217691"/>
          <a:ext cx="193687" cy="193687"/>
        </a:xfrm>
        <a:prstGeom prst="downArrow">
          <a:avLst>
            <a:gd name="adj1" fmla="val 55000"/>
            <a:gd name="adj2" fmla="val 45000"/>
          </a:avLst>
        </a:prstGeom>
        <a:solidFill>
          <a:schemeClr val="accent2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050" b="1" kern="12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sp:txBody>
      <dsp:txXfrm>
        <a:off x="1749315" y="217691"/>
        <a:ext cx="106527" cy="145749"/>
      </dsp:txXfrm>
    </dsp:sp>
    <dsp:sp modelId="{4F7D5791-1E9C-41FA-B8FE-9422797E8E79}">
      <dsp:nvSpPr>
        <dsp:cNvPr id="0" name=""/>
        <dsp:cNvSpPr/>
      </dsp:nvSpPr>
      <dsp:spPr>
        <a:xfrm>
          <a:off x="1847575" y="557057"/>
          <a:ext cx="193687" cy="193687"/>
        </a:xfrm>
        <a:prstGeom prst="downArrow">
          <a:avLst>
            <a:gd name="adj1" fmla="val 55000"/>
            <a:gd name="adj2" fmla="val 45000"/>
          </a:avLst>
        </a:prstGeom>
        <a:solidFill>
          <a:schemeClr val="accent3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050" b="1" kern="12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sp:txBody>
      <dsp:txXfrm>
        <a:off x="1891155" y="557057"/>
        <a:ext cx="106527" cy="145749"/>
      </dsp:txXfrm>
    </dsp:sp>
    <dsp:sp modelId="{DFA88022-3374-49C1-A9F9-489B7FDE1249}">
      <dsp:nvSpPr>
        <dsp:cNvPr id="0" name=""/>
        <dsp:cNvSpPr/>
      </dsp:nvSpPr>
      <dsp:spPr>
        <a:xfrm>
          <a:off x="1989415" y="891457"/>
          <a:ext cx="193687" cy="193687"/>
        </a:xfrm>
        <a:prstGeom prst="downArrow">
          <a:avLst>
            <a:gd name="adj1" fmla="val 55000"/>
            <a:gd name="adj2" fmla="val 45000"/>
          </a:avLst>
        </a:prstGeom>
        <a:solidFill>
          <a:schemeClr val="accent4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050" b="1" kern="12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sp:txBody>
      <dsp:txXfrm>
        <a:off x="2032995" y="891457"/>
        <a:ext cx="106527" cy="145749"/>
      </dsp:txXfrm>
    </dsp:sp>
    <dsp:sp modelId="{C9507520-FB10-4221-9B48-21ACF2D8D1CE}">
      <dsp:nvSpPr>
        <dsp:cNvPr id="0" name=""/>
        <dsp:cNvSpPr/>
      </dsp:nvSpPr>
      <dsp:spPr>
        <a:xfrm>
          <a:off x="2131254" y="1234134"/>
          <a:ext cx="193687" cy="193687"/>
        </a:xfrm>
        <a:prstGeom prst="downArrow">
          <a:avLst>
            <a:gd name="adj1" fmla="val 55000"/>
            <a:gd name="adj2" fmla="val 45000"/>
          </a:avLst>
        </a:prstGeom>
        <a:solidFill>
          <a:schemeClr val="accent5">
            <a:tint val="40000"/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tint val="40000"/>
              <a:alpha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050" b="1" kern="12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sp:txBody>
      <dsp:txXfrm>
        <a:off x="2174834" y="1234134"/>
        <a:ext cx="106527" cy="14574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Process5">
  <dgm:title val=""/>
  <dgm:desc val=""/>
  <dgm:catLst>
    <dgm:cat type="process" pri="1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</dgm:cxnLst>
      <dgm:bg/>
      <dgm:whole/>
    </dgm:dataModel>
  </dgm:clrData>
  <dgm:layoutNode name="outerComposite">
    <dgm:varLst>
      <dgm:chMax val="5"/>
      <dgm:dir/>
      <dgm:resizeHandles val="exact"/>
    </dgm:varLst>
    <dgm:alg type="composite"/>
    <dgm:shape xmlns:r="http://schemas.openxmlformats.org/officeDocument/2006/relationships" r:blip="">
      <dgm:adjLst/>
    </dgm:shape>
    <dgm:presOf/>
    <dgm:choose name="Name0">
      <dgm:if name="Name1" func="var" arg="dir" op="equ" val="norm">
        <dgm:constrLst>
          <dgm:constr type="primFontSz" for="ch" ptType="node" op="equ" val="65"/>
          <dgm:constr type="w" for="ch" forName="dummyMaxCanvas" refType="w"/>
          <dgm:constr type="h" for="ch" forName="dummyMaxCanvas" refType="h"/>
          <dgm:constr type="w" for="ch" forName="OneNode_1" refType="w"/>
          <dgm:constr type="h" for="ch" forName="OneNode_1" refType="h" fact="0.5"/>
          <dgm:constr type="ctrY" for="ch" forName="OneNode_1" refType="h" fact="0.5"/>
          <dgm:constr type="w" for="ch" forName="TwoNodes_1" refType="w" fact="0.85"/>
          <dgm:constr type="h" for="ch" forName="TwoNodes_1" refType="h" fact="0.45"/>
          <dgm:constr type="t" for="ch" forName="TwoNodes_1"/>
          <dgm:constr type="l" for="ch" forName="TwoNodes_1"/>
          <dgm:constr type="w" for="ch" forName="TwoNodes_2" refType="w" fact="0.85"/>
          <dgm:constr type="h" for="ch" forName="TwoNodes_2" refType="h" fact="0.45"/>
          <dgm:constr type="b" for="ch" forName="TwoNodes_2" refType="h"/>
          <dgm:constr type="r" for="ch" forName="TwoNodes_2" refType="w"/>
          <dgm:constr type="w" for="ch" forName="TwoConn_1-2" refType="h" refFor="ch" refForName="TwoNodes_1" fact="0.65"/>
          <dgm:constr type="h" for="ch" forName="TwoConn_1-2" refType="h" refFor="ch" refForName="TwoNodes_1" fact="0.65"/>
          <dgm:constr type="ctrY" for="ch" forName="TwoConn_1-2" refType="h" fact="0.5"/>
          <dgm:constr type="r" for="ch" forName="TwoConn_1-2" refType="r" refFor="ch" refForName="TwoNodes_1"/>
          <dgm:constr type="r" for="ch" forName="TwoNodes_1_text" refType="l" refFor="ch" refForName="TwoConn_1-2"/>
          <dgm:constr type="rOff" for="ch" forName="TwoNodes_1_text" refType="w" refFor="ch" refForName="TwoConn_1-2" fact="-0.5"/>
          <dgm:constr type="t" for="ch" forName="TwoNodes_1_text" refType="t" refFor="ch" refForName="TwoNodes_1"/>
          <dgm:constr type="b" for="ch" forName="TwoNodes_1_text" refType="b" refFor="ch" refForName="TwoNodes_1"/>
          <dgm:constr type="l" for="ch" forName="TwoNodes_1_text" refType="l" refFor="ch" refForName="TwoNodes_1"/>
          <dgm:constr type="r" for="ch" forName="TwoNodes_2_text" refType="l" refFor="ch" refForName="TwoConn_1-2"/>
          <dgm:constr type="t" for="ch" forName="TwoNodes_2_text" refType="t" refFor="ch" refForName="TwoNodes_2"/>
          <dgm:constr type="b" for="ch" forName="TwoNodes_2_text" refType="b" refFor="ch" refForName="TwoNodes_2"/>
          <dgm:constr type="l" for="ch" forName="TwoNodes_2_text" refType="l" refFor="ch" refForName="TwoNodes_2"/>
          <dgm:constr type="w" for="ch" forName="ThreeNodes_1" refType="w" fact="0.85"/>
          <dgm:constr type="h" for="ch" forName="ThreeNodes_1" refType="h" fact="0.3"/>
          <dgm:constr type="t" for="ch" forName="ThreeNodes_1"/>
          <dgm:constr type="l" for="ch" forName="ThreeNodes_1"/>
          <dgm:constr type="w" for="ch" forName="ThreeNodes_2" refType="w" fact="0.85"/>
          <dgm:constr type="h" for="ch" forName="ThreeNodes_2" refType="h" fact="0.3"/>
          <dgm:constr type="ctrY" for="ch" forName="ThreeNodes_2" refType="h" fact="0.5"/>
          <dgm:constr type="ctrX" for="ch" forName="ThreeNodes_2" refType="w" fact="0.5"/>
          <dgm:constr type="w" for="ch" forName="ThreeNodes_3" refType="w" fact="0.85"/>
          <dgm:constr type="h" for="ch" forName="ThreeNodes_3" refType="h" fact="0.3"/>
          <dgm:constr type="b" for="ch" forName="ThreeNodes_3" refType="h"/>
          <dgm:constr type="r" for="ch" forName="ThreeNodes_3" refType="w"/>
          <dgm:constr type="w" for="ch" forName="ThreeConn_1-2" refType="h" refFor="ch" refForName="ThreeNodes_1" fact="0.65"/>
          <dgm:constr type="h" for="ch" forName="ThreeConn_1-2" refType="h" refFor="ch" refForName="ThreeNodes_1" fact="0.65"/>
          <dgm:constr type="ctrY" for="ch" forName="ThreeConn_1-2" refType="h" fact="0.325"/>
          <dgm:constr type="r" for="ch" forName="ThreeConn_1-2" refType="r" refFor="ch" refForName="ThreeNodes_1"/>
          <dgm:constr type="w" for="ch" forName="ThreeConn_2-3" refType="h" refFor="ch" refForName="ThreeNodes_2" fact="0.65"/>
          <dgm:constr type="h" for="ch" forName="ThreeConn_2-3" refType="h" refFor="ch" refForName="ThreeNodes_2" fact="0.65"/>
          <dgm:constr type="ctrY" for="ch" forName="ThreeConn_2-3" refType="h" fact="0.673"/>
          <dgm:constr type="r" for="ch" forName="ThreeConn_2-3" refType="r" refFor="ch" refForName="ThreeNodes_2"/>
          <dgm:constr type="r" for="ch" forName="ThreeNodes_1_text" refType="l" refFor="ch" refForName="ThreeConn_1-2"/>
          <dgm:constr type="rOff" for="ch" forName="ThreeNodes_1_text" refType="w" refFor="ch" refForName="ThreeConn_1-2" fact="-0.57"/>
          <dgm:constr type="t" for="ch" forName="ThreeNodes_1_text" refType="t" refFor="ch" refForName="ThreeNodes_1"/>
          <dgm:constr type="b" for="ch" forName="ThreeNodes_1_text" refType="b" refFor="ch" refForName="ThreeNodes_1"/>
          <dgm:constr type="l" for="ch" forName="ThreeNodes_1_text" refType="l" refFor="ch" refForName="ThreeNodes_1"/>
          <dgm:constr type="r" for="ch" forName="ThreeNodes_2_text" refType="l" refFor="ch" refForName="ThreeConn_1-2"/>
          <dgm:constr type="t" for="ch" forName="ThreeNodes_2_text" refType="t" refFor="ch" refForName="ThreeNodes_2"/>
          <dgm:constr type="b" for="ch" forName="ThreeNodes_2_text" refType="b" refFor="ch" refForName="ThreeNodes_2"/>
          <dgm:constr type="l" for="ch" forName="ThreeNodes_2_text" refType="l" refFor="ch" refForName="ThreeNodes_2"/>
          <dgm:constr type="r" for="ch" forName="ThreeNodes_3_text" refType="l" refFor="ch" refForName="ThreeConn_2-3"/>
          <dgm:constr type="t" for="ch" forName="ThreeNodes_3_text" refType="t" refFor="ch" refForName="ThreeNodes_3"/>
          <dgm:constr type="b" for="ch" forName="ThreeNodes_3_text" refType="b" refFor="ch" refForName="ThreeNodes_3"/>
          <dgm:constr type="l" for="ch" forName="ThreeNodes_3_text" refType="l" refFor="ch" refForName="ThreeNodes_3"/>
          <dgm:constr type="w" for="ch" forName="FourNodes_1" refType="w" fact="0.8"/>
          <dgm:constr type="h" for="ch" forName="FourNodes_1" refType="h" fact="0.22"/>
          <dgm:constr type="t" for="ch" forName="FourNodes_1"/>
          <dgm:constr type="l" for="ch" forName="FourNodes_1"/>
          <dgm:constr type="w" for="ch" forName="FourNodes_2" refType="w" fact="0.8"/>
          <dgm:constr type="h" for="ch" forName="FourNodes_2" refType="h" fact="0.22"/>
          <dgm:constr type="ctrY" for="ch" forName="FourNodes_2" refType="h" fact="0.37"/>
          <dgm:constr type="ctrX" for="ch" forName="FourNodes_2" refType="w" fact="0.467"/>
          <dgm:constr type="w" for="ch" forName="FourNodes_3" refType="w" fact="0.8"/>
          <dgm:constr type="h" for="ch" forName="FourNodes_3" refType="h" fact="0.22"/>
          <dgm:constr type="ctrY" for="ch" forName="FourNodes_3" refType="h" fact="0.63"/>
          <dgm:constr type="ctrX" for="ch" forName="FourNodes_3" refType="w" fact="0.533"/>
          <dgm:constr type="w" for="ch" forName="FourNodes_4" refType="w" fact="0.8"/>
          <dgm:constr type="h" for="ch" forName="FourNodes_4" refType="h" fact="0.22"/>
          <dgm:constr type="b" for="ch" forName="FourNodes_4" refType="h"/>
          <dgm:constr type="r" for="ch" forName="FourNodes_4" refType="w"/>
          <dgm:constr type="w" for="ch" forName="FourConn_1-2" refType="h" refFor="ch" refForName="FourNodes_1" fact="0.65"/>
          <dgm:constr type="h" for="ch" forName="FourConn_1-2" refType="h" refFor="ch" refForName="FourNodes_1" fact="0.65"/>
          <dgm:constr type="ctrY" for="ch" forName="FourConn_1-2" refType="h" fact="0.24"/>
          <dgm:constr type="r" for="ch" forName="FourConn_1-2" refType="r" refFor="ch" refForName="FourNodes_1"/>
          <dgm:constr type="w" for="ch" forName="FourConn_2-3" refType="h" refFor="ch" refForName="FourNodes_2" fact="0.65"/>
          <dgm:constr type="h" for="ch" forName="FourConn_2-3" refType="h" refFor="ch" refForName="FourNodes_2" fact="0.65"/>
          <dgm:constr type="ctrY" for="ch" forName="FourConn_2-3" refType="h" fact="0.5"/>
          <dgm:constr type="r" for="ch" forName="FourConn_2-3" refType="r" refFor="ch" refForName="FourNodes_2"/>
          <dgm:constr type="w" for="ch" forName="FourConn_3-4" refType="h" refFor="ch" refForName="FourNodes_3" fact="0.65"/>
          <dgm:constr type="h" for="ch" forName="FourConn_3-4" refType="h" refFor="ch" refForName="FourNodes_3" fact="0.65"/>
          <dgm:constr type="ctrY" for="ch" forName="FourConn_3-4" refType="h" fact="0.76"/>
          <dgm:constr type="r" for="ch" forName="FourConn_3-4" refType="r" refFor="ch" refForName="FourNodes_3"/>
          <dgm:constr type="r" for="ch" forName="FourNodes_1_text" refType="l" refFor="ch" refForName="FourConn_1-2"/>
          <dgm:constr type="rOff" for="ch" forName="FourNodes_1_text" refType="w" refFor="ch" refForName="FourConn_1-2" fact="-0.7"/>
          <dgm:constr type="t" for="ch" forName="FourNodes_1_text" refType="t" refFor="ch" refForName="FourNodes_1"/>
          <dgm:constr type="b" for="ch" forName="FourNodes_1_text" refType="b" refFor="ch" refForName="FourNodes_1"/>
          <dgm:constr type="l" for="ch" forName="FourNodes_1_text" refType="l" refFor="ch" refForName="FourNodes_1"/>
          <dgm:constr type="r" for="ch" forName="FourNodes_2_text" refType="l" refFor="ch" refForName="FourConn_1-2"/>
          <dgm:constr type="t" for="ch" forName="FourNodes_2_text" refType="t" refFor="ch" refForName="FourNodes_2"/>
          <dgm:constr type="b" for="ch" forName="FourNodes_2_text" refType="b" refFor="ch" refForName="FourNodes_2"/>
          <dgm:constr type="l" for="ch" forName="FourNodes_2_text" refType="l" refFor="ch" refForName="FourNodes_2"/>
          <dgm:constr type="r" for="ch" forName="FourNodes_3_text" refType="l" refFor="ch" refForName="FourConn_2-3"/>
          <dgm:constr type="t" for="ch" forName="FourNodes_3_text" refType="t" refFor="ch" refForName="FourNodes_3"/>
          <dgm:constr type="b" for="ch" forName="FourNodes_3_text" refType="b" refFor="ch" refForName="FourNodes_3"/>
          <dgm:constr type="l" for="ch" forName="FourNodes_3_text" refType="l" refFor="ch" refForName="FourNodes_3"/>
          <dgm:constr type="r" for="ch" forName="FourNodes_4_text" refType="l" refFor="ch" refForName="FourConn_3-4"/>
          <dgm:constr type="t" for="ch" forName="FourNodes_4_text" refType="t" refFor="ch" refForName="FourNodes_4"/>
          <dgm:constr type="b" for="ch" forName="FourNodes_4_text" refType="b" refFor="ch" refForName="FourNodes_4"/>
          <dgm:constr type="l" for="ch" forName="FourNodes_4_text" refType="l" refFor="ch" refForName="FourNodes_4"/>
          <dgm:constr type="w" for="ch" forName="FiveNodes_1" refType="w" fact="0.77"/>
          <dgm:constr type="h" for="ch" forName="FiveNodes_1" refType="h" fact="0.18"/>
          <dgm:constr type="t" for="ch" forName="FiveNodes_1"/>
          <dgm:constr type="l" for="ch" forName="FiveNodes_1"/>
          <dgm:constr type="w" for="ch" forName="FiveNodes_2" refType="w" fact="0.77"/>
          <dgm:constr type="h" for="ch" forName="FiveNodes_2" refType="h" fact="0.18"/>
          <dgm:constr type="ctrY" for="ch" forName="FiveNodes_2" refType="h" fact="0.295"/>
          <dgm:constr type="ctrX" for="ch" forName="FiveNodes_2" refType="w" fact="0.4425"/>
          <dgm:constr type="w" for="ch" forName="FiveNodes_3" refType="w" fact="0.77"/>
          <dgm:constr type="h" for="ch" forName="FiveNodes_3" refType="h" fact="0.18"/>
          <dgm:constr type="ctrY" for="ch" forName="FiveNodes_3" refType="h" fact="0.5"/>
          <dgm:constr type="ctrX" for="ch" forName="FiveNodes_3" refType="w" fact="0.5"/>
          <dgm:constr type="w" for="ch" forName="FiveNodes_4" refType="w" fact="0.77"/>
          <dgm:constr type="h" for="ch" forName="FiveNodes_4" refType="h" fact="0.18"/>
          <dgm:constr type="ctrY" for="ch" forName="FiveNodes_4" refType="h" fact="0.705"/>
          <dgm:constr type="ctrX" for="ch" forName="FiveNodes_4" refType="w" fact="0.5575"/>
          <dgm:constr type="w" for="ch" forName="FiveNodes_5" refType="w" fact="0.77"/>
          <dgm:constr type="h" for="ch" forName="FiveNodes_5" refType="h" fact="0.18"/>
          <dgm:constr type="b" for="ch" forName="FiveNodes_5" refType="h"/>
          <dgm:constr type="r" for="ch" forName="FiveNodes_5" refType="w"/>
          <dgm:constr type="w" for="ch" forName="FiveConn_1-2" refType="h" refFor="ch" refForName="FiveNodes_1" fact="0.65"/>
          <dgm:constr type="h" for="ch" forName="FiveConn_1-2" refType="h" refFor="ch" refForName="FiveNodes_1" fact="0.65"/>
          <dgm:constr type="ctrY" for="ch" forName="FiveConn_1-2" refType="h" fact="0.19"/>
          <dgm:constr type="r" for="ch" forName="FiveConn_1-2" refType="r" refFor="ch" refForName="FiveNodes_1"/>
          <dgm:constr type="w" for="ch" forName="FiveConn_2-3" refType="h" refFor="ch" refForName="FiveNodes_2" fact="0.65"/>
          <dgm:constr type="h" for="ch" forName="FiveConn_2-3" refType="h" refFor="ch" refForName="FiveNodes_2" fact="0.65"/>
          <dgm:constr type="ctrY" for="ch" forName="FiveConn_2-3" refType="h" fact="0.395"/>
          <dgm:constr type="r" for="ch" forName="FiveConn_2-3" refType="r" refFor="ch" refForName="FiveNodes_2"/>
          <dgm:constr type="w" for="ch" forName="FiveConn_3-4" refType="h" refFor="ch" refForName="FiveNodes_3" fact="0.65"/>
          <dgm:constr type="h" for="ch" forName="FiveConn_3-4" refType="h" refFor="ch" refForName="FiveNodes_3" fact="0.65"/>
          <dgm:constr type="ctrY" for="ch" forName="FiveConn_3-4" refType="h" fact="0.597"/>
          <dgm:constr type="r" for="ch" forName="FiveConn_3-4" refType="r" refFor="ch" refForName="FiveNodes_3"/>
          <dgm:constr type="w" for="ch" forName="FiveConn_4-5" refType="h" refFor="ch" refForName="FiveNodes_4" fact="0.65"/>
          <dgm:constr type="h" for="ch" forName="FiveConn_4-5" refType="h" refFor="ch" refForName="FiveNodes_4" fact="0.65"/>
          <dgm:constr type="ctrY" for="ch" forName="FiveConn_4-5" refType="h" fact="0.804"/>
          <dgm:constr type="r" for="ch" forName="FiveConn_4-5" refType="r" refFor="ch" refForName="FiveNodes_4"/>
          <dgm:constr type="r" for="ch" forName="FiveNodes_1_text" refType="l" refFor="ch" refForName="FiveConn_1-2"/>
          <dgm:constr type="rOff" for="ch" forName="FiveNodes_1_text" refType="w" refFor="ch" refForName="FiveConn_1-2" fact="-0.75"/>
          <dgm:constr type="t" for="ch" forName="FiveNodes_1_text" refType="t" refFor="ch" refForName="FiveNodes_1"/>
          <dgm:constr type="b" for="ch" forName="FiveNodes_1_text" refType="b" refFor="ch" refForName="FiveNodes_1"/>
          <dgm:constr type="l" for="ch" forName="FiveNodes_1_text" refType="l" refFor="ch" refForName="FiveNodes_1"/>
          <dgm:constr type="r" for="ch" forName="FiveNodes_2_text" refType="l" refFor="ch" refForName="FiveConn_1-2"/>
          <dgm:constr type="t" for="ch" forName="FiveNodes_2_text" refType="t" refFor="ch" refForName="FiveNodes_2"/>
          <dgm:constr type="b" for="ch" forName="FiveNodes_2_text" refType="b" refFor="ch" refForName="FiveNodes_2"/>
          <dgm:constr type="l" for="ch" forName="FiveNodes_2_text" refType="l" refFor="ch" refForName="FiveNodes_2"/>
          <dgm:constr type="r" for="ch" forName="FiveNodes_3_text" refType="l" refFor="ch" refForName="FiveConn_2-3"/>
          <dgm:constr type="t" for="ch" forName="FiveNodes_3_text" refType="t" refFor="ch" refForName="FiveNodes_3"/>
          <dgm:constr type="b" for="ch" forName="FiveNodes_3_text" refType="b" refFor="ch" refForName="FiveNodes_3"/>
          <dgm:constr type="l" for="ch" forName="FiveNodes_3_text" refType="l" refFor="ch" refForName="FiveNodes_3"/>
          <dgm:constr type="r" for="ch" forName="FiveNodes_4_text" refType="l" refFor="ch" refForName="FiveConn_3-4"/>
          <dgm:constr type="t" for="ch" forName="FiveNodes_4_text" refType="t" refFor="ch" refForName="FiveNodes_4"/>
          <dgm:constr type="b" for="ch" forName="FiveNodes_4_text" refType="b" refFor="ch" refForName="FiveNodes_4"/>
          <dgm:constr type="l" for="ch" forName="FiveNodes_4_text" refType="l" refFor="ch" refForName="FiveNodes_4"/>
          <dgm:constr type="r" for="ch" forName="FiveNodes_5_text" refType="l" refFor="ch" refForName="FiveConn_4-5"/>
          <dgm:constr type="t" for="ch" forName="FiveNodes_5_text" refType="t" refFor="ch" refForName="FiveNodes_5"/>
          <dgm:constr type="b" for="ch" forName="FiveNodes_5_text" refType="b" refFor="ch" refForName="FiveNodes_5"/>
          <dgm:constr type="l" for="ch" forName="FiveNodes_5_text" refType="l" refFor="ch" refForName="FiveNodes_5"/>
        </dgm:constrLst>
      </dgm:if>
      <dgm:else name="Name2">
        <dgm:constrLst>
          <dgm:constr type="primFontSz" for="ch" ptType="node" op="equ" val="65"/>
          <dgm:constr type="w" for="ch" forName="dummyMaxCanvas" refType="w"/>
          <dgm:constr type="h" for="ch" forName="dummyMaxCanvas" refType="h"/>
          <dgm:constr type="w" for="ch" forName="OneNode_1" refType="w"/>
          <dgm:constr type="h" for="ch" forName="OneNode_1" refType="h" fact="0.5"/>
          <dgm:constr type="ctrY" for="ch" forName="OneNode_1" refType="h" fact="0.5"/>
          <dgm:constr type="w" for="ch" forName="TwoNodes_1" refType="w" fact="0.85"/>
          <dgm:constr type="h" for="ch" forName="TwoNodes_1" refType="h" fact="0.45"/>
          <dgm:constr type="t" for="ch" forName="TwoNodes_1"/>
          <dgm:constr type="r" for="ch" forName="TwoNodes_1" refType="w"/>
          <dgm:constr type="w" for="ch" forName="TwoNodes_2" refType="w" fact="0.85"/>
          <dgm:constr type="h" for="ch" forName="TwoNodes_2" refType="h" fact="0.45"/>
          <dgm:constr type="b" for="ch" forName="TwoNodes_2" refType="h"/>
          <dgm:constr type="l" for="ch" forName="TwoNodes_2"/>
          <dgm:constr type="w" for="ch" forName="TwoConn_1-2" refType="h" refFor="ch" refForName="TwoNodes_1" fact="0.65"/>
          <dgm:constr type="h" for="ch" forName="TwoConn_1-2" refType="h" refFor="ch" refForName="TwoNodes_1" fact="0.65"/>
          <dgm:constr type="ctrY" for="ch" forName="TwoConn_1-2" refType="h" fact="0.5"/>
          <dgm:constr type="l" for="ch" forName="TwoConn_1-2" refType="l" refFor="ch" refForName="TwoNodes_1"/>
          <dgm:constr type="l" for="ch" forName="TwoNodes_1_text" refType="r" refFor="ch" refForName="TwoConn_1-2"/>
          <dgm:constr type="lOff" for="ch" forName="TwoNodes_1_text" refType="w" refFor="ch" refForName="TwoConn_1-2" fact="0.5"/>
          <dgm:constr type="t" for="ch" forName="TwoNodes_1_text" refType="t" refFor="ch" refForName="TwoNodes_1"/>
          <dgm:constr type="b" for="ch" forName="TwoNodes_1_text" refType="b" refFor="ch" refForName="TwoNodes_1"/>
          <dgm:constr type="r" for="ch" forName="TwoNodes_1_text" refType="r" refFor="ch" refForName="TwoNodes_1"/>
          <dgm:constr type="l" for="ch" forName="TwoNodes_2_text" refType="r" refFor="ch" refForName="TwoConn_1-2"/>
          <dgm:constr type="t" for="ch" forName="TwoNodes_2_text" refType="t" refFor="ch" refForName="TwoNodes_2"/>
          <dgm:constr type="b" for="ch" forName="TwoNodes_2_text" refType="b" refFor="ch" refForName="TwoNodes_2"/>
          <dgm:constr type="r" for="ch" forName="TwoNodes_2_text" refType="r" refFor="ch" refForName="TwoNodes_2"/>
          <dgm:constr type="w" for="ch" forName="ThreeNodes_1" refType="w" fact="0.85"/>
          <dgm:constr type="h" for="ch" forName="ThreeNodes_1" refType="h" fact="0.3"/>
          <dgm:constr type="t" for="ch" forName="ThreeNodes_1"/>
          <dgm:constr type="r" for="ch" forName="ThreeNodes_1" refType="w"/>
          <dgm:constr type="w" for="ch" forName="ThreeNodes_2" refType="w" fact="0.85"/>
          <dgm:constr type="h" for="ch" forName="ThreeNodes_2" refType="h" fact="0.3"/>
          <dgm:constr type="ctrY" for="ch" forName="ThreeNodes_2" refType="h" fact="0.5"/>
          <dgm:constr type="ctrX" for="ch" forName="ThreeNodes_2" refType="w" fact="0.5"/>
          <dgm:constr type="w" for="ch" forName="ThreeNodes_3" refType="w" fact="0.85"/>
          <dgm:constr type="h" for="ch" forName="ThreeNodes_3" refType="h" fact="0.3"/>
          <dgm:constr type="b" for="ch" forName="ThreeNodes_3" refType="h"/>
          <dgm:constr type="l" for="ch" forName="ThreeNodes_3"/>
          <dgm:constr type="w" for="ch" forName="ThreeConn_1-2" refType="h" refFor="ch" refForName="ThreeNodes_1" fact="0.65"/>
          <dgm:constr type="h" for="ch" forName="ThreeConn_1-2" refType="h" refFor="ch" refForName="ThreeNodes_1" fact="0.65"/>
          <dgm:constr type="ctrY" for="ch" forName="ThreeConn_1-2" refType="h" fact="0.325"/>
          <dgm:constr type="l" for="ch" forName="ThreeConn_1-2" refType="l" refFor="ch" refForName="ThreeNodes_1"/>
          <dgm:constr type="w" for="ch" forName="ThreeConn_2-3" refType="h" refFor="ch" refForName="ThreeNodes_2" fact="0.65"/>
          <dgm:constr type="h" for="ch" forName="ThreeConn_2-3" refType="h" refFor="ch" refForName="ThreeNodes_2" fact="0.65"/>
          <dgm:constr type="ctrY" for="ch" forName="ThreeConn_2-3" refType="h" fact="0.673"/>
          <dgm:constr type="l" for="ch" forName="ThreeConn_2-3" refType="l" refFor="ch" refForName="ThreeNodes_2"/>
          <dgm:constr type="l" for="ch" forName="ThreeNodes_1_text" refType="r" refFor="ch" refForName="ThreeConn_1-2"/>
          <dgm:constr type="lOff" for="ch" forName="ThreeNodes_1_text" refType="w" refFor="ch" refForName="ThreeConn_1-2" fact="0.55"/>
          <dgm:constr type="t" for="ch" forName="ThreeNodes_1_text" refType="t" refFor="ch" refForName="ThreeNodes_1"/>
          <dgm:constr type="b" for="ch" forName="ThreeNodes_1_text" refType="b" refFor="ch" refForName="ThreeNodes_1"/>
          <dgm:constr type="r" for="ch" forName="ThreeNodes_1_text" refType="r" refFor="ch" refForName="ThreeNodes_1"/>
          <dgm:constr type="l" for="ch" forName="ThreeNodes_2_text" refType="r" refFor="ch" refForName="ThreeConn_1-2"/>
          <dgm:constr type="t" for="ch" forName="ThreeNodes_2_text" refType="t" refFor="ch" refForName="ThreeNodes_2"/>
          <dgm:constr type="b" for="ch" forName="ThreeNodes_2_text" refType="b" refFor="ch" refForName="ThreeNodes_2"/>
          <dgm:constr type="r" for="ch" forName="ThreeNodes_2_text" refType="r" refFor="ch" refForName="ThreeNodes_2"/>
          <dgm:constr type="l" for="ch" forName="ThreeNodes_3_text" refType="r" refFor="ch" refForName="ThreeConn_2-3"/>
          <dgm:constr type="t" for="ch" forName="ThreeNodes_3_text" refType="t" refFor="ch" refForName="ThreeNodes_3"/>
          <dgm:constr type="b" for="ch" forName="ThreeNodes_3_text" refType="b" refFor="ch" refForName="ThreeNodes_3"/>
          <dgm:constr type="r" for="ch" forName="ThreeNodes_3_text" refType="r" refFor="ch" refForName="ThreeNodes_3"/>
          <dgm:constr type="w" for="ch" forName="FourNodes_1" refType="w" fact="0.8"/>
          <dgm:constr type="h" for="ch" forName="FourNodes_1" refType="h" fact="0.22"/>
          <dgm:constr type="t" for="ch" forName="FourNodes_1"/>
          <dgm:constr type="r" for="ch" forName="FourNodes_1" refType="w"/>
          <dgm:constr type="w" for="ch" forName="FourNodes_2" refType="w" fact="0.8"/>
          <dgm:constr type="h" for="ch" forName="FourNodes_2" refType="h" fact="0.22"/>
          <dgm:constr type="ctrY" for="ch" forName="FourNodes_2" refType="h" fact="0.37"/>
          <dgm:constr type="ctrX" for="ch" forName="FourNodes_2" refType="w" fact="0.533"/>
          <dgm:constr type="w" for="ch" forName="FourNodes_3" refType="w" fact="0.8"/>
          <dgm:constr type="h" for="ch" forName="FourNodes_3" refType="h" fact="0.22"/>
          <dgm:constr type="ctrY" for="ch" forName="FourNodes_3" refType="h" fact="0.63"/>
          <dgm:constr type="ctrX" for="ch" forName="FourNodes_3" refType="w" fact="0.467"/>
          <dgm:constr type="w" for="ch" forName="FourNodes_4" refType="w" fact="0.8"/>
          <dgm:constr type="h" for="ch" forName="FourNodes_4" refType="h" fact="0.22"/>
          <dgm:constr type="b" for="ch" forName="FourNodes_4" refType="h"/>
          <dgm:constr type="l" for="ch" forName="FourNodes_4"/>
          <dgm:constr type="w" for="ch" forName="FourConn_1-2" refType="h" refFor="ch" refForName="FourNodes_1" fact="0.65"/>
          <dgm:constr type="h" for="ch" forName="FourConn_1-2" refType="h" refFor="ch" refForName="FourNodes_1" fact="0.65"/>
          <dgm:constr type="ctrY" for="ch" forName="FourConn_1-2" refType="h" fact="0.24"/>
          <dgm:constr type="l" for="ch" forName="FourConn_1-2" refType="l" refFor="ch" refForName="FourNodes_1"/>
          <dgm:constr type="w" for="ch" forName="FourConn_2-3" refType="h" refFor="ch" refForName="FourNodes_2" fact="0.65"/>
          <dgm:constr type="h" for="ch" forName="FourConn_2-3" refType="h" refFor="ch" refForName="FourNodes_2" fact="0.65"/>
          <dgm:constr type="ctrY" for="ch" forName="FourConn_2-3" refType="h" fact="0.5"/>
          <dgm:constr type="l" for="ch" forName="FourConn_2-3" refType="l" refFor="ch" refForName="FourNodes_2"/>
          <dgm:constr type="w" for="ch" forName="FourConn_3-4" refType="h" refFor="ch" refForName="FourNodes_3" fact="0.65"/>
          <dgm:constr type="h" for="ch" forName="FourConn_3-4" refType="h" refFor="ch" refForName="FourNodes_3" fact="0.65"/>
          <dgm:constr type="ctrY" for="ch" forName="FourConn_3-4" refType="h" fact="0.76"/>
          <dgm:constr type="l" for="ch" forName="FourConn_3-4" refType="l" refFor="ch" refForName="FourNodes_3"/>
          <dgm:constr type="l" for="ch" forName="FourNodes_1_text" refType="r" refFor="ch" refForName="FourConn_1-2"/>
          <dgm:constr type="lOff" for="ch" forName="FourNodes_1_text" refType="w" refFor="ch" refForName="FourConn_1-2" fact="0.69"/>
          <dgm:constr type="t" for="ch" forName="FourNodes_1_text" refType="t" refFor="ch" refForName="FourNodes_1"/>
          <dgm:constr type="b" for="ch" forName="FourNodes_1_text" refType="b" refFor="ch" refForName="FourNodes_1"/>
          <dgm:constr type="r" for="ch" forName="FourNodes_1_text" refType="r" refFor="ch" refForName="FourNodes_1"/>
          <dgm:constr type="l" for="ch" forName="FourNodes_2_text" refType="r" refFor="ch" refForName="FourConn_1-2"/>
          <dgm:constr type="t" for="ch" forName="FourNodes_2_text" refType="t" refFor="ch" refForName="FourNodes_2"/>
          <dgm:constr type="b" for="ch" forName="FourNodes_2_text" refType="b" refFor="ch" refForName="FourNodes_2"/>
          <dgm:constr type="r" for="ch" forName="FourNodes_2_text" refType="r" refFor="ch" refForName="FourNodes_2"/>
          <dgm:constr type="l" for="ch" forName="FourNodes_3_text" refType="r" refFor="ch" refForName="FourConn_2-3"/>
          <dgm:constr type="t" for="ch" forName="FourNodes_3_text" refType="t" refFor="ch" refForName="FourNodes_3"/>
          <dgm:constr type="b" for="ch" forName="FourNodes_3_text" refType="b" refFor="ch" refForName="FourNodes_3"/>
          <dgm:constr type="r" for="ch" forName="FourNodes_3_text" refType="r" refFor="ch" refForName="FourNodes_3"/>
          <dgm:constr type="l" for="ch" forName="FourNodes_4_text" refType="r" refFor="ch" refForName="FourConn_3-4"/>
          <dgm:constr type="t" for="ch" forName="FourNodes_4_text" refType="t" refFor="ch" refForName="FourNodes_4"/>
          <dgm:constr type="b" for="ch" forName="FourNodes_4_text" refType="b" refFor="ch" refForName="FourNodes_4"/>
          <dgm:constr type="r" for="ch" forName="FourNodes_4_text" refType="r" refFor="ch" refForName="FourNodes_4"/>
          <dgm:constr type="w" for="ch" forName="FiveNodes_1" refType="w" fact="0.77"/>
          <dgm:constr type="h" for="ch" forName="FiveNodes_1" refType="h" fact="0.18"/>
          <dgm:constr type="t" for="ch" forName="FiveNodes_1"/>
          <dgm:constr type="r" for="ch" forName="FiveNodes_1" refType="w"/>
          <dgm:constr type="w" for="ch" forName="FiveNodes_2" refType="w" fact="0.77"/>
          <dgm:constr type="h" for="ch" forName="FiveNodes_2" refType="h" fact="0.18"/>
          <dgm:constr type="ctrY" for="ch" forName="FiveNodes_2" refType="h" fact="0.295"/>
          <dgm:constr type="ctrX" for="ch" forName="FiveNodes_2" refType="w" fact="0.5575"/>
          <dgm:constr type="w" for="ch" forName="FiveNodes_3" refType="w" fact="0.77"/>
          <dgm:constr type="h" for="ch" forName="FiveNodes_3" refType="h" fact="0.18"/>
          <dgm:constr type="ctrY" for="ch" forName="FiveNodes_3" refType="h" fact="0.5"/>
          <dgm:constr type="ctrX" for="ch" forName="FiveNodes_3" refType="w" fact="0.5"/>
          <dgm:constr type="w" for="ch" forName="FiveNodes_4" refType="w" fact="0.77"/>
          <dgm:constr type="h" for="ch" forName="FiveNodes_4" refType="h" fact="0.18"/>
          <dgm:constr type="ctrY" for="ch" forName="FiveNodes_4" refType="h" fact="0.705"/>
          <dgm:constr type="ctrX" for="ch" forName="FiveNodes_4" refType="w" fact="0.4425"/>
          <dgm:constr type="w" for="ch" forName="FiveNodes_5" refType="w" fact="0.77"/>
          <dgm:constr type="h" for="ch" forName="FiveNodes_5" refType="h" fact="0.18"/>
          <dgm:constr type="b" for="ch" forName="FiveNodes_5" refType="h"/>
          <dgm:constr type="l" for="ch" forName="FiveNodes_5"/>
          <dgm:constr type="w" for="ch" forName="FiveConn_1-2" refType="h" refFor="ch" refForName="FiveNodes_1" fact="0.65"/>
          <dgm:constr type="h" for="ch" forName="FiveConn_1-2" refType="h" refFor="ch" refForName="FiveNodes_1" fact="0.65"/>
          <dgm:constr type="ctrY" for="ch" forName="FiveConn_1-2" refType="h" fact="0.19"/>
          <dgm:constr type="l" for="ch" forName="FiveConn_1-2" refType="l" refFor="ch" refForName="FiveNodes_1"/>
          <dgm:constr type="w" for="ch" forName="FiveConn_2-3" refType="h" refFor="ch" refForName="FiveNodes_2" fact="0.65"/>
          <dgm:constr type="h" for="ch" forName="FiveConn_2-3" refType="h" refFor="ch" refForName="FiveNodes_2" fact="0.65"/>
          <dgm:constr type="ctrY" for="ch" forName="FiveConn_2-3" refType="h" fact="0.395"/>
          <dgm:constr type="l" for="ch" forName="FiveConn_2-3" refType="l" refFor="ch" refForName="FiveNodes_2"/>
          <dgm:constr type="w" for="ch" forName="FiveConn_3-4" refType="h" refFor="ch" refForName="FiveNodes_3" fact="0.65"/>
          <dgm:constr type="h" for="ch" forName="FiveConn_3-4" refType="h" refFor="ch" refForName="FiveNodes_3" fact="0.65"/>
          <dgm:constr type="ctrY" for="ch" forName="FiveConn_3-4" refType="h" fact="0.597"/>
          <dgm:constr type="l" for="ch" forName="FiveConn_3-4" refType="l" refFor="ch" refForName="FiveNodes_3"/>
          <dgm:constr type="w" for="ch" forName="FiveConn_4-5" refType="h" refFor="ch" refForName="FiveNodes_4" fact="0.65"/>
          <dgm:constr type="h" for="ch" forName="FiveConn_4-5" refType="h" refFor="ch" refForName="FiveNodes_4" fact="0.65"/>
          <dgm:constr type="ctrY" for="ch" forName="FiveConn_4-5" refType="h" fact="0.804"/>
          <dgm:constr type="l" for="ch" forName="FiveConn_4-5" refType="l" refFor="ch" refForName="FiveNodes_4"/>
          <dgm:constr type="l" for="ch" forName="FiveNodes_1_text" refType="r" refFor="ch" refForName="FiveConn_1-2"/>
          <dgm:constr type="lOff" for="ch" forName="FiveNodes_1_text" refType="w" refFor="ch" refForName="FiveConn_1-2" fact="0.73"/>
          <dgm:constr type="t" for="ch" forName="FiveNodes_1_text" refType="t" refFor="ch" refForName="FiveNodes_1"/>
          <dgm:constr type="b" for="ch" forName="FiveNodes_1_text" refType="b" refFor="ch" refForName="FiveNodes_1"/>
          <dgm:constr type="r" for="ch" forName="FiveNodes_1_text" refType="r" refFor="ch" refForName="FiveNodes_1"/>
          <dgm:constr type="l" for="ch" forName="FiveNodes_2_text" refType="r" refFor="ch" refForName="FiveConn_1-2"/>
          <dgm:constr type="t" for="ch" forName="FiveNodes_2_text" refType="t" refFor="ch" refForName="FiveNodes_2"/>
          <dgm:constr type="b" for="ch" forName="FiveNodes_2_text" refType="b" refFor="ch" refForName="FiveNodes_2"/>
          <dgm:constr type="r" for="ch" forName="FiveNodes_2_text" refType="r" refFor="ch" refForName="FiveNodes_2"/>
          <dgm:constr type="l" for="ch" forName="FiveNodes_3_text" refType="r" refFor="ch" refForName="FiveConn_2-3"/>
          <dgm:constr type="t" for="ch" forName="FiveNodes_3_text" refType="t" refFor="ch" refForName="FiveNodes_3"/>
          <dgm:constr type="b" for="ch" forName="FiveNodes_3_text" refType="b" refFor="ch" refForName="FiveNodes_3"/>
          <dgm:constr type="r" for="ch" forName="FiveNodes_3_text" refType="r" refFor="ch" refForName="FiveNodes_3"/>
          <dgm:constr type="l" for="ch" forName="FiveNodes_4_text" refType="r" refFor="ch" refForName="FiveConn_3-4"/>
          <dgm:constr type="t" for="ch" forName="FiveNodes_4_text" refType="t" refFor="ch" refForName="FiveNodes_4"/>
          <dgm:constr type="b" for="ch" forName="FiveNodes_4_text" refType="b" refFor="ch" refForName="FiveNodes_4"/>
          <dgm:constr type="r" for="ch" forName="FiveNodes_4_text" refType="r" refFor="ch" refForName="FiveNodes_4"/>
          <dgm:constr type="l" for="ch" forName="FiveNodes_5_text" refType="r" refFor="ch" refForName="FiveConn_4-5"/>
          <dgm:constr type="t" for="ch" forName="FiveNodes_5_text" refType="t" refFor="ch" refForName="FiveNodes_5"/>
          <dgm:constr type="b" for="ch" forName="FiveNodes_5_text" refType="b" refFor="ch" refForName="FiveNodes_5"/>
          <dgm:constr type="r" for="ch" forName="FiveNodes_5_text" refType="r" refFor="ch" refForName="FiveNodes_5"/>
        </dgm:constrLst>
      </dgm:else>
    </dgm:choose>
    <dgm:ruleLst/>
    <dgm:layoutNode name="dummyMaxCanvas">
      <dgm:varLst/>
      <dgm:alg type="sp"/>
      <dgm:shape xmlns:r="http://schemas.openxmlformats.org/officeDocument/2006/relationships" r:blip="">
        <dgm:adjLst/>
      </dgm:shape>
      <dgm:presOf/>
      <dgm:constrLst/>
      <dgm:ruleLst/>
    </dgm:layoutNode>
    <dgm:choose name="Name3">
      <dgm:if name="Name4" axis="ch" ptType="node" func="cnt" op="equ" val="1">
        <dgm:layoutNode name="OneNode_1">
          <dgm:varLst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ch desOrSelf" ptType="node node" st="1 1" cnt="1 0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if>
      <dgm:else name="Name5">
        <dgm:choose name="Name6">
          <dgm:if name="Name7" axis="ch" ptType="node" func="cnt" op="equ" val="2">
            <dgm:layoutNode name="TwoNodes_1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ch desOrSelf" ptType="node node" st="1 1" cnt="1 0"/>
              <dgm:constrLst/>
              <dgm:ruleLst/>
            </dgm:layoutNode>
            <dgm:layoutNode name="TwoNodes_2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ch desOrSelf" ptType="node node" st="2 1" cnt="1 0"/>
              <dgm:constrLst/>
              <dgm:ruleLst/>
            </dgm:layoutNode>
            <dgm:layoutNode name="TwoConn_1-2" styleLbl="fgAccFollowNode1">
              <dgm:varLst>
                <dgm:bulletEnabled val="1"/>
              </dgm:varLst>
              <dgm:alg type="tx"/>
              <dgm:shape xmlns:r="http://schemas.openxmlformats.org/officeDocument/2006/relationships" type="downArrow" r:blip="">
                <dgm:adjLst>
                  <dgm:adj idx="1" val="0.55"/>
                  <dgm:adj idx="2" val="0.45"/>
                </dgm:adjLst>
              </dgm:shape>
              <dgm:presOf axis="ch" ptType="sibTrans" cnt="1"/>
              <dgm:constrLst>
                <dgm:constr type="lMarg" refType="primFontSz" fact="0.1"/>
                <dgm:constr type="rMarg" refType="primFontSz" fact="0.1"/>
                <dgm:constr type="tMarg" refType="primFontSz" fact="0.1"/>
                <dgm:constr type="bMarg" refType="primFontSz" fact="0.1"/>
              </dgm:constrLst>
              <dgm:ruleLst>
                <dgm:rule type="primFontSz" val="5" fact="NaN" max="NaN"/>
              </dgm:ruleLst>
            </dgm:layoutNode>
            <dgm:layoutNode name="TwoNodes_1_text">
              <dgm:varLst>
                <dgm:bulletEnabled val="1"/>
              </dgm:varLst>
              <dgm:alg type="tx">
                <dgm:param type="parTxLTRAlign" val="l"/>
                <dgm:param type="txAnchorVertCh" val="mid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ch desOrSelf" ptType="node node" st="1 1" cnt="1 0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  <dgm:layoutNode name="TwoNodes_2_text">
              <dgm:varLst>
                <dgm:bulletEnabled val="1"/>
              </dgm:varLst>
              <dgm:alg type="tx">
                <dgm:param type="parTxLTRAlign" val="l"/>
                <dgm:param type="txAnchorVertCh" val="mid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ch desOrSelf" ptType="node node" st="2 1" cnt="1 0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if>
          <dgm:else name="Name8">
            <dgm:choose name="Name9">
              <dgm:if name="Name10" axis="ch" ptType="node" func="cnt" op="equ" val="3">
                <dgm:layoutNode name="ThreeNodes_1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1 1" cnt="1 0"/>
                  <dgm:constrLst/>
                  <dgm:ruleLst/>
                </dgm:layoutNode>
                <dgm:layoutNode name="ThreeNodes_2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2 1" cnt="1 0"/>
                  <dgm:constrLst/>
                  <dgm:ruleLst/>
                </dgm:layoutNode>
                <dgm:layoutNode name="ThreeNodes_3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3 1" cnt="1 0"/>
                  <dgm:constrLst/>
                  <dgm:ruleLst/>
                </dgm:layoutNode>
                <dgm:layoutNode name="ThreeConn_1-2" styleLbl="fgAccFollowNode1">
                  <dgm:varLst>
                    <dgm:bulletEnabled val="1"/>
                  </dgm:varLst>
                  <dgm:alg type="tx"/>
                  <dgm:shape xmlns:r="http://schemas.openxmlformats.org/officeDocument/2006/relationships" type="downArrow" r:blip="">
                    <dgm:adjLst>
                      <dgm:adj idx="1" val="0.55"/>
                      <dgm:adj idx="2" val="0.45"/>
                    </dgm:adjLst>
                  </dgm:shape>
                  <dgm:presOf axis="ch" ptType="sibTrans" cnt="1"/>
                  <dgm:constrLst>
                    <dgm:constr type="lMarg" refType="primFontSz" fact="0.1"/>
                    <dgm:constr type="rMarg" refType="primFontSz" fact="0.1"/>
                    <dgm:constr type="tMarg" refType="primFontSz" fact="0.1"/>
                    <dgm:constr type="bMarg" refType="primFontSz" fact="0.1"/>
                  </dgm:constrLst>
                  <dgm:ruleLst>
                    <dgm:rule type="primFontSz" val="5" fact="NaN" max="NaN"/>
                  </dgm:ruleLst>
                </dgm:layoutNode>
                <dgm:layoutNode name="ThreeConn_2-3" styleLbl="fgAccFollowNode1">
                  <dgm:varLst>
                    <dgm:bulletEnabled val="1"/>
                  </dgm:varLst>
                  <dgm:alg type="tx"/>
                  <dgm:shape xmlns:r="http://schemas.openxmlformats.org/officeDocument/2006/relationships" type="downArrow" r:blip="">
                    <dgm:adjLst>
                      <dgm:adj idx="1" val="0.55"/>
                      <dgm:adj idx="2" val="0.45"/>
                    </dgm:adjLst>
                  </dgm:shape>
                  <dgm:presOf axis="ch" ptType="sibTrans" st="2" cnt="1"/>
                  <dgm:constrLst>
                    <dgm:constr type="lMarg" refType="primFontSz" fact="0.1"/>
                    <dgm:constr type="rMarg" refType="primFontSz" fact="0.1"/>
                    <dgm:constr type="tMarg" refType="primFontSz" fact="0.1"/>
                    <dgm:constr type="bMarg" refType="primFontSz" fact="0.1"/>
                  </dgm:constrLst>
                  <dgm:ruleLst>
                    <dgm:rule type="primFontSz" val="5" fact="NaN" max="NaN"/>
                  </dgm:ruleLst>
                </dgm:layoutNode>
                <dgm:layoutNode name="ThreeNodes_1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1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  <dgm:layoutNode name="ThreeNodes_2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2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  <dgm:layoutNode name="ThreeNodes_3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3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1">
                <dgm:choose name="Name12">
                  <dgm:if name="Name13" axis="ch" ptType="node" func="cnt" op="equ" val="4">
                    <dgm:layoutNode name="FourNodes_1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1 1" cnt="1 0"/>
                      <dgm:constrLst/>
                      <dgm:ruleLst/>
                    </dgm:layoutNode>
                    <dgm:layoutNode name="FourNodes_2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2 1" cnt="1 0"/>
                      <dgm:constrLst/>
                      <dgm:ruleLst/>
                    </dgm:layoutNode>
                    <dgm:layoutNode name="FourNodes_3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3 1" cnt="1 0"/>
                      <dgm:constrLst/>
                      <dgm:ruleLst/>
                    </dgm:layoutNode>
                    <dgm:layoutNode name="FourNodes_4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4 1" cnt="1 0"/>
                      <dgm:constrLst/>
                      <dgm:ruleLst/>
                    </dgm:layoutNode>
                    <dgm:layoutNode name="FourConn_1-2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Conn_2-3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st="2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Conn_3-4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st="3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1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1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2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2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3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3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4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4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if>
                  <dgm:else name="Name14">
                    <dgm:choose name="Name15">
                      <dgm:if name="Name16" axis="ch" ptType="node" func="cnt" op="gte" val="5">
                        <dgm:layoutNode name="FiveNodes_1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1 1" cnt="1 0"/>
                          <dgm:constrLst/>
                          <dgm:ruleLst/>
                        </dgm:layoutNode>
                        <dgm:layoutNode name="FiveNodes_2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2 1" cnt="1 0"/>
                          <dgm:constrLst/>
                          <dgm:ruleLst/>
                        </dgm:layoutNode>
                        <dgm:layoutNode name="FiveNodes_3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3 1" cnt="1 0"/>
                          <dgm:constrLst/>
                          <dgm:ruleLst/>
                        </dgm:layoutNode>
                        <dgm:layoutNode name="FiveNodes_4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4 1" cnt="1 0"/>
                          <dgm:constrLst/>
                          <dgm:ruleLst/>
                        </dgm:layoutNode>
                        <dgm:layoutNode name="FiveNodes_5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5 1" cnt="1 0"/>
                          <dgm:constrLst/>
                          <dgm:ruleLst/>
                        </dgm:layoutNode>
                        <dgm:layoutNode name="FiveConn_1-2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2-3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2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3-4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3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4-5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4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1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1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2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2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3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3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4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4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5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5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</dgm:if>
                      <dgm:else name="Name17"/>
                    </dgm:choose>
                  </dgm:else>
                </dgm:choose>
              </dgm:else>
            </dgm:choose>
          </dgm:else>
        </dgm:choos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clevercfo.com/ke-toan-truong" TargetMode="External"/><Relationship Id="rId13" Type="http://schemas.openxmlformats.org/officeDocument/2006/relationships/diagramData" Target="../diagrams/data1.xml"/><Relationship Id="rId18" Type="http://schemas.openxmlformats.org/officeDocument/2006/relationships/image" Target="../media/image6.png"/><Relationship Id="rId3" Type="http://schemas.openxmlformats.org/officeDocument/2006/relationships/image" Target="../media/image2.emf"/><Relationship Id="rId7" Type="http://schemas.openxmlformats.org/officeDocument/2006/relationships/image" Target="../media/image4.png"/><Relationship Id="rId12" Type="http://schemas.openxmlformats.org/officeDocument/2006/relationships/chart" Target="../charts/chart5.xml"/><Relationship Id="rId17" Type="http://schemas.microsoft.com/office/2007/relationships/diagramDrawing" Target="../diagrams/drawing1.xml"/><Relationship Id="rId2" Type="http://schemas.openxmlformats.org/officeDocument/2006/relationships/image" Target="../media/image1.emf"/><Relationship Id="rId16" Type="http://schemas.openxmlformats.org/officeDocument/2006/relationships/diagramColors" Target="../diagrams/colors1.xml"/><Relationship Id="rId1" Type="http://schemas.openxmlformats.org/officeDocument/2006/relationships/chart" Target="../charts/chart1.xml"/><Relationship Id="rId6" Type="http://schemas.openxmlformats.org/officeDocument/2006/relationships/hyperlink" Target="https://cfo.edu.vn/" TargetMode="External"/><Relationship Id="rId11" Type="http://schemas.openxmlformats.org/officeDocument/2006/relationships/chart" Target="../charts/chart4.xml"/><Relationship Id="rId5" Type="http://schemas.openxmlformats.org/officeDocument/2006/relationships/hyperlink" Target="https://clevercfo.com/khoa-hoc-cfo" TargetMode="External"/><Relationship Id="rId15" Type="http://schemas.openxmlformats.org/officeDocument/2006/relationships/diagramQuickStyle" Target="../diagrams/quickStyle1.xml"/><Relationship Id="rId10" Type="http://schemas.openxmlformats.org/officeDocument/2006/relationships/chart" Target="../charts/chart3.xml"/><Relationship Id="rId19" Type="http://schemas.openxmlformats.org/officeDocument/2006/relationships/image" Target="../media/image7.png"/><Relationship Id="rId4" Type="http://schemas.openxmlformats.org/officeDocument/2006/relationships/image" Target="../media/image3.emf"/><Relationship Id="rId9" Type="http://schemas.openxmlformats.org/officeDocument/2006/relationships/chart" Target="../charts/chart2.xml"/><Relationship Id="rId14" Type="http://schemas.openxmlformats.org/officeDocument/2006/relationships/diagramLayout" Target="../diagrams/layou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4</xdr:row>
          <xdr:rowOff>171450</xdr:rowOff>
        </xdr:from>
        <xdr:to>
          <xdr:col>22</xdr:col>
          <xdr:colOff>295275</xdr:colOff>
          <xdr:row>6</xdr:row>
          <xdr:rowOff>28575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0</xdr:colOff>
      <xdr:row>7</xdr:row>
      <xdr:rowOff>160020</xdr:rowOff>
    </xdr:from>
    <xdr:to>
      <xdr:col>13</xdr:col>
      <xdr:colOff>198909</xdr:colOff>
      <xdr:row>27</xdr:row>
      <xdr:rowOff>181792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3914775" y="1379220"/>
          <a:ext cx="3246909" cy="3831772"/>
          <a:chOff x="4996268" y="1535513"/>
          <a:chExt cx="3667434" cy="3752215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aphicFramePr>
            <a:graphicFrameLocks/>
          </xdr:cNvGraphicFramePr>
        </xdr:nvGraphicFramePr>
        <xdr:xfrm>
          <a:off x="5625585" y="1535513"/>
          <a:ext cx="2974763" cy="37522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grpSp>
            <xdr:nvGrpSpPr>
              <xdr:cNvPr id="2" name="Group 1">
                <a:extLst>
                  <a:ext uri="{FF2B5EF4-FFF2-40B4-BE49-F238E27FC236}">
                    <a16:creationId xmlns:a16="http://schemas.microsoft.com/office/drawing/2014/main" id="{00000000-0008-0000-0000-000002000000}"/>
                  </a:ext>
                </a:extLst>
              </xdr:cNvPr>
              <xdr:cNvGrpSpPr/>
            </xdr:nvGrpSpPr>
            <xdr:grpSpPr>
              <a:xfrm>
                <a:off x="4996268" y="3169455"/>
                <a:ext cx="3667434" cy="431154"/>
                <a:chOff x="4996268" y="3169455"/>
                <a:chExt cx="3667434" cy="431154"/>
              </a:xfrm>
            </xdr:grpSpPr>
            <xdr:pic>
              <xdr:nvPicPr>
                <xdr:cNvPr id="7" name="Picture 6">
                  <a:extLst>
                    <a:ext uri="{FF2B5EF4-FFF2-40B4-BE49-F238E27FC236}">
                      <a16:creationId xmlns:a16="http://schemas.microsoft.com/office/drawing/2014/main" id="{00000000-0008-0000-0000-000007000000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Data!$C$48" spid="_x0000_s7230"/>
                    </a:ext>
                  </a:extLst>
                </xdr:cNvPicPr>
              </xdr:nvPicPr>
              <xdr:blipFill>
                <a:blip xmlns:r="http://schemas.openxmlformats.org/officeDocument/2006/relationships" r:embed="rId2"/>
                <a:srcRect/>
                <a:stretch>
                  <a:fillRect/>
                </a:stretch>
              </xdr:blipFill>
              <xdr:spPr bwMode="auto">
                <a:xfrm>
                  <a:off x="7501653" y="3403542"/>
                  <a:ext cx="1162049" cy="182880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8" name="Picture 7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Data!$C$49" spid="_x0000_s7231"/>
                    </a:ext>
                  </a:extLst>
                </xdr:cNvPicPr>
              </xdr:nvPicPr>
              <xdr:blipFill>
                <a:blip xmlns:r="http://schemas.openxmlformats.org/officeDocument/2006/relationships" r:embed="rId3"/>
                <a:srcRect/>
                <a:stretch>
                  <a:fillRect/>
                </a:stretch>
              </xdr:blipFill>
              <xdr:spPr bwMode="auto">
                <a:xfrm>
                  <a:off x="4996268" y="3417729"/>
                  <a:ext cx="1162050" cy="182880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11" name="Picture 10">
                  <a:extLst>
                    <a:ext uri="{FF2B5EF4-FFF2-40B4-BE49-F238E27FC236}">
                      <a16:creationId xmlns:a16="http://schemas.microsoft.com/office/drawing/2014/main" id="{00000000-0008-0000-0000-00000B000000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Data!$C$64" spid="_x0000_s7232"/>
                    </a:ext>
                  </a:extLst>
                </xdr:cNvPicPr>
              </xdr:nvPicPr>
              <xdr:blipFill>
                <a:blip xmlns:r="http://schemas.openxmlformats.org/officeDocument/2006/relationships" r:embed="rId4"/>
                <a:srcRect/>
                <a:stretch>
                  <a:fillRect/>
                </a:stretch>
              </xdr:blipFill>
              <xdr:spPr bwMode="auto">
                <a:xfrm>
                  <a:off x="6645709" y="3169455"/>
                  <a:ext cx="872384" cy="336616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</mc:Choice>
        <mc:Fallback/>
      </mc:AlternateContent>
    </xdr:grpSp>
    <xdr:clientData/>
  </xdr:twoCellAnchor>
  <xdr:oneCellAnchor>
    <xdr:from>
      <xdr:col>1</xdr:col>
      <xdr:colOff>96883</xdr:colOff>
      <xdr:row>4</xdr:row>
      <xdr:rowOff>119743</xdr:rowOff>
    </xdr:from>
    <xdr:ext cx="3261983" cy="340029"/>
    <xdr:sp macro="" textlink="">
      <xdr:nvSpPr>
        <xdr:cNvPr id="15" name="TextBox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03563" y="653143"/>
          <a:ext cx="3261983" cy="340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00206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BÁO</a:t>
          </a:r>
          <a:r>
            <a:rPr lang="en-US" sz="1600" b="1" baseline="0">
              <a:solidFill>
                <a:srgbClr val="00206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CÁO CÔNG NỢ PHẢI THU</a:t>
          </a:r>
          <a:endParaRPr lang="en-US" sz="1600" b="1">
            <a:solidFill>
              <a:srgbClr val="00206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twoCellAnchor editAs="oneCell">
    <xdr:from>
      <xdr:col>19</xdr:col>
      <xdr:colOff>228599</xdr:colOff>
      <xdr:row>0</xdr:row>
      <xdr:rowOff>144780</xdr:rowOff>
    </xdr:from>
    <xdr:to>
      <xdr:col>22</xdr:col>
      <xdr:colOff>393340</xdr:colOff>
      <xdr:row>2</xdr:row>
      <xdr:rowOff>124519</xdr:rowOff>
    </xdr:to>
    <xdr:pic>
      <xdr:nvPicPr>
        <xdr:cNvPr id="9" name="Pictur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53EA7B0-F0C3-47C5-8470-73E1AE098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0879" y="144780"/>
          <a:ext cx="1742081" cy="368359"/>
        </a:xfrm>
        <a:prstGeom prst="rect">
          <a:avLst/>
        </a:prstGeom>
      </xdr:spPr>
    </xdr:pic>
    <xdr:clientData/>
  </xdr:twoCellAnchor>
  <xdr:twoCellAnchor>
    <xdr:from>
      <xdr:col>8</xdr:col>
      <xdr:colOff>297179</xdr:colOff>
      <xdr:row>7</xdr:row>
      <xdr:rowOff>76200</xdr:rowOff>
    </xdr:from>
    <xdr:to>
      <xdr:col>13</xdr:col>
      <xdr:colOff>377734</xdr:colOff>
      <xdr:row>20</xdr:row>
      <xdr:rowOff>76200</xdr:rowOff>
    </xdr:to>
    <xdr:grpSp>
      <xdr:nvGrpSpPr>
        <xdr:cNvPr id="49" name="Group 4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017CFCD-29B3-DCE6-CCDD-5FDECE150226}"/>
            </a:ext>
          </a:extLst>
        </xdr:cNvPr>
        <xdr:cNvGrpSpPr/>
      </xdr:nvGrpSpPr>
      <xdr:grpSpPr>
        <a:xfrm>
          <a:off x="4211954" y="1295400"/>
          <a:ext cx="3128555" cy="2476500"/>
          <a:chOff x="4213859" y="1280160"/>
          <a:chExt cx="3128555" cy="2377440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4213859" y="1280160"/>
            <a:ext cx="3128555" cy="2377440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Data!$P$5">
        <xdr:nvSpPr>
          <xdr:cNvPr id="10" name="TextBox 9">
            <a:extLst>
              <a:ext uri="{FF2B5EF4-FFF2-40B4-BE49-F238E27FC236}">
                <a16:creationId xmlns:a16="http://schemas.microsoft.com/office/drawing/2014/main" id="{13672F48-ACAC-1C4B-5406-F73F10F11209}"/>
              </a:ext>
            </a:extLst>
          </xdr:cNvPr>
          <xdr:cNvSpPr txBox="1"/>
        </xdr:nvSpPr>
        <xdr:spPr>
          <a:xfrm>
            <a:off x="4602480" y="1318260"/>
            <a:ext cx="2479012" cy="19812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fld id="{25F6B273-ED1C-43CC-810E-FD180E0D51BE}" type="TxLink">
              <a:rPr lang="en-US" sz="10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pPr algn="ctr"/>
              <a:t>TỶ LỆ SỬ DỤNG TÍN DỤNG T04</a:t>
            </a:fld>
            <a:endParaRPr lang="en-US" sz="1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</xdr:col>
      <xdr:colOff>11007</xdr:colOff>
      <xdr:row>7</xdr:row>
      <xdr:rowOff>68579</xdr:rowOff>
    </xdr:from>
    <xdr:to>
      <xdr:col>8</xdr:col>
      <xdr:colOff>190500</xdr:colOff>
      <xdr:row>20</xdr:row>
      <xdr:rowOff>60960</xdr:rowOff>
    </xdr:to>
    <xdr:grpSp>
      <xdr:nvGrpSpPr>
        <xdr:cNvPr id="47" name="Group 4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09DBF69-C3F4-47D7-4B58-5BE3DB816A69}"/>
            </a:ext>
          </a:extLst>
        </xdr:cNvPr>
        <xdr:cNvGrpSpPr/>
      </xdr:nvGrpSpPr>
      <xdr:grpSpPr>
        <a:xfrm>
          <a:off x="268182" y="1287779"/>
          <a:ext cx="3837093" cy="2468881"/>
          <a:chOff x="270087" y="1272539"/>
          <a:chExt cx="3837093" cy="2369821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aphicFramePr>
            <a:graphicFrameLocks/>
          </xdr:cNvGraphicFramePr>
        </xdr:nvGraphicFramePr>
        <xdr:xfrm>
          <a:off x="270087" y="1272539"/>
          <a:ext cx="3837093" cy="23698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Data!$P$4">
        <xdr:nvSpPr>
          <xdr:cNvPr id="18" name="TextBox 17">
            <a:extLst>
              <a:ext uri="{FF2B5EF4-FFF2-40B4-BE49-F238E27FC236}">
                <a16:creationId xmlns:a16="http://schemas.microsoft.com/office/drawing/2014/main" id="{D20B7319-B3EA-4074-ABF2-B431F2AFABCC}"/>
              </a:ext>
            </a:extLst>
          </xdr:cNvPr>
          <xdr:cNvSpPr txBox="1"/>
        </xdr:nvSpPr>
        <xdr:spPr>
          <a:xfrm>
            <a:off x="617220" y="1318260"/>
            <a:ext cx="3003066" cy="19812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04E47E0F-0F12-4DDB-B734-022470ACA1DE}" type="TxLink">
              <a:rPr lang="en-US" sz="10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XU HƯỚNG DỰ PHÒNG PHẢI THU T04</a:t>
            </a:fld>
            <a:endParaRPr lang="en-US" sz="1000" b="1" i="0" u="none" strike="noStrike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13</xdr:col>
      <xdr:colOff>449580</xdr:colOff>
      <xdr:row>7</xdr:row>
      <xdr:rowOff>43543</xdr:rowOff>
    </xdr:from>
    <xdr:to>
      <xdr:col>17</xdr:col>
      <xdr:colOff>396240</xdr:colOff>
      <xdr:row>20</xdr:row>
      <xdr:rowOff>60960</xdr:rowOff>
    </xdr:to>
    <xdr:grpSp>
      <xdr:nvGrpSpPr>
        <xdr:cNvPr id="50" name="Group 4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7CABA44-D145-09DF-27A1-4BE83BFD7FD0}"/>
            </a:ext>
          </a:extLst>
        </xdr:cNvPr>
        <xdr:cNvGrpSpPr/>
      </xdr:nvGrpSpPr>
      <xdr:grpSpPr>
        <a:xfrm>
          <a:off x="7412355" y="1262743"/>
          <a:ext cx="2366010" cy="2493917"/>
          <a:chOff x="7414260" y="1247503"/>
          <a:chExt cx="2385060" cy="2394857"/>
        </a:xfrm>
      </xdr:grpSpPr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GraphicFramePr>
            <a:graphicFrameLocks/>
          </xdr:cNvGraphicFramePr>
        </xdr:nvGraphicFramePr>
        <xdr:xfrm>
          <a:off x="7414260" y="1247503"/>
          <a:ext cx="2385060" cy="23948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Data!$P$6">
        <xdr:nvSpPr>
          <xdr:cNvPr id="19" name="TextBox 18">
            <a:extLst>
              <a:ext uri="{FF2B5EF4-FFF2-40B4-BE49-F238E27FC236}">
                <a16:creationId xmlns:a16="http://schemas.microsoft.com/office/drawing/2014/main" id="{0294A45C-EB64-4B54-891D-D7792F15AEF7}"/>
              </a:ext>
            </a:extLst>
          </xdr:cNvPr>
          <xdr:cNvSpPr txBox="1"/>
        </xdr:nvSpPr>
        <xdr:spPr>
          <a:xfrm>
            <a:off x="7597140" y="1318260"/>
            <a:ext cx="1971694" cy="19812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581D5057-037B-4A57-90E8-D47C2B48FCC9}" type="TxLink">
              <a:rPr lang="en-US" sz="10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SỐ NGÀY PHẢI THU T04</a:t>
            </a:fld>
            <a:endParaRPr lang="en-US" sz="1000" b="1" i="0" u="none" strike="noStrike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17</xdr:col>
      <xdr:colOff>537210</xdr:colOff>
      <xdr:row>7</xdr:row>
      <xdr:rowOff>6350</xdr:rowOff>
    </xdr:from>
    <xdr:to>
      <xdr:col>22</xdr:col>
      <xdr:colOff>320040</xdr:colOff>
      <xdr:row>20</xdr:row>
      <xdr:rowOff>83820</xdr:rowOff>
    </xdr:to>
    <xdr:grpSp>
      <xdr:nvGrpSpPr>
        <xdr:cNvPr id="51" name="Group 5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E44D74B-05F2-00B9-64EB-1CBD5212C154}"/>
            </a:ext>
          </a:extLst>
        </xdr:cNvPr>
        <xdr:cNvGrpSpPr/>
      </xdr:nvGrpSpPr>
      <xdr:grpSpPr>
        <a:xfrm>
          <a:off x="9919335" y="1225550"/>
          <a:ext cx="2573655" cy="2553970"/>
          <a:chOff x="9940290" y="1210310"/>
          <a:chExt cx="2579370" cy="245491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>
            <a:graphicFrameLocks/>
          </xdr:cNvGraphicFramePr>
        </xdr:nvGraphicFramePr>
        <xdr:xfrm>
          <a:off x="9940290" y="1210310"/>
          <a:ext cx="2579370" cy="24549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Data!$P$3">
        <xdr:nvSpPr>
          <xdr:cNvPr id="20" name="TextBox 19">
            <a:extLst>
              <a:ext uri="{FF2B5EF4-FFF2-40B4-BE49-F238E27FC236}">
                <a16:creationId xmlns:a16="http://schemas.microsoft.com/office/drawing/2014/main" id="{6A77CAD1-3BF8-4CFE-ACD7-68505F87B25A}"/>
              </a:ext>
            </a:extLst>
          </xdr:cNvPr>
          <xdr:cNvSpPr txBox="1"/>
        </xdr:nvSpPr>
        <xdr:spPr>
          <a:xfrm>
            <a:off x="10081260" y="1318260"/>
            <a:ext cx="2395015" cy="19812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360C2794-8608-4B01-A589-F0FD2FBE6D67}" type="TxLink">
              <a:rPr lang="en-US" sz="10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CÔNG NỢ THEO TUỔI NỢ T04</a:t>
            </a:fld>
            <a:endParaRPr lang="en-US" sz="1000" b="1" i="0" u="none" strike="noStrike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</xdr:col>
      <xdr:colOff>7621</xdr:colOff>
      <xdr:row>21</xdr:row>
      <xdr:rowOff>33021</xdr:rowOff>
    </xdr:from>
    <xdr:to>
      <xdr:col>14</xdr:col>
      <xdr:colOff>472440</xdr:colOff>
      <xdr:row>36</xdr:row>
      <xdr:rowOff>175260</xdr:rowOff>
    </xdr:to>
    <xdr:grpSp>
      <xdr:nvGrpSpPr>
        <xdr:cNvPr id="48" name="Group 4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847A81F-0DDF-9C12-AC50-13240D189EFD}"/>
            </a:ext>
          </a:extLst>
        </xdr:cNvPr>
        <xdr:cNvGrpSpPr/>
      </xdr:nvGrpSpPr>
      <xdr:grpSpPr>
        <a:xfrm>
          <a:off x="264796" y="3919221"/>
          <a:ext cx="7780019" cy="3047364"/>
          <a:chOff x="266701" y="3797301"/>
          <a:chExt cx="7780019" cy="293115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266701" y="3797301"/>
          <a:ext cx="7780019" cy="29311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Data!$P$2">
        <xdr:nvSpPr>
          <xdr:cNvPr id="21" name="TextBox 20">
            <a:extLst>
              <a:ext uri="{FF2B5EF4-FFF2-40B4-BE49-F238E27FC236}">
                <a16:creationId xmlns:a16="http://schemas.microsoft.com/office/drawing/2014/main" id="{1C060F76-62CF-480A-9471-DD044491EB1D}"/>
              </a:ext>
            </a:extLst>
          </xdr:cNvPr>
          <xdr:cNvSpPr txBox="1"/>
        </xdr:nvSpPr>
        <xdr:spPr>
          <a:xfrm>
            <a:off x="731520" y="3886200"/>
            <a:ext cx="2553135" cy="19812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marL="0" indent="0" algn="ctr"/>
            <a:fld id="{A3006695-047A-46A3-9B99-6EAF6F549192}" type="TxLink">
              <a:rPr lang="en-US" sz="10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pPr marL="0" indent="0" algn="ctr"/>
              <a:t>DÒNG TIỀN THUẦN THÁNG T04</a:t>
            </a:fld>
            <a:endParaRPr lang="en-US" sz="1000" b="1" i="0" u="none" strike="noStrike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15</xdr:col>
      <xdr:colOff>205740</xdr:colOff>
      <xdr:row>24</xdr:row>
      <xdr:rowOff>45720</xdr:rowOff>
    </xdr:from>
    <xdr:to>
      <xdr:col>22</xdr:col>
      <xdr:colOff>7620</xdr:colOff>
      <xdr:row>32</xdr:row>
      <xdr:rowOff>129540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FFAA86C6-BC1E-4F20-878A-8F22B324DA06}"/>
            </a:ext>
          </a:extLst>
        </xdr:cNvPr>
        <xdr:cNvGrpSpPr/>
      </xdr:nvGrpSpPr>
      <xdr:grpSpPr>
        <a:xfrm>
          <a:off x="8387715" y="4503420"/>
          <a:ext cx="3792855" cy="1655445"/>
          <a:chOff x="541020" y="1032510"/>
          <a:chExt cx="4053839" cy="2743200"/>
        </a:xfrm>
      </xdr:grpSpPr>
      <xdr:cxnSp macro="">
        <xdr:nvCxnSpPr>
          <xdr:cNvPr id="33" name="Straight Connector 32">
            <a:extLst>
              <a:ext uri="{FF2B5EF4-FFF2-40B4-BE49-F238E27FC236}">
                <a16:creationId xmlns:a16="http://schemas.microsoft.com/office/drawing/2014/main" id="{F8DBD4CF-F73D-CF66-4BCF-03258A48CDF1}"/>
              </a:ext>
            </a:extLst>
          </xdr:cNvPr>
          <xdr:cNvCxnSpPr/>
        </xdr:nvCxnSpPr>
        <xdr:spPr>
          <a:xfrm>
            <a:off x="2758440" y="2979420"/>
            <a:ext cx="1013460" cy="0"/>
          </a:xfrm>
          <a:prstGeom prst="line">
            <a:avLst/>
          </a:prstGeom>
          <a:ln w="2222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Connector 33">
            <a:extLst>
              <a:ext uri="{FF2B5EF4-FFF2-40B4-BE49-F238E27FC236}">
                <a16:creationId xmlns:a16="http://schemas.microsoft.com/office/drawing/2014/main" id="{5A3EE7EB-8B29-971A-29C0-C2117D3BF139}"/>
              </a:ext>
            </a:extLst>
          </xdr:cNvPr>
          <xdr:cNvCxnSpPr/>
        </xdr:nvCxnSpPr>
        <xdr:spPr>
          <a:xfrm>
            <a:off x="2743200" y="2369820"/>
            <a:ext cx="1013460" cy="0"/>
          </a:xfrm>
          <a:prstGeom prst="line">
            <a:avLst/>
          </a:prstGeom>
          <a:ln w="22225"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Connector 34">
            <a:extLst>
              <a:ext uri="{FF2B5EF4-FFF2-40B4-BE49-F238E27FC236}">
                <a16:creationId xmlns:a16="http://schemas.microsoft.com/office/drawing/2014/main" id="{12A16717-2265-C042-4F97-EAA69968063B}"/>
              </a:ext>
            </a:extLst>
          </xdr:cNvPr>
          <xdr:cNvCxnSpPr/>
        </xdr:nvCxnSpPr>
        <xdr:spPr>
          <a:xfrm>
            <a:off x="2545080" y="1272540"/>
            <a:ext cx="1371600" cy="0"/>
          </a:xfrm>
          <a:prstGeom prst="line">
            <a:avLst/>
          </a:prstGeom>
          <a:ln w="22225">
            <a:solidFill>
              <a:srgbClr val="CC33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aphicFrame macro="">
        <xdr:nvGraphicFramePr>
          <xdr:cNvPr id="36" name="Diagram 3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22C3CEB5-730D-C38C-5487-F41F05F868DC}"/>
              </a:ext>
            </a:extLst>
          </xdr:cNvPr>
          <xdr:cNvGraphicFramePr/>
        </xdr:nvGraphicFramePr>
        <xdr:xfrm>
          <a:off x="541020" y="1032510"/>
          <a:ext cx="2636520" cy="27432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3" r:lo="rId14" r:qs="rId15" r:cs="rId16"/>
          </a:graphicData>
        </a:graphic>
      </xdr:graphicFrame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068782DB-A7BF-17CE-B9A6-588A0B91C948}"/>
              </a:ext>
            </a:extLst>
          </xdr:cNvPr>
          <xdr:cNvSpPr txBox="1"/>
        </xdr:nvSpPr>
        <xdr:spPr>
          <a:xfrm>
            <a:off x="3680459" y="1142999"/>
            <a:ext cx="914400" cy="379369"/>
          </a:xfrm>
          <a:prstGeom prst="rect">
            <a:avLst/>
          </a:prstGeom>
          <a:solidFill>
            <a:schemeClr val="accent2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 b="1"/>
              <a:t>+ BỐI</a:t>
            </a:r>
            <a:r>
              <a:rPr lang="en-US" sz="1100" b="1" baseline="0"/>
              <a:t> CẢNH</a:t>
            </a:r>
            <a:endParaRPr lang="en-US" sz="1100" b="1"/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BBDE64DD-E550-35BE-856E-575170617BBC}"/>
              </a:ext>
            </a:extLst>
          </xdr:cNvPr>
          <xdr:cNvSpPr txBox="1"/>
        </xdr:nvSpPr>
        <xdr:spPr>
          <a:xfrm>
            <a:off x="3680459" y="1691639"/>
            <a:ext cx="914400" cy="385899"/>
          </a:xfrm>
          <a:prstGeom prst="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 b="1"/>
              <a:t>+</a:t>
            </a:r>
            <a:r>
              <a:rPr lang="en-US" sz="1100" b="1" baseline="0"/>
              <a:t> Ý NGHĨA</a:t>
            </a:r>
            <a:endParaRPr lang="en-US" sz="1100" b="1"/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9F827B44-344F-BFCD-799B-014710D17F7C}"/>
              </a:ext>
            </a:extLst>
          </xdr:cNvPr>
          <xdr:cNvSpPr txBox="1"/>
        </xdr:nvSpPr>
        <xdr:spPr>
          <a:xfrm>
            <a:off x="3680459" y="2255519"/>
            <a:ext cx="914400" cy="377190"/>
          </a:xfrm>
          <a:prstGeom prst="rect">
            <a:avLst/>
          </a:prstGeom>
          <a:blipFill>
            <a:blip xmlns:r="http://schemas.openxmlformats.org/officeDocument/2006/relationships" r:embed="rId18"/>
            <a:stretch>
              <a:fillRect/>
            </a:stretch>
          </a:blip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 b="1"/>
              <a:t>+</a:t>
            </a:r>
            <a:r>
              <a:rPr lang="en-US" sz="1100" b="1" baseline="0"/>
              <a:t> ĐỐI CHIẾU</a:t>
            </a:r>
            <a:endParaRPr lang="en-US" sz="1100" b="1"/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C23F3DF3-079E-FE32-E0ED-E84DCC92EC86}"/>
              </a:ext>
            </a:extLst>
          </xdr:cNvPr>
          <xdr:cNvSpPr txBox="1"/>
        </xdr:nvSpPr>
        <xdr:spPr>
          <a:xfrm>
            <a:off x="3680459" y="2842259"/>
            <a:ext cx="914400" cy="378279"/>
          </a:xfrm>
          <a:prstGeom prst="rect">
            <a:avLst/>
          </a:prstGeom>
          <a:blipFill>
            <a:blip xmlns:r="http://schemas.openxmlformats.org/officeDocument/2006/relationships" r:embed="rId19"/>
            <a:stretch>
              <a:fillRect/>
            </a:stretch>
          </a:blip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 b="1"/>
              <a:t>+</a:t>
            </a:r>
            <a:r>
              <a:rPr lang="en-US" sz="1100" b="1" baseline="0"/>
              <a:t> MỤC TIÊU</a:t>
            </a:r>
            <a:endParaRPr lang="en-US" sz="1100" b="1"/>
          </a:p>
        </xdr:txBody>
      </xdr:sp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81A1E81A-BD7C-24C1-8AAC-B8B7920C0839}"/>
              </a:ext>
            </a:extLst>
          </xdr:cNvPr>
          <xdr:cNvCxnSpPr/>
        </xdr:nvCxnSpPr>
        <xdr:spPr>
          <a:xfrm>
            <a:off x="2705100" y="1813560"/>
            <a:ext cx="1013460" cy="0"/>
          </a:xfrm>
          <a:prstGeom prst="line">
            <a:avLst/>
          </a:prstGeom>
          <a:ln w="2222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571500</xdr:colOff>
      <xdr:row>21</xdr:row>
      <xdr:rowOff>38100</xdr:rowOff>
    </xdr:from>
    <xdr:to>
      <xdr:col>22</xdr:col>
      <xdr:colOff>320040</xdr:colOff>
      <xdr:row>36</xdr:row>
      <xdr:rowOff>175260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8C2AB9C2-8F0A-436D-8C8E-A29D85B73089}"/>
            </a:ext>
          </a:extLst>
        </xdr:cNvPr>
        <xdr:cNvSpPr/>
      </xdr:nvSpPr>
      <xdr:spPr>
        <a:xfrm>
          <a:off x="8145780" y="3695700"/>
          <a:ext cx="4373880" cy="2926080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15</xdr:col>
      <xdr:colOff>342900</xdr:colOff>
      <xdr:row>21</xdr:row>
      <xdr:rowOff>160020</xdr:rowOff>
    </xdr:from>
    <xdr:ext cx="3670300" cy="198120"/>
    <xdr:sp macro="" textlink="">
      <xdr:nvSpPr>
        <xdr:cNvPr id="43" name="TextBox 4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E94D58A-9D16-45F1-AF7B-B3A447DCC9FC}"/>
            </a:ext>
          </a:extLst>
        </xdr:cNvPr>
        <xdr:cNvSpPr txBox="1"/>
      </xdr:nvSpPr>
      <xdr:spPr>
        <a:xfrm>
          <a:off x="8526780" y="3924300"/>
          <a:ext cx="3670300" cy="198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marL="0" indent="0" algn="ctr"/>
          <a:r>
            <a:rPr lang="en-US" sz="1000" b="1" i="0" u="none" strike="noStrike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TỪ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DỮ LIỆU ĐẾN THÔNG TIN RA QUYẾT ĐỊNH</a:t>
          </a:r>
          <a:endParaRPr lang="en-US" sz="1000" b="1" i="0" u="none" strike="noStrike">
            <a:solidFill>
              <a:srgbClr val="000000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15</xdr:col>
      <xdr:colOff>22860</xdr:colOff>
      <xdr:row>33</xdr:row>
      <xdr:rowOff>137160</xdr:rowOff>
    </xdr:from>
    <xdr:to>
      <xdr:col>22</xdr:col>
      <xdr:colOff>213360</xdr:colOff>
      <xdr:row>33</xdr:row>
      <xdr:rowOff>137160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8DC734C7-E765-7DF7-566D-7BCF8853138B}"/>
            </a:ext>
          </a:extLst>
        </xdr:cNvPr>
        <xdr:cNvCxnSpPr/>
      </xdr:nvCxnSpPr>
      <xdr:spPr>
        <a:xfrm>
          <a:off x="8206740" y="6035040"/>
          <a:ext cx="4206240" cy="0"/>
        </a:xfrm>
        <a:prstGeom prst="line">
          <a:avLst/>
        </a:prstGeom>
        <a:ln w="127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30480</xdr:colOff>
      <xdr:row>33</xdr:row>
      <xdr:rowOff>152400</xdr:rowOff>
    </xdr:from>
    <xdr:ext cx="73975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3D1D62C3-20AD-C46B-5A19-C95270A9020A}"/>
            </a:ext>
          </a:extLst>
        </xdr:cNvPr>
        <xdr:cNvSpPr txBox="1"/>
      </xdr:nvSpPr>
      <xdr:spPr>
        <a:xfrm>
          <a:off x="8214360" y="6050280"/>
          <a:ext cx="7397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Nhận xét: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vinacfo.com/" TargetMode="Externa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W32"/>
  <sheetViews>
    <sheetView showGridLines="0" showRowColHeaders="0" tabSelected="1" zoomScaleNormal="100" workbookViewId="0">
      <selection activeCell="Y23" sqref="Y23"/>
    </sheetView>
  </sheetViews>
  <sheetFormatPr defaultRowHeight="15"/>
  <cols>
    <col min="1" max="1" width="1.5703125" customWidth="1"/>
    <col min="2" max="2" width="2.28515625" customWidth="1"/>
    <col min="16" max="16" width="8.85546875" customWidth="1"/>
    <col min="21" max="21" width="5.28515625" customWidth="1"/>
    <col min="23" max="23" width="5.85546875" customWidth="1"/>
  </cols>
  <sheetData>
    <row r="1" spans="2:23" ht="15" customHeight="1">
      <c r="B1" s="11"/>
      <c r="C1" s="11"/>
      <c r="D1" s="11"/>
      <c r="E1" s="11"/>
      <c r="F1" s="11"/>
      <c r="G1" s="11"/>
      <c r="H1" s="11"/>
      <c r="I1" s="11"/>
      <c r="J1" s="11"/>
      <c r="K1" s="11"/>
      <c r="L1" s="12"/>
      <c r="M1" s="11"/>
      <c r="N1" s="11"/>
    </row>
    <row r="2" spans="2:23" ht="15.75">
      <c r="B2" s="11"/>
      <c r="C2" s="2" t="s">
        <v>73</v>
      </c>
      <c r="H2" s="13"/>
      <c r="I2" s="13"/>
      <c r="J2" s="13"/>
      <c r="K2" s="11"/>
      <c r="L2" s="12"/>
      <c r="M2" s="11"/>
      <c r="N2" s="11"/>
    </row>
    <row r="3" spans="2:23" ht="15.75">
      <c r="B3" s="11"/>
      <c r="C3" s="14" t="s">
        <v>74</v>
      </c>
      <c r="H3" s="13"/>
      <c r="I3" s="13"/>
      <c r="J3" s="13"/>
      <c r="K3" s="11"/>
      <c r="L3" s="12"/>
      <c r="M3" s="11"/>
      <c r="N3" s="11"/>
    </row>
    <row r="4" spans="2:23" ht="4.1500000000000004" customHeight="1" thickBot="1"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2:23" ht="15.75">
      <c r="B5" s="11"/>
      <c r="C5" s="11"/>
      <c r="D5" s="16"/>
      <c r="E5" s="16"/>
      <c r="F5" s="16"/>
      <c r="G5" s="11"/>
      <c r="H5" s="11"/>
      <c r="I5" s="11"/>
      <c r="J5" s="11"/>
      <c r="K5" s="11"/>
      <c r="L5" s="12"/>
      <c r="M5" s="11"/>
      <c r="N5" s="11"/>
    </row>
    <row r="32" spans="4:4" ht="18.75">
      <c r="D32" s="4"/>
    </row>
  </sheetData>
  <hyperlinks>
    <hyperlink ref="C3" r:id="rId1"/>
  </hyperlinks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20</xdr:col>
                    <xdr:colOff>200025</xdr:colOff>
                    <xdr:row>4</xdr:row>
                    <xdr:rowOff>171450</xdr:rowOff>
                  </from>
                  <to>
                    <xdr:col>22</xdr:col>
                    <xdr:colOff>295275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E60"/>
  <sheetViews>
    <sheetView showGridLines="0" topLeftCell="B1" workbookViewId="0">
      <selection activeCell="C7" sqref="C7:C10"/>
    </sheetView>
  </sheetViews>
  <sheetFormatPr defaultRowHeight="15"/>
  <cols>
    <col min="2" max="2" width="22" bestFit="1" customWidth="1"/>
  </cols>
  <sheetData>
    <row r="2" spans="2:5">
      <c r="B2" s="2" t="s">
        <v>48</v>
      </c>
    </row>
    <row r="3" spans="2:5">
      <c r="B3" t="s">
        <v>0</v>
      </c>
      <c r="C3">
        <f ca="1">RANDBETWEEN(30,70)</f>
        <v>43</v>
      </c>
    </row>
    <row r="6" spans="2:5">
      <c r="B6" s="2" t="s">
        <v>49</v>
      </c>
    </row>
    <row r="7" spans="2:5">
      <c r="B7" t="s">
        <v>1</v>
      </c>
      <c r="C7">
        <f ca="1">RANDBETWEEN(1000,3000)</f>
        <v>2002</v>
      </c>
    </row>
    <row r="8" spans="2:5">
      <c r="B8" t="s">
        <v>2</v>
      </c>
      <c r="C8">
        <f ca="1">RANDBETWEEN(1000,3000)</f>
        <v>2680</v>
      </c>
    </row>
    <row r="9" spans="2:5">
      <c r="B9" t="s">
        <v>3</v>
      </c>
      <c r="C9">
        <f ca="1">RANDBETWEEN(1000,3000)</f>
        <v>1978</v>
      </c>
    </row>
    <row r="10" spans="2:5">
      <c r="B10" t="s">
        <v>4</v>
      </c>
      <c r="C10">
        <f ca="1">RANDBETWEEN(1000,3000)</f>
        <v>1244</v>
      </c>
    </row>
    <row r="12" spans="2:5">
      <c r="B12" s="2" t="s">
        <v>50</v>
      </c>
    </row>
    <row r="13" spans="2:5">
      <c r="C13" t="s">
        <v>36</v>
      </c>
      <c r="D13" t="s">
        <v>37</v>
      </c>
      <c r="E13" t="s">
        <v>38</v>
      </c>
    </row>
    <row r="14" spans="2:5">
      <c r="B14" t="s">
        <v>5</v>
      </c>
      <c r="C14">
        <f ca="1">RANDBETWEEN(1000,3000)</f>
        <v>2982</v>
      </c>
      <c r="D14">
        <f t="shared" ref="D14:D43" ca="1" si="0">RANDBETWEEN(1000,3000)</f>
        <v>1807</v>
      </c>
      <c r="E14">
        <f ca="1">C14-D14</f>
        <v>1175</v>
      </c>
    </row>
    <row r="15" spans="2:5">
      <c r="B15" t="s">
        <v>6</v>
      </c>
      <c r="C15">
        <f t="shared" ref="C15:C43" ca="1" si="1">RANDBETWEEN(1000,3000)</f>
        <v>2985</v>
      </c>
      <c r="D15">
        <f t="shared" ca="1" si="0"/>
        <v>1265</v>
      </c>
      <c r="E15">
        <f t="shared" ref="E15:E43" ca="1" si="2">C15-D15</f>
        <v>1720</v>
      </c>
    </row>
    <row r="16" spans="2:5">
      <c r="B16" t="s">
        <v>7</v>
      </c>
      <c r="C16">
        <f t="shared" ca="1" si="1"/>
        <v>2389</v>
      </c>
      <c r="D16">
        <f t="shared" ca="1" si="0"/>
        <v>2581</v>
      </c>
      <c r="E16">
        <f t="shared" ca="1" si="2"/>
        <v>-192</v>
      </c>
    </row>
    <row r="17" spans="2:5">
      <c r="B17" t="s">
        <v>8</v>
      </c>
      <c r="C17">
        <f t="shared" ca="1" si="1"/>
        <v>2270</v>
      </c>
      <c r="D17">
        <f t="shared" ca="1" si="0"/>
        <v>1578</v>
      </c>
      <c r="E17">
        <f t="shared" ca="1" si="2"/>
        <v>692</v>
      </c>
    </row>
    <row r="18" spans="2:5">
      <c r="B18" t="s">
        <v>9</v>
      </c>
      <c r="C18">
        <f t="shared" ca="1" si="1"/>
        <v>2051</v>
      </c>
      <c r="D18">
        <f t="shared" ca="1" si="0"/>
        <v>1108</v>
      </c>
      <c r="E18">
        <f t="shared" ca="1" si="2"/>
        <v>943</v>
      </c>
    </row>
    <row r="19" spans="2:5">
      <c r="B19" t="s">
        <v>10</v>
      </c>
      <c r="C19">
        <f t="shared" ca="1" si="1"/>
        <v>2020</v>
      </c>
      <c r="D19">
        <f t="shared" ca="1" si="0"/>
        <v>1863</v>
      </c>
      <c r="E19">
        <f t="shared" ca="1" si="2"/>
        <v>157</v>
      </c>
    </row>
    <row r="20" spans="2:5">
      <c r="B20" t="s">
        <v>11</v>
      </c>
      <c r="C20">
        <f t="shared" ca="1" si="1"/>
        <v>1435</v>
      </c>
      <c r="D20">
        <f t="shared" ca="1" si="0"/>
        <v>2244</v>
      </c>
      <c r="E20">
        <f t="shared" ca="1" si="2"/>
        <v>-809</v>
      </c>
    </row>
    <row r="21" spans="2:5">
      <c r="B21" t="s">
        <v>12</v>
      </c>
      <c r="C21">
        <f t="shared" ca="1" si="1"/>
        <v>1209</v>
      </c>
      <c r="D21">
        <f t="shared" ca="1" si="0"/>
        <v>2961</v>
      </c>
      <c r="E21">
        <f t="shared" ca="1" si="2"/>
        <v>-1752</v>
      </c>
    </row>
    <row r="22" spans="2:5">
      <c r="B22" t="s">
        <v>13</v>
      </c>
      <c r="C22">
        <f t="shared" ca="1" si="1"/>
        <v>2306</v>
      </c>
      <c r="D22">
        <f t="shared" ca="1" si="0"/>
        <v>1818</v>
      </c>
      <c r="E22">
        <f t="shared" ca="1" si="2"/>
        <v>488</v>
      </c>
    </row>
    <row r="23" spans="2:5">
      <c r="B23" t="s">
        <v>14</v>
      </c>
      <c r="C23">
        <f t="shared" ca="1" si="1"/>
        <v>1252</v>
      </c>
      <c r="D23">
        <f t="shared" ca="1" si="0"/>
        <v>1003</v>
      </c>
      <c r="E23">
        <f t="shared" ca="1" si="2"/>
        <v>249</v>
      </c>
    </row>
    <row r="24" spans="2:5">
      <c r="B24" t="s">
        <v>15</v>
      </c>
      <c r="C24">
        <f t="shared" ca="1" si="1"/>
        <v>1435</v>
      </c>
      <c r="D24">
        <f t="shared" ca="1" si="0"/>
        <v>2442</v>
      </c>
      <c r="E24">
        <f t="shared" ca="1" si="2"/>
        <v>-1007</v>
      </c>
    </row>
    <row r="25" spans="2:5">
      <c r="B25" t="s">
        <v>16</v>
      </c>
      <c r="C25">
        <f t="shared" ca="1" si="1"/>
        <v>1716</v>
      </c>
      <c r="D25">
        <f t="shared" ca="1" si="0"/>
        <v>2973</v>
      </c>
      <c r="E25">
        <f t="shared" ca="1" si="2"/>
        <v>-1257</v>
      </c>
    </row>
    <row r="26" spans="2:5">
      <c r="B26" t="s">
        <v>17</v>
      </c>
      <c r="C26">
        <f t="shared" ca="1" si="1"/>
        <v>2095</v>
      </c>
      <c r="D26">
        <f t="shared" ca="1" si="0"/>
        <v>1759</v>
      </c>
      <c r="E26">
        <f t="shared" ca="1" si="2"/>
        <v>336</v>
      </c>
    </row>
    <row r="27" spans="2:5">
      <c r="B27" t="s">
        <v>18</v>
      </c>
      <c r="C27">
        <f t="shared" ca="1" si="1"/>
        <v>1194</v>
      </c>
      <c r="D27">
        <f t="shared" ca="1" si="0"/>
        <v>2316</v>
      </c>
      <c r="E27">
        <f t="shared" ca="1" si="2"/>
        <v>-1122</v>
      </c>
    </row>
    <row r="28" spans="2:5">
      <c r="B28" t="s">
        <v>19</v>
      </c>
      <c r="C28">
        <f t="shared" ca="1" si="1"/>
        <v>1458</v>
      </c>
      <c r="D28">
        <f t="shared" ca="1" si="0"/>
        <v>1592</v>
      </c>
      <c r="E28">
        <f t="shared" ca="1" si="2"/>
        <v>-134</v>
      </c>
    </row>
    <row r="29" spans="2:5">
      <c r="B29" t="s">
        <v>20</v>
      </c>
      <c r="C29">
        <f t="shared" ca="1" si="1"/>
        <v>1813</v>
      </c>
      <c r="D29">
        <f t="shared" ca="1" si="0"/>
        <v>2993</v>
      </c>
      <c r="E29">
        <f t="shared" ca="1" si="2"/>
        <v>-1180</v>
      </c>
    </row>
    <row r="30" spans="2:5">
      <c r="B30" t="s">
        <v>21</v>
      </c>
      <c r="C30">
        <f t="shared" ca="1" si="1"/>
        <v>1411</v>
      </c>
      <c r="D30">
        <f t="shared" ca="1" si="0"/>
        <v>1695</v>
      </c>
      <c r="E30">
        <f t="shared" ca="1" si="2"/>
        <v>-284</v>
      </c>
    </row>
    <row r="31" spans="2:5">
      <c r="B31" t="s">
        <v>22</v>
      </c>
      <c r="C31">
        <f t="shared" ca="1" si="1"/>
        <v>2352</v>
      </c>
      <c r="D31">
        <f t="shared" ca="1" si="0"/>
        <v>1693</v>
      </c>
      <c r="E31">
        <f t="shared" ca="1" si="2"/>
        <v>659</v>
      </c>
    </row>
    <row r="32" spans="2:5">
      <c r="B32" t="s">
        <v>23</v>
      </c>
      <c r="C32">
        <f t="shared" ca="1" si="1"/>
        <v>1275</v>
      </c>
      <c r="D32">
        <f t="shared" ca="1" si="0"/>
        <v>2746</v>
      </c>
      <c r="E32">
        <f t="shared" ca="1" si="2"/>
        <v>-1471</v>
      </c>
    </row>
    <row r="33" spans="2:5">
      <c r="B33" t="s">
        <v>24</v>
      </c>
      <c r="C33">
        <f t="shared" ca="1" si="1"/>
        <v>1167</v>
      </c>
      <c r="D33">
        <f t="shared" ca="1" si="0"/>
        <v>2882</v>
      </c>
      <c r="E33">
        <f t="shared" ca="1" si="2"/>
        <v>-1715</v>
      </c>
    </row>
    <row r="34" spans="2:5">
      <c r="B34" t="s">
        <v>25</v>
      </c>
      <c r="C34">
        <f t="shared" ca="1" si="1"/>
        <v>2782</v>
      </c>
      <c r="D34">
        <f t="shared" ca="1" si="0"/>
        <v>1403</v>
      </c>
      <c r="E34">
        <f t="shared" ca="1" si="2"/>
        <v>1379</v>
      </c>
    </row>
    <row r="35" spans="2:5">
      <c r="B35" t="s">
        <v>26</v>
      </c>
      <c r="C35">
        <f t="shared" ca="1" si="1"/>
        <v>1768</v>
      </c>
      <c r="D35">
        <f t="shared" ca="1" si="0"/>
        <v>1020</v>
      </c>
      <c r="E35">
        <f t="shared" ca="1" si="2"/>
        <v>748</v>
      </c>
    </row>
    <row r="36" spans="2:5">
      <c r="B36" t="s">
        <v>27</v>
      </c>
      <c r="C36">
        <f t="shared" ca="1" si="1"/>
        <v>1944</v>
      </c>
      <c r="D36">
        <f t="shared" ca="1" si="0"/>
        <v>2798</v>
      </c>
      <c r="E36">
        <f t="shared" ca="1" si="2"/>
        <v>-854</v>
      </c>
    </row>
    <row r="37" spans="2:5">
      <c r="B37" t="s">
        <v>28</v>
      </c>
      <c r="C37">
        <f t="shared" ca="1" si="1"/>
        <v>1564</v>
      </c>
      <c r="D37">
        <f t="shared" ca="1" si="0"/>
        <v>1649</v>
      </c>
      <c r="E37">
        <f t="shared" ca="1" si="2"/>
        <v>-85</v>
      </c>
    </row>
    <row r="38" spans="2:5">
      <c r="B38" t="s">
        <v>29</v>
      </c>
      <c r="C38">
        <f t="shared" ca="1" si="1"/>
        <v>2330</v>
      </c>
      <c r="D38">
        <f t="shared" ca="1" si="0"/>
        <v>1427</v>
      </c>
      <c r="E38">
        <f t="shared" ca="1" si="2"/>
        <v>903</v>
      </c>
    </row>
    <row r="39" spans="2:5">
      <c r="B39" t="s">
        <v>30</v>
      </c>
      <c r="C39">
        <f t="shared" ca="1" si="1"/>
        <v>2984</v>
      </c>
      <c r="D39">
        <f t="shared" ca="1" si="0"/>
        <v>1270</v>
      </c>
      <c r="E39">
        <f t="shared" ca="1" si="2"/>
        <v>1714</v>
      </c>
    </row>
    <row r="40" spans="2:5">
      <c r="B40" t="s">
        <v>31</v>
      </c>
      <c r="C40">
        <f t="shared" ca="1" si="1"/>
        <v>2406</v>
      </c>
      <c r="D40">
        <f t="shared" ca="1" si="0"/>
        <v>1232</v>
      </c>
      <c r="E40">
        <f t="shared" ca="1" si="2"/>
        <v>1174</v>
      </c>
    </row>
    <row r="41" spans="2:5">
      <c r="B41" t="s">
        <v>32</v>
      </c>
      <c r="C41">
        <f t="shared" ca="1" si="1"/>
        <v>2308</v>
      </c>
      <c r="D41">
        <f t="shared" ca="1" si="0"/>
        <v>2029</v>
      </c>
      <c r="E41">
        <f t="shared" ca="1" si="2"/>
        <v>279</v>
      </c>
    </row>
    <row r="42" spans="2:5">
      <c r="B42" t="s">
        <v>33</v>
      </c>
      <c r="C42">
        <f t="shared" ca="1" si="1"/>
        <v>2128</v>
      </c>
      <c r="D42">
        <f t="shared" ca="1" si="0"/>
        <v>2901</v>
      </c>
      <c r="E42">
        <f t="shared" ca="1" si="2"/>
        <v>-773</v>
      </c>
    </row>
    <row r="43" spans="2:5">
      <c r="B43" t="s">
        <v>34</v>
      </c>
      <c r="C43">
        <f t="shared" ca="1" si="1"/>
        <v>2700</v>
      </c>
      <c r="D43">
        <f t="shared" ca="1" si="0"/>
        <v>1727</v>
      </c>
      <c r="E43">
        <f t="shared" ca="1" si="2"/>
        <v>973</v>
      </c>
    </row>
    <row r="47" spans="2:5">
      <c r="B47" s="2" t="s">
        <v>51</v>
      </c>
    </row>
    <row r="48" spans="2:5">
      <c r="B48" t="s">
        <v>40</v>
      </c>
      <c r="C48">
        <v>12000</v>
      </c>
    </row>
    <row r="49" spans="2:3">
      <c r="B49" t="s">
        <v>41</v>
      </c>
      <c r="C49">
        <f ca="1">SUM(C7:C10)</f>
        <v>7904</v>
      </c>
    </row>
    <row r="50" spans="2:3">
      <c r="B50" s="1" t="s">
        <v>39</v>
      </c>
      <c r="C50">
        <f ca="1">C49/C48</f>
        <v>0.65866666666666662</v>
      </c>
    </row>
    <row r="53" spans="2:3">
      <c r="B53" s="2" t="s">
        <v>52</v>
      </c>
    </row>
    <row r="55" spans="2:3">
      <c r="B55" t="s">
        <v>42</v>
      </c>
      <c r="C55">
        <f t="shared" ref="C55:C60" ca="1" si="3">RANDBETWEEN(200,700)</f>
        <v>219</v>
      </c>
    </row>
    <row r="56" spans="2:3">
      <c r="B56" t="s">
        <v>43</v>
      </c>
      <c r="C56">
        <f t="shared" ca="1" si="3"/>
        <v>203</v>
      </c>
    </row>
    <row r="57" spans="2:3">
      <c r="B57" t="s">
        <v>44</v>
      </c>
      <c r="C57">
        <f t="shared" ca="1" si="3"/>
        <v>206</v>
      </c>
    </row>
    <row r="58" spans="2:3">
      <c r="B58" t="s">
        <v>45</v>
      </c>
      <c r="C58">
        <f t="shared" ca="1" si="3"/>
        <v>441</v>
      </c>
    </row>
    <row r="59" spans="2:3">
      <c r="B59" t="s">
        <v>46</v>
      </c>
      <c r="C59">
        <f t="shared" ca="1" si="3"/>
        <v>388</v>
      </c>
    </row>
    <row r="60" spans="2:3">
      <c r="B60" t="s">
        <v>47</v>
      </c>
      <c r="C60">
        <f t="shared" ca="1" si="3"/>
        <v>234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E60"/>
  <sheetViews>
    <sheetView showGridLines="0" topLeftCell="B27" workbookViewId="0">
      <selection activeCell="B44" sqref="A44:XFD44"/>
    </sheetView>
  </sheetViews>
  <sheetFormatPr defaultRowHeight="15"/>
  <cols>
    <col min="2" max="2" width="22" bestFit="1" customWidth="1"/>
  </cols>
  <sheetData>
    <row r="2" spans="2:5">
      <c r="B2" s="2" t="s">
        <v>48</v>
      </c>
    </row>
    <row r="3" spans="2:5">
      <c r="B3" t="s">
        <v>0</v>
      </c>
      <c r="C3">
        <f ca="1">RANDBETWEEN(30,70)</f>
        <v>61</v>
      </c>
    </row>
    <row r="6" spans="2:5">
      <c r="B6" s="2" t="s">
        <v>49</v>
      </c>
    </row>
    <row r="7" spans="2:5">
      <c r="B7" t="s">
        <v>1</v>
      </c>
      <c r="C7">
        <f ca="1">RANDBETWEEN(1000,3000)</f>
        <v>2245</v>
      </c>
    </row>
    <row r="8" spans="2:5">
      <c r="B8" t="s">
        <v>2</v>
      </c>
      <c r="C8">
        <f ca="1">RANDBETWEEN(1000,3000)</f>
        <v>2519</v>
      </c>
    </row>
    <row r="9" spans="2:5">
      <c r="B9" t="s">
        <v>3</v>
      </c>
      <c r="C9">
        <f ca="1">RANDBETWEEN(1000,3000)</f>
        <v>2742</v>
      </c>
    </row>
    <row r="10" spans="2:5">
      <c r="B10" t="s">
        <v>4</v>
      </c>
      <c r="C10">
        <f ca="1">RANDBETWEEN(1000,3000)</f>
        <v>1691</v>
      </c>
    </row>
    <row r="12" spans="2:5">
      <c r="B12" s="2" t="s">
        <v>50</v>
      </c>
    </row>
    <row r="13" spans="2:5">
      <c r="C13" t="s">
        <v>36</v>
      </c>
      <c r="D13" t="s">
        <v>37</v>
      </c>
      <c r="E13" t="s">
        <v>38</v>
      </c>
    </row>
    <row r="14" spans="2:5">
      <c r="B14" t="s">
        <v>5</v>
      </c>
      <c r="C14">
        <f ca="1">RANDBETWEEN(1000,3000)</f>
        <v>1594</v>
      </c>
      <c r="D14">
        <f t="shared" ref="D14:D43" ca="1" si="0">RANDBETWEEN(1000,3000)</f>
        <v>2325</v>
      </c>
      <c r="E14">
        <f ca="1">C14-D14</f>
        <v>-731</v>
      </c>
    </row>
    <row r="15" spans="2:5">
      <c r="B15" t="s">
        <v>6</v>
      </c>
      <c r="C15">
        <f t="shared" ref="C15:C43" ca="1" si="1">RANDBETWEEN(1000,3000)</f>
        <v>2263</v>
      </c>
      <c r="D15">
        <f t="shared" ca="1" si="0"/>
        <v>2408</v>
      </c>
      <c r="E15">
        <f t="shared" ref="E15:E43" ca="1" si="2">C15-D15</f>
        <v>-145</v>
      </c>
    </row>
    <row r="16" spans="2:5">
      <c r="B16" t="s">
        <v>7</v>
      </c>
      <c r="C16">
        <f t="shared" ca="1" si="1"/>
        <v>1048</v>
      </c>
      <c r="D16">
        <f t="shared" ca="1" si="0"/>
        <v>2222</v>
      </c>
      <c r="E16">
        <f t="shared" ca="1" si="2"/>
        <v>-1174</v>
      </c>
    </row>
    <row r="17" spans="2:5">
      <c r="B17" t="s">
        <v>8</v>
      </c>
      <c r="C17">
        <f t="shared" ca="1" si="1"/>
        <v>1497</v>
      </c>
      <c r="D17">
        <f t="shared" ca="1" si="0"/>
        <v>1763</v>
      </c>
      <c r="E17">
        <f t="shared" ca="1" si="2"/>
        <v>-266</v>
      </c>
    </row>
    <row r="18" spans="2:5">
      <c r="B18" t="s">
        <v>9</v>
      </c>
      <c r="C18">
        <f t="shared" ca="1" si="1"/>
        <v>2191</v>
      </c>
      <c r="D18">
        <f t="shared" ca="1" si="0"/>
        <v>2383</v>
      </c>
      <c r="E18">
        <f t="shared" ca="1" si="2"/>
        <v>-192</v>
      </c>
    </row>
    <row r="19" spans="2:5">
      <c r="B19" t="s">
        <v>10</v>
      </c>
      <c r="C19">
        <f t="shared" ca="1" si="1"/>
        <v>2472</v>
      </c>
      <c r="D19">
        <f t="shared" ca="1" si="0"/>
        <v>2310</v>
      </c>
      <c r="E19">
        <f t="shared" ca="1" si="2"/>
        <v>162</v>
      </c>
    </row>
    <row r="20" spans="2:5">
      <c r="B20" t="s">
        <v>11</v>
      </c>
      <c r="C20">
        <f t="shared" ca="1" si="1"/>
        <v>2714</v>
      </c>
      <c r="D20">
        <f t="shared" ca="1" si="0"/>
        <v>2684</v>
      </c>
      <c r="E20">
        <f t="shared" ca="1" si="2"/>
        <v>30</v>
      </c>
    </row>
    <row r="21" spans="2:5">
      <c r="B21" t="s">
        <v>12</v>
      </c>
      <c r="C21">
        <f t="shared" ca="1" si="1"/>
        <v>1855</v>
      </c>
      <c r="D21">
        <f t="shared" ca="1" si="0"/>
        <v>1357</v>
      </c>
      <c r="E21">
        <f t="shared" ca="1" si="2"/>
        <v>498</v>
      </c>
    </row>
    <row r="22" spans="2:5">
      <c r="B22" t="s">
        <v>13</v>
      </c>
      <c r="C22">
        <f t="shared" ca="1" si="1"/>
        <v>2659</v>
      </c>
      <c r="D22">
        <f t="shared" ca="1" si="0"/>
        <v>1779</v>
      </c>
      <c r="E22">
        <f t="shared" ca="1" si="2"/>
        <v>880</v>
      </c>
    </row>
    <row r="23" spans="2:5">
      <c r="B23" t="s">
        <v>14</v>
      </c>
      <c r="C23">
        <f t="shared" ca="1" si="1"/>
        <v>1695</v>
      </c>
      <c r="D23">
        <f t="shared" ca="1" si="0"/>
        <v>1245</v>
      </c>
      <c r="E23">
        <f t="shared" ca="1" si="2"/>
        <v>450</v>
      </c>
    </row>
    <row r="24" spans="2:5">
      <c r="B24" t="s">
        <v>15</v>
      </c>
      <c r="C24">
        <f t="shared" ca="1" si="1"/>
        <v>2089</v>
      </c>
      <c r="D24">
        <f t="shared" ca="1" si="0"/>
        <v>2591</v>
      </c>
      <c r="E24">
        <f t="shared" ca="1" si="2"/>
        <v>-502</v>
      </c>
    </row>
    <row r="25" spans="2:5">
      <c r="B25" t="s">
        <v>16</v>
      </c>
      <c r="C25">
        <f t="shared" ca="1" si="1"/>
        <v>2476</v>
      </c>
      <c r="D25">
        <f t="shared" ca="1" si="0"/>
        <v>1092</v>
      </c>
      <c r="E25">
        <f t="shared" ca="1" si="2"/>
        <v>1384</v>
      </c>
    </row>
    <row r="26" spans="2:5">
      <c r="B26" t="s">
        <v>17</v>
      </c>
      <c r="C26">
        <f t="shared" ca="1" si="1"/>
        <v>2797</v>
      </c>
      <c r="D26">
        <f t="shared" ca="1" si="0"/>
        <v>2701</v>
      </c>
      <c r="E26">
        <f t="shared" ca="1" si="2"/>
        <v>96</v>
      </c>
    </row>
    <row r="27" spans="2:5">
      <c r="B27" t="s">
        <v>18</v>
      </c>
      <c r="C27">
        <f t="shared" ca="1" si="1"/>
        <v>2223</v>
      </c>
      <c r="D27">
        <f t="shared" ca="1" si="0"/>
        <v>1494</v>
      </c>
      <c r="E27">
        <f t="shared" ca="1" si="2"/>
        <v>729</v>
      </c>
    </row>
    <row r="28" spans="2:5">
      <c r="B28" t="s">
        <v>19</v>
      </c>
      <c r="C28">
        <f t="shared" ca="1" si="1"/>
        <v>2740</v>
      </c>
      <c r="D28">
        <f t="shared" ca="1" si="0"/>
        <v>2322</v>
      </c>
      <c r="E28">
        <f t="shared" ca="1" si="2"/>
        <v>418</v>
      </c>
    </row>
    <row r="29" spans="2:5">
      <c r="B29" t="s">
        <v>20</v>
      </c>
      <c r="C29">
        <f t="shared" ca="1" si="1"/>
        <v>1906</v>
      </c>
      <c r="D29">
        <f t="shared" ca="1" si="0"/>
        <v>2681</v>
      </c>
      <c r="E29">
        <f t="shared" ca="1" si="2"/>
        <v>-775</v>
      </c>
    </row>
    <row r="30" spans="2:5">
      <c r="B30" t="s">
        <v>21</v>
      </c>
      <c r="C30">
        <f t="shared" ca="1" si="1"/>
        <v>2002</v>
      </c>
      <c r="D30">
        <f t="shared" ca="1" si="0"/>
        <v>1950</v>
      </c>
      <c r="E30">
        <f t="shared" ca="1" si="2"/>
        <v>52</v>
      </c>
    </row>
    <row r="31" spans="2:5">
      <c r="B31" t="s">
        <v>22</v>
      </c>
      <c r="C31">
        <f t="shared" ca="1" si="1"/>
        <v>2251</v>
      </c>
      <c r="D31">
        <f t="shared" ca="1" si="0"/>
        <v>2574</v>
      </c>
      <c r="E31">
        <f t="shared" ca="1" si="2"/>
        <v>-323</v>
      </c>
    </row>
    <row r="32" spans="2:5">
      <c r="B32" t="s">
        <v>23</v>
      </c>
      <c r="C32">
        <f t="shared" ca="1" si="1"/>
        <v>1965</v>
      </c>
      <c r="D32">
        <f t="shared" ca="1" si="0"/>
        <v>1688</v>
      </c>
      <c r="E32">
        <f t="shared" ca="1" si="2"/>
        <v>277</v>
      </c>
    </row>
    <row r="33" spans="2:5">
      <c r="B33" t="s">
        <v>24</v>
      </c>
      <c r="C33">
        <f t="shared" ca="1" si="1"/>
        <v>2671</v>
      </c>
      <c r="D33">
        <f t="shared" ca="1" si="0"/>
        <v>1547</v>
      </c>
      <c r="E33">
        <f t="shared" ca="1" si="2"/>
        <v>1124</v>
      </c>
    </row>
    <row r="34" spans="2:5">
      <c r="B34" t="s">
        <v>25</v>
      </c>
      <c r="C34">
        <f t="shared" ca="1" si="1"/>
        <v>2809</v>
      </c>
      <c r="D34">
        <f t="shared" ca="1" si="0"/>
        <v>2597</v>
      </c>
      <c r="E34">
        <f t="shared" ca="1" si="2"/>
        <v>212</v>
      </c>
    </row>
    <row r="35" spans="2:5">
      <c r="B35" t="s">
        <v>26</v>
      </c>
      <c r="C35">
        <f t="shared" ca="1" si="1"/>
        <v>1848</v>
      </c>
      <c r="D35">
        <f t="shared" ca="1" si="0"/>
        <v>1763</v>
      </c>
      <c r="E35">
        <f t="shared" ca="1" si="2"/>
        <v>85</v>
      </c>
    </row>
    <row r="36" spans="2:5">
      <c r="B36" t="s">
        <v>27</v>
      </c>
      <c r="C36">
        <f t="shared" ca="1" si="1"/>
        <v>2862</v>
      </c>
      <c r="D36">
        <f t="shared" ca="1" si="0"/>
        <v>1887</v>
      </c>
      <c r="E36">
        <f t="shared" ca="1" si="2"/>
        <v>975</v>
      </c>
    </row>
    <row r="37" spans="2:5">
      <c r="B37" t="s">
        <v>28</v>
      </c>
      <c r="C37">
        <f t="shared" ca="1" si="1"/>
        <v>2863</v>
      </c>
      <c r="D37">
        <f t="shared" ca="1" si="0"/>
        <v>1292</v>
      </c>
      <c r="E37">
        <f t="shared" ca="1" si="2"/>
        <v>1571</v>
      </c>
    </row>
    <row r="38" spans="2:5">
      <c r="B38" t="s">
        <v>29</v>
      </c>
      <c r="C38">
        <f t="shared" ca="1" si="1"/>
        <v>2012</v>
      </c>
      <c r="D38">
        <f t="shared" ca="1" si="0"/>
        <v>1544</v>
      </c>
      <c r="E38">
        <f t="shared" ca="1" si="2"/>
        <v>468</v>
      </c>
    </row>
    <row r="39" spans="2:5">
      <c r="B39" t="s">
        <v>30</v>
      </c>
      <c r="C39">
        <f t="shared" ca="1" si="1"/>
        <v>1308</v>
      </c>
      <c r="D39">
        <f t="shared" ca="1" si="0"/>
        <v>2573</v>
      </c>
      <c r="E39">
        <f t="shared" ca="1" si="2"/>
        <v>-1265</v>
      </c>
    </row>
    <row r="40" spans="2:5">
      <c r="B40" t="s">
        <v>31</v>
      </c>
      <c r="C40">
        <f t="shared" ca="1" si="1"/>
        <v>2027</v>
      </c>
      <c r="D40">
        <f t="shared" ca="1" si="0"/>
        <v>2347</v>
      </c>
      <c r="E40">
        <f t="shared" ca="1" si="2"/>
        <v>-320</v>
      </c>
    </row>
    <row r="41" spans="2:5">
      <c r="B41" t="s">
        <v>32</v>
      </c>
      <c r="C41">
        <f t="shared" ca="1" si="1"/>
        <v>1013</v>
      </c>
      <c r="D41">
        <f t="shared" ca="1" si="0"/>
        <v>1916</v>
      </c>
      <c r="E41">
        <f t="shared" ca="1" si="2"/>
        <v>-903</v>
      </c>
    </row>
    <row r="42" spans="2:5">
      <c r="B42" t="s">
        <v>33</v>
      </c>
      <c r="C42">
        <f t="shared" ca="1" si="1"/>
        <v>2308</v>
      </c>
      <c r="D42">
        <f t="shared" ca="1" si="0"/>
        <v>1352</v>
      </c>
      <c r="E42">
        <f t="shared" ca="1" si="2"/>
        <v>956</v>
      </c>
    </row>
    <row r="43" spans="2:5">
      <c r="B43" t="s">
        <v>34</v>
      </c>
      <c r="C43">
        <f t="shared" ca="1" si="1"/>
        <v>2575</v>
      </c>
      <c r="D43">
        <f t="shared" ca="1" si="0"/>
        <v>1086</v>
      </c>
      <c r="E43">
        <f t="shared" ca="1" si="2"/>
        <v>1489</v>
      </c>
    </row>
    <row r="47" spans="2:5">
      <c r="B47" s="2" t="s">
        <v>51</v>
      </c>
    </row>
    <row r="48" spans="2:5">
      <c r="B48" t="s">
        <v>40</v>
      </c>
      <c r="C48">
        <v>12000</v>
      </c>
    </row>
    <row r="49" spans="2:3">
      <c r="B49" t="s">
        <v>41</v>
      </c>
      <c r="C49">
        <f ca="1">SUM(C7:C10)</f>
        <v>9197</v>
      </c>
    </row>
    <row r="50" spans="2:3">
      <c r="B50" s="1" t="s">
        <v>39</v>
      </c>
      <c r="C50">
        <f ca="1">C49/C48</f>
        <v>0.76641666666666663</v>
      </c>
    </row>
    <row r="53" spans="2:3">
      <c r="B53" s="2" t="s">
        <v>52</v>
      </c>
    </row>
    <row r="55" spans="2:3">
      <c r="B55" t="s">
        <v>42</v>
      </c>
      <c r="C55">
        <f t="shared" ref="C55:C60" ca="1" si="3">RANDBETWEEN(200,700)</f>
        <v>641</v>
      </c>
    </row>
    <row r="56" spans="2:3">
      <c r="B56" t="s">
        <v>43</v>
      </c>
      <c r="C56">
        <f t="shared" ca="1" si="3"/>
        <v>572</v>
      </c>
    </row>
    <row r="57" spans="2:3">
      <c r="B57" t="s">
        <v>44</v>
      </c>
      <c r="C57">
        <f t="shared" ca="1" si="3"/>
        <v>645</v>
      </c>
    </row>
    <row r="58" spans="2:3">
      <c r="B58" t="s">
        <v>45</v>
      </c>
      <c r="C58">
        <f t="shared" ca="1" si="3"/>
        <v>603</v>
      </c>
    </row>
    <row r="59" spans="2:3">
      <c r="B59" t="s">
        <v>46</v>
      </c>
      <c r="C59">
        <f t="shared" ca="1" si="3"/>
        <v>205</v>
      </c>
    </row>
    <row r="60" spans="2:3">
      <c r="B60" t="s">
        <v>47</v>
      </c>
      <c r="C60">
        <f t="shared" ca="1" si="3"/>
        <v>549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2:E59"/>
  <sheetViews>
    <sheetView showGridLines="0" topLeftCell="B37" workbookViewId="0">
      <selection activeCell="A54" sqref="A54:XFD54"/>
    </sheetView>
  </sheetViews>
  <sheetFormatPr defaultRowHeight="15"/>
  <cols>
    <col min="2" max="2" width="22" bestFit="1" customWidth="1"/>
  </cols>
  <sheetData>
    <row r="2" spans="2:5">
      <c r="B2" s="2" t="s">
        <v>48</v>
      </c>
    </row>
    <row r="3" spans="2:5">
      <c r="B3" t="s">
        <v>0</v>
      </c>
      <c r="C3">
        <f ca="1">RANDBETWEEN(30,70)</f>
        <v>37</v>
      </c>
    </row>
    <row r="6" spans="2:5">
      <c r="B6" s="2" t="s">
        <v>49</v>
      </c>
    </row>
    <row r="7" spans="2:5">
      <c r="B7" t="s">
        <v>1</v>
      </c>
      <c r="C7">
        <f ca="1">RANDBETWEEN(1000,3000)</f>
        <v>2535</v>
      </c>
    </row>
    <row r="8" spans="2:5">
      <c r="B8" t="s">
        <v>2</v>
      </c>
      <c r="C8">
        <f ca="1">RANDBETWEEN(1000,3000)</f>
        <v>1198</v>
      </c>
    </row>
    <row r="9" spans="2:5">
      <c r="B9" t="s">
        <v>3</v>
      </c>
      <c r="C9">
        <f ca="1">RANDBETWEEN(1000,3000)</f>
        <v>1637</v>
      </c>
    </row>
    <row r="10" spans="2:5">
      <c r="B10" t="s">
        <v>4</v>
      </c>
      <c r="C10">
        <f ca="1">RANDBETWEEN(1000,3000)</f>
        <v>1583</v>
      </c>
    </row>
    <row r="12" spans="2:5">
      <c r="B12" s="2" t="s">
        <v>50</v>
      </c>
    </row>
    <row r="13" spans="2:5">
      <c r="C13" t="s">
        <v>36</v>
      </c>
      <c r="D13" t="s">
        <v>37</v>
      </c>
      <c r="E13" t="s">
        <v>38</v>
      </c>
    </row>
    <row r="14" spans="2:5">
      <c r="B14" t="s">
        <v>5</v>
      </c>
      <c r="C14">
        <f ca="1">RANDBETWEEN(1000,3000)</f>
        <v>1656</v>
      </c>
      <c r="D14">
        <f t="shared" ref="D14:D44" ca="1" si="0">RANDBETWEEN(1000,3000)</f>
        <v>1931</v>
      </c>
      <c r="E14">
        <f ca="1">C14-D14</f>
        <v>-275</v>
      </c>
    </row>
    <row r="15" spans="2:5">
      <c r="B15" t="s">
        <v>6</v>
      </c>
      <c r="C15">
        <f t="shared" ref="C15:C44" ca="1" si="1">RANDBETWEEN(1000,3000)</f>
        <v>2369</v>
      </c>
      <c r="D15">
        <f t="shared" ca="1" si="0"/>
        <v>1311</v>
      </c>
      <c r="E15">
        <f t="shared" ref="E15:E44" ca="1" si="2">C15-D15</f>
        <v>1058</v>
      </c>
    </row>
    <row r="16" spans="2:5">
      <c r="B16" t="s">
        <v>7</v>
      </c>
      <c r="C16">
        <f t="shared" ca="1" si="1"/>
        <v>1839</v>
      </c>
      <c r="D16">
        <f t="shared" ca="1" si="0"/>
        <v>2262</v>
      </c>
      <c r="E16">
        <f t="shared" ca="1" si="2"/>
        <v>-423</v>
      </c>
    </row>
    <row r="17" spans="2:5">
      <c r="B17" t="s">
        <v>8</v>
      </c>
      <c r="C17">
        <f t="shared" ca="1" si="1"/>
        <v>1796</v>
      </c>
      <c r="D17">
        <f t="shared" ca="1" si="0"/>
        <v>1789</v>
      </c>
      <c r="E17">
        <f t="shared" ca="1" si="2"/>
        <v>7</v>
      </c>
    </row>
    <row r="18" spans="2:5">
      <c r="B18" t="s">
        <v>9</v>
      </c>
      <c r="C18">
        <f t="shared" ca="1" si="1"/>
        <v>2526</v>
      </c>
      <c r="D18">
        <f t="shared" ca="1" si="0"/>
        <v>1139</v>
      </c>
      <c r="E18">
        <f t="shared" ca="1" si="2"/>
        <v>1387</v>
      </c>
    </row>
    <row r="19" spans="2:5">
      <c r="B19" t="s">
        <v>10</v>
      </c>
      <c r="C19">
        <f t="shared" ca="1" si="1"/>
        <v>2487</v>
      </c>
      <c r="D19">
        <f t="shared" ca="1" si="0"/>
        <v>2233</v>
      </c>
      <c r="E19">
        <f t="shared" ca="1" si="2"/>
        <v>254</v>
      </c>
    </row>
    <row r="20" spans="2:5">
      <c r="B20" t="s">
        <v>11</v>
      </c>
      <c r="C20">
        <f t="shared" ca="1" si="1"/>
        <v>2447</v>
      </c>
      <c r="D20">
        <f t="shared" ca="1" si="0"/>
        <v>1542</v>
      </c>
      <c r="E20">
        <f t="shared" ca="1" si="2"/>
        <v>905</v>
      </c>
    </row>
    <row r="21" spans="2:5">
      <c r="B21" t="s">
        <v>12</v>
      </c>
      <c r="C21">
        <f t="shared" ca="1" si="1"/>
        <v>2960</v>
      </c>
      <c r="D21">
        <f t="shared" ca="1" si="0"/>
        <v>2080</v>
      </c>
      <c r="E21">
        <f t="shared" ca="1" si="2"/>
        <v>880</v>
      </c>
    </row>
    <row r="22" spans="2:5">
      <c r="B22" t="s">
        <v>13</v>
      </c>
      <c r="C22">
        <f t="shared" ca="1" si="1"/>
        <v>1633</v>
      </c>
      <c r="D22">
        <f t="shared" ca="1" si="0"/>
        <v>2395</v>
      </c>
      <c r="E22">
        <f t="shared" ca="1" si="2"/>
        <v>-762</v>
      </c>
    </row>
    <row r="23" spans="2:5">
      <c r="B23" t="s">
        <v>14</v>
      </c>
      <c r="C23">
        <f t="shared" ca="1" si="1"/>
        <v>1011</v>
      </c>
      <c r="D23">
        <f t="shared" ca="1" si="0"/>
        <v>1280</v>
      </c>
      <c r="E23">
        <f t="shared" ca="1" si="2"/>
        <v>-269</v>
      </c>
    </row>
    <row r="24" spans="2:5">
      <c r="B24" t="s">
        <v>15</v>
      </c>
      <c r="C24">
        <f t="shared" ca="1" si="1"/>
        <v>2613</v>
      </c>
      <c r="D24">
        <f t="shared" ca="1" si="0"/>
        <v>1206</v>
      </c>
      <c r="E24">
        <f t="shared" ca="1" si="2"/>
        <v>1407</v>
      </c>
    </row>
    <row r="25" spans="2:5">
      <c r="B25" t="s">
        <v>16</v>
      </c>
      <c r="C25">
        <f t="shared" ca="1" si="1"/>
        <v>1903</v>
      </c>
      <c r="D25">
        <f t="shared" ca="1" si="0"/>
        <v>2641</v>
      </c>
      <c r="E25">
        <f t="shared" ca="1" si="2"/>
        <v>-738</v>
      </c>
    </row>
    <row r="26" spans="2:5">
      <c r="B26" t="s">
        <v>17</v>
      </c>
      <c r="C26">
        <f t="shared" ca="1" si="1"/>
        <v>1273</v>
      </c>
      <c r="D26">
        <f t="shared" ca="1" si="0"/>
        <v>1232</v>
      </c>
      <c r="E26">
        <f t="shared" ca="1" si="2"/>
        <v>41</v>
      </c>
    </row>
    <row r="27" spans="2:5">
      <c r="B27" t="s">
        <v>18</v>
      </c>
      <c r="C27">
        <f t="shared" ca="1" si="1"/>
        <v>1093</v>
      </c>
      <c r="D27">
        <f t="shared" ca="1" si="0"/>
        <v>1891</v>
      </c>
      <c r="E27">
        <f t="shared" ca="1" si="2"/>
        <v>-798</v>
      </c>
    </row>
    <row r="28" spans="2:5">
      <c r="B28" t="s">
        <v>19</v>
      </c>
      <c r="C28">
        <f t="shared" ca="1" si="1"/>
        <v>2099</v>
      </c>
      <c r="D28">
        <f t="shared" ca="1" si="0"/>
        <v>2603</v>
      </c>
      <c r="E28">
        <f t="shared" ca="1" si="2"/>
        <v>-504</v>
      </c>
    </row>
    <row r="29" spans="2:5">
      <c r="B29" t="s">
        <v>20</v>
      </c>
      <c r="C29">
        <f t="shared" ca="1" si="1"/>
        <v>2493</v>
      </c>
      <c r="D29">
        <f t="shared" ca="1" si="0"/>
        <v>1700</v>
      </c>
      <c r="E29">
        <f t="shared" ca="1" si="2"/>
        <v>793</v>
      </c>
    </row>
    <row r="30" spans="2:5">
      <c r="B30" t="s">
        <v>21</v>
      </c>
      <c r="C30">
        <f t="shared" ca="1" si="1"/>
        <v>2662</v>
      </c>
      <c r="D30">
        <f t="shared" ca="1" si="0"/>
        <v>1508</v>
      </c>
      <c r="E30">
        <f t="shared" ca="1" si="2"/>
        <v>1154</v>
      </c>
    </row>
    <row r="31" spans="2:5">
      <c r="B31" t="s">
        <v>22</v>
      </c>
      <c r="C31">
        <f t="shared" ca="1" si="1"/>
        <v>2688</v>
      </c>
      <c r="D31">
        <f t="shared" ca="1" si="0"/>
        <v>2867</v>
      </c>
      <c r="E31">
        <f t="shared" ca="1" si="2"/>
        <v>-179</v>
      </c>
    </row>
    <row r="32" spans="2:5">
      <c r="B32" t="s">
        <v>23</v>
      </c>
      <c r="C32">
        <f t="shared" ca="1" si="1"/>
        <v>2308</v>
      </c>
      <c r="D32">
        <f t="shared" ca="1" si="0"/>
        <v>2237</v>
      </c>
      <c r="E32">
        <f t="shared" ca="1" si="2"/>
        <v>71</v>
      </c>
    </row>
    <row r="33" spans="2:5">
      <c r="B33" t="s">
        <v>24</v>
      </c>
      <c r="C33">
        <f t="shared" ca="1" si="1"/>
        <v>2601</v>
      </c>
      <c r="D33">
        <f t="shared" ca="1" si="0"/>
        <v>1012</v>
      </c>
      <c r="E33">
        <f t="shared" ca="1" si="2"/>
        <v>1589</v>
      </c>
    </row>
    <row r="34" spans="2:5">
      <c r="B34" t="s">
        <v>25</v>
      </c>
      <c r="C34">
        <f t="shared" ca="1" si="1"/>
        <v>1699</v>
      </c>
      <c r="D34">
        <f t="shared" ca="1" si="0"/>
        <v>2751</v>
      </c>
      <c r="E34">
        <f t="shared" ca="1" si="2"/>
        <v>-1052</v>
      </c>
    </row>
    <row r="35" spans="2:5">
      <c r="B35" t="s">
        <v>26</v>
      </c>
      <c r="C35">
        <f t="shared" ca="1" si="1"/>
        <v>2294</v>
      </c>
      <c r="D35">
        <f t="shared" ca="1" si="0"/>
        <v>1858</v>
      </c>
      <c r="E35">
        <f t="shared" ca="1" si="2"/>
        <v>436</v>
      </c>
    </row>
    <row r="36" spans="2:5">
      <c r="B36" t="s">
        <v>27</v>
      </c>
      <c r="C36">
        <f t="shared" ca="1" si="1"/>
        <v>2959</v>
      </c>
      <c r="D36">
        <f t="shared" ca="1" si="0"/>
        <v>2127</v>
      </c>
      <c r="E36">
        <f t="shared" ca="1" si="2"/>
        <v>832</v>
      </c>
    </row>
    <row r="37" spans="2:5">
      <c r="B37" t="s">
        <v>28</v>
      </c>
      <c r="C37">
        <f t="shared" ca="1" si="1"/>
        <v>2592</v>
      </c>
      <c r="D37">
        <f t="shared" ca="1" si="0"/>
        <v>2772</v>
      </c>
      <c r="E37">
        <f t="shared" ca="1" si="2"/>
        <v>-180</v>
      </c>
    </row>
    <row r="38" spans="2:5">
      <c r="B38" t="s">
        <v>29</v>
      </c>
      <c r="C38">
        <f t="shared" ca="1" si="1"/>
        <v>1075</v>
      </c>
      <c r="D38">
        <f t="shared" ca="1" si="0"/>
        <v>1067</v>
      </c>
      <c r="E38">
        <f t="shared" ca="1" si="2"/>
        <v>8</v>
      </c>
    </row>
    <row r="39" spans="2:5">
      <c r="B39" t="s">
        <v>30</v>
      </c>
      <c r="C39">
        <f t="shared" ca="1" si="1"/>
        <v>1192</v>
      </c>
      <c r="D39">
        <f t="shared" ca="1" si="0"/>
        <v>2476</v>
      </c>
      <c r="E39">
        <f t="shared" ca="1" si="2"/>
        <v>-1284</v>
      </c>
    </row>
    <row r="40" spans="2:5">
      <c r="B40" t="s">
        <v>31</v>
      </c>
      <c r="C40">
        <f t="shared" ca="1" si="1"/>
        <v>1281</v>
      </c>
      <c r="D40">
        <f t="shared" ca="1" si="0"/>
        <v>1088</v>
      </c>
      <c r="E40">
        <f t="shared" ca="1" si="2"/>
        <v>193</v>
      </c>
    </row>
    <row r="41" spans="2:5">
      <c r="B41" t="s">
        <v>32</v>
      </c>
      <c r="C41">
        <f t="shared" ca="1" si="1"/>
        <v>1873</v>
      </c>
      <c r="D41">
        <f t="shared" ca="1" si="0"/>
        <v>1386</v>
      </c>
      <c r="E41">
        <f t="shared" ca="1" si="2"/>
        <v>487</v>
      </c>
    </row>
    <row r="42" spans="2:5">
      <c r="B42" t="s">
        <v>33</v>
      </c>
      <c r="C42">
        <f t="shared" ca="1" si="1"/>
        <v>2372</v>
      </c>
      <c r="D42">
        <f t="shared" ca="1" si="0"/>
        <v>2680</v>
      </c>
      <c r="E42">
        <f t="shared" ca="1" si="2"/>
        <v>-308</v>
      </c>
    </row>
    <row r="43" spans="2:5">
      <c r="B43" t="s">
        <v>34</v>
      </c>
      <c r="C43">
        <f t="shared" ca="1" si="1"/>
        <v>2380</v>
      </c>
      <c r="D43">
        <f t="shared" ca="1" si="0"/>
        <v>2936</v>
      </c>
      <c r="E43">
        <f t="shared" ca="1" si="2"/>
        <v>-556</v>
      </c>
    </row>
    <row r="44" spans="2:5">
      <c r="B44" t="s">
        <v>35</v>
      </c>
      <c r="C44">
        <f t="shared" ca="1" si="1"/>
        <v>2376</v>
      </c>
      <c r="D44">
        <f t="shared" ca="1" si="0"/>
        <v>2527</v>
      </c>
      <c r="E44">
        <f t="shared" ca="1" si="2"/>
        <v>-151</v>
      </c>
    </row>
    <row r="47" spans="2:5">
      <c r="B47" s="2" t="s">
        <v>51</v>
      </c>
    </row>
    <row r="48" spans="2:5">
      <c r="B48" t="s">
        <v>40</v>
      </c>
      <c r="C48">
        <v>12000</v>
      </c>
    </row>
    <row r="49" spans="2:3">
      <c r="B49" t="s">
        <v>41</v>
      </c>
      <c r="C49">
        <f ca="1">SUM(C7:C10)</f>
        <v>6953</v>
      </c>
    </row>
    <row r="50" spans="2:3">
      <c r="B50" s="1" t="s">
        <v>39</v>
      </c>
      <c r="C50">
        <f ca="1">C49/C48</f>
        <v>0.57941666666666669</v>
      </c>
    </row>
    <row r="53" spans="2:3">
      <c r="B53" s="2" t="s">
        <v>52</v>
      </c>
    </row>
    <row r="54" spans="2:3">
      <c r="B54" t="s">
        <v>42</v>
      </c>
      <c r="C54">
        <f t="shared" ref="C54:C59" ca="1" si="3">RANDBETWEEN(200,700)</f>
        <v>509</v>
      </c>
    </row>
    <row r="55" spans="2:3">
      <c r="B55" t="s">
        <v>43</v>
      </c>
      <c r="C55">
        <f t="shared" ca="1" si="3"/>
        <v>395</v>
      </c>
    </row>
    <row r="56" spans="2:3">
      <c r="B56" t="s">
        <v>44</v>
      </c>
      <c r="C56">
        <f t="shared" ca="1" si="3"/>
        <v>333</v>
      </c>
    </row>
    <row r="57" spans="2:3">
      <c r="B57" t="s">
        <v>45</v>
      </c>
      <c r="C57">
        <f t="shared" ca="1" si="3"/>
        <v>484</v>
      </c>
    </row>
    <row r="58" spans="2:3">
      <c r="B58" t="s">
        <v>46</v>
      </c>
      <c r="C58">
        <f t="shared" ca="1" si="3"/>
        <v>522</v>
      </c>
    </row>
    <row r="59" spans="2:3">
      <c r="B59" t="s">
        <v>47</v>
      </c>
      <c r="C59">
        <f t="shared" ca="1" si="3"/>
        <v>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P64"/>
  <sheetViews>
    <sheetView showGridLines="0" topLeftCell="A28" workbookViewId="0">
      <selection activeCell="J44" sqref="J44"/>
    </sheetView>
  </sheetViews>
  <sheetFormatPr defaultRowHeight="15"/>
  <cols>
    <col min="2" max="2" width="22" bestFit="1" customWidth="1"/>
    <col min="3" max="3" width="16" bestFit="1" customWidth="1"/>
    <col min="4" max="4" width="9.28515625" bestFit="1" customWidth="1"/>
    <col min="15" max="15" width="28.85546875" bestFit="1" customWidth="1"/>
  </cols>
  <sheetData>
    <row r="2" spans="2:16" ht="18.75">
      <c r="B2" s="2" t="s">
        <v>48</v>
      </c>
      <c r="M2">
        <v>4</v>
      </c>
      <c r="N2" t="str">
        <f>INDEX(M3:M12,M2)</f>
        <v>T04</v>
      </c>
      <c r="O2" s="4" t="s">
        <v>63</v>
      </c>
      <c r="P2" t="str">
        <f>O2  &amp;N2</f>
        <v>DÒNG TIỀN THUẦN THÁNG T04</v>
      </c>
    </row>
    <row r="3" spans="2:16">
      <c r="B3" t="s">
        <v>0</v>
      </c>
      <c r="C3">
        <f ca="1">VLOOKUP($B3,INDIRECT($N$2&amp;"!$B:$E"),2,0)</f>
        <v>42</v>
      </c>
      <c r="G3" t="s">
        <v>69</v>
      </c>
      <c r="H3">
        <f ca="1">90-H4</f>
        <v>48</v>
      </c>
      <c r="M3" t="s">
        <v>53</v>
      </c>
      <c r="O3" t="s">
        <v>64</v>
      </c>
      <c r="P3" t="str">
        <f>O3&amp;N2</f>
        <v>CÔNG NỢ THEO TUỔI NỢ T04</v>
      </c>
    </row>
    <row r="4" spans="2:16">
      <c r="G4" t="s">
        <v>70</v>
      </c>
      <c r="H4">
        <f ca="1">C3</f>
        <v>42</v>
      </c>
      <c r="M4" t="s">
        <v>54</v>
      </c>
      <c r="O4" t="s">
        <v>65</v>
      </c>
      <c r="P4" t="str">
        <f>O4&amp;N2</f>
        <v>XU HƯỚNG DỰ PHÒNG PHẢI THU T04</v>
      </c>
    </row>
    <row r="5" spans="2:16">
      <c r="G5" t="s">
        <v>71</v>
      </c>
      <c r="H5">
        <f ca="1">H4+H3</f>
        <v>90</v>
      </c>
      <c r="M5" t="s">
        <v>55</v>
      </c>
      <c r="O5" t="s">
        <v>68</v>
      </c>
      <c r="P5" t="str">
        <f>O5&amp;$N$2</f>
        <v>TỶ LỆ SỬ DỤNG TÍN DỤNG T04</v>
      </c>
    </row>
    <row r="6" spans="2:16">
      <c r="B6" s="2" t="s">
        <v>49</v>
      </c>
      <c r="M6" t="s">
        <v>56</v>
      </c>
      <c r="O6" t="s">
        <v>72</v>
      </c>
      <c r="P6" t="str">
        <f>O6&amp;$N$2</f>
        <v>SỐ NGÀY PHẢI THU T04</v>
      </c>
    </row>
    <row r="7" spans="2:16">
      <c r="B7" t="s">
        <v>1</v>
      </c>
      <c r="C7" s="3">
        <f ca="1">VLOOKUP($B7,INDIRECT($N$2&amp;"!$B:$E"),2,0)</f>
        <v>1430</v>
      </c>
      <c r="D7" s="5">
        <f ca="1">C7/SUM($C$7:$C$10)</f>
        <v>0.16253694021368492</v>
      </c>
      <c r="M7" t="s">
        <v>57</v>
      </c>
    </row>
    <row r="8" spans="2:16">
      <c r="B8" t="s">
        <v>2</v>
      </c>
      <c r="C8" s="3">
        <f ca="1">VLOOKUP($B8,INDIRECT($N$2&amp;"!$B:$E"),2,0)</f>
        <v>2775</v>
      </c>
      <c r="D8" s="5">
        <f ca="1">C8/SUM($C$7:$C$10)</f>
        <v>0.31541259377131164</v>
      </c>
      <c r="M8" t="s">
        <v>58</v>
      </c>
    </row>
    <row r="9" spans="2:16">
      <c r="B9" t="s">
        <v>3</v>
      </c>
      <c r="C9" s="3">
        <f ca="1">VLOOKUP($B9,INDIRECT($N$2&amp;"!$B:$E"),2,0)</f>
        <v>2704</v>
      </c>
      <c r="D9" s="5">
        <f ca="1">C9/SUM($C$7:$C$10)</f>
        <v>0.30734257785860425</v>
      </c>
      <c r="M9" t="s">
        <v>59</v>
      </c>
    </row>
    <row r="10" spans="2:16">
      <c r="B10" t="s">
        <v>4</v>
      </c>
      <c r="C10" s="3">
        <f ca="1">VLOOKUP($B10,INDIRECT($N$2&amp;"!$B:$E"),2,0)</f>
        <v>1889</v>
      </c>
      <c r="D10" s="5">
        <f ca="1">C10/SUM($C$7:$C$10)</f>
        <v>0.21470788815639918</v>
      </c>
      <c r="M10" t="s">
        <v>60</v>
      </c>
    </row>
    <row r="11" spans="2:16">
      <c r="M11" t="s">
        <v>61</v>
      </c>
    </row>
    <row r="12" spans="2:16">
      <c r="B12" s="2" t="s">
        <v>50</v>
      </c>
      <c r="M12" t="s">
        <v>62</v>
      </c>
    </row>
    <row r="13" spans="2:16">
      <c r="C13" t="s">
        <v>36</v>
      </c>
      <c r="D13" t="s">
        <v>37</v>
      </c>
      <c r="E13" t="s">
        <v>38</v>
      </c>
    </row>
    <row r="14" spans="2:16">
      <c r="B14" t="s">
        <v>5</v>
      </c>
      <c r="C14" s="3">
        <f t="shared" ref="C14:C29" ca="1" si="0">VLOOKUP($B14,INDIRECT($N$2&amp;"!$B:$E"),2,0)</f>
        <v>2377</v>
      </c>
      <c r="D14" s="3">
        <f ca="1">-VLOOKUP($B14,INDIRECT($N$2&amp;"!$B:$E"),3,0)</f>
        <v>-1728</v>
      </c>
      <c r="E14">
        <f ca="1">VLOOKUP($B14,INDIRECT($N$2&amp;"!$B:$E"),4,0)</f>
        <v>649</v>
      </c>
    </row>
    <row r="15" spans="2:16">
      <c r="B15" t="s">
        <v>6</v>
      </c>
      <c r="C15" s="3">
        <f t="shared" ca="1" si="0"/>
        <v>2955</v>
      </c>
      <c r="D15" s="3">
        <f t="shared" ref="D15:D43" ca="1" si="1">-VLOOKUP($B15,INDIRECT($N$2&amp;"!$B:$E"),3,0)</f>
        <v>-1310</v>
      </c>
      <c r="E15">
        <f t="shared" ref="E15:E43" ca="1" si="2">VLOOKUP($B15,INDIRECT($N$2&amp;"!$B:$E"),4,0)</f>
        <v>1645</v>
      </c>
    </row>
    <row r="16" spans="2:16">
      <c r="B16" t="s">
        <v>7</v>
      </c>
      <c r="C16" s="3">
        <f t="shared" ca="1" si="0"/>
        <v>1183</v>
      </c>
      <c r="D16" s="3">
        <f t="shared" ca="1" si="1"/>
        <v>-2505</v>
      </c>
      <c r="E16">
        <f t="shared" ca="1" si="2"/>
        <v>-1322</v>
      </c>
    </row>
    <row r="17" spans="2:5">
      <c r="B17" t="s">
        <v>8</v>
      </c>
      <c r="C17" s="3">
        <f t="shared" ca="1" si="0"/>
        <v>2445</v>
      </c>
      <c r="D17" s="3">
        <f t="shared" ca="1" si="1"/>
        <v>-2312</v>
      </c>
      <c r="E17">
        <f t="shared" ca="1" si="2"/>
        <v>133</v>
      </c>
    </row>
    <row r="18" spans="2:5">
      <c r="B18" t="s">
        <v>9</v>
      </c>
      <c r="C18" s="3">
        <f t="shared" ca="1" si="0"/>
        <v>1167</v>
      </c>
      <c r="D18" s="3">
        <f t="shared" ca="1" si="1"/>
        <v>-2645</v>
      </c>
      <c r="E18">
        <f t="shared" ca="1" si="2"/>
        <v>-1478</v>
      </c>
    </row>
    <row r="19" spans="2:5">
      <c r="B19" t="s">
        <v>10</v>
      </c>
      <c r="C19" s="3">
        <f t="shared" ca="1" si="0"/>
        <v>2596</v>
      </c>
      <c r="D19" s="3">
        <f t="shared" ca="1" si="1"/>
        <v>-1205</v>
      </c>
      <c r="E19">
        <f t="shared" ca="1" si="2"/>
        <v>1391</v>
      </c>
    </row>
    <row r="20" spans="2:5">
      <c r="B20" t="s">
        <v>11</v>
      </c>
      <c r="C20" s="3">
        <f t="shared" ca="1" si="0"/>
        <v>2052</v>
      </c>
      <c r="D20" s="3">
        <f t="shared" ca="1" si="1"/>
        <v>-2624</v>
      </c>
      <c r="E20">
        <f t="shared" ca="1" si="2"/>
        <v>-572</v>
      </c>
    </row>
    <row r="21" spans="2:5">
      <c r="B21" t="s">
        <v>12</v>
      </c>
      <c r="C21" s="3">
        <f t="shared" ca="1" si="0"/>
        <v>2591</v>
      </c>
      <c r="D21" s="3">
        <f t="shared" ca="1" si="1"/>
        <v>-2075</v>
      </c>
      <c r="E21">
        <f t="shared" ca="1" si="2"/>
        <v>516</v>
      </c>
    </row>
    <row r="22" spans="2:5">
      <c r="B22" t="s">
        <v>13</v>
      </c>
      <c r="C22" s="3">
        <f t="shared" ca="1" si="0"/>
        <v>1540</v>
      </c>
      <c r="D22" s="3">
        <f t="shared" ca="1" si="1"/>
        <v>-1493</v>
      </c>
      <c r="E22">
        <f t="shared" ca="1" si="2"/>
        <v>47</v>
      </c>
    </row>
    <row r="23" spans="2:5">
      <c r="B23" t="s">
        <v>14</v>
      </c>
      <c r="C23" s="3">
        <f t="shared" ca="1" si="0"/>
        <v>2330</v>
      </c>
      <c r="D23" s="3">
        <f t="shared" ca="1" si="1"/>
        <v>-1063</v>
      </c>
      <c r="E23">
        <f t="shared" ca="1" si="2"/>
        <v>1267</v>
      </c>
    </row>
    <row r="24" spans="2:5">
      <c r="B24" t="s">
        <v>15</v>
      </c>
      <c r="C24" s="3">
        <f t="shared" ca="1" si="0"/>
        <v>1630</v>
      </c>
      <c r="D24" s="3">
        <f t="shared" ca="1" si="1"/>
        <v>-2141</v>
      </c>
      <c r="E24">
        <f t="shared" ca="1" si="2"/>
        <v>-511</v>
      </c>
    </row>
    <row r="25" spans="2:5">
      <c r="B25" t="s">
        <v>16</v>
      </c>
      <c r="C25" s="3">
        <f t="shared" ca="1" si="0"/>
        <v>2862</v>
      </c>
      <c r="D25" s="3">
        <f t="shared" ca="1" si="1"/>
        <v>-1623</v>
      </c>
      <c r="E25">
        <f t="shared" ca="1" si="2"/>
        <v>1239</v>
      </c>
    </row>
    <row r="26" spans="2:5">
      <c r="B26" t="s">
        <v>17</v>
      </c>
      <c r="C26" s="3">
        <f t="shared" ca="1" si="0"/>
        <v>2115</v>
      </c>
      <c r="D26" s="3">
        <f t="shared" ca="1" si="1"/>
        <v>-2423</v>
      </c>
      <c r="E26">
        <f t="shared" ca="1" si="2"/>
        <v>-308</v>
      </c>
    </row>
    <row r="27" spans="2:5">
      <c r="B27" t="s">
        <v>18</v>
      </c>
      <c r="C27" s="3">
        <f t="shared" ca="1" si="0"/>
        <v>2140</v>
      </c>
      <c r="D27" s="3">
        <f t="shared" ca="1" si="1"/>
        <v>-2317</v>
      </c>
      <c r="E27">
        <f t="shared" ca="1" si="2"/>
        <v>-177</v>
      </c>
    </row>
    <row r="28" spans="2:5">
      <c r="B28" t="s">
        <v>19</v>
      </c>
      <c r="C28" s="3">
        <f t="shared" ca="1" si="0"/>
        <v>1129</v>
      </c>
      <c r="D28" s="3">
        <f t="shared" ca="1" si="1"/>
        <v>-2603</v>
      </c>
      <c r="E28">
        <f t="shared" ca="1" si="2"/>
        <v>-1474</v>
      </c>
    </row>
    <row r="29" spans="2:5">
      <c r="B29" t="s">
        <v>20</v>
      </c>
      <c r="C29" s="3">
        <f t="shared" ca="1" si="0"/>
        <v>2661</v>
      </c>
      <c r="D29" s="3">
        <f t="shared" ca="1" si="1"/>
        <v>-1477</v>
      </c>
      <c r="E29">
        <f t="shared" ca="1" si="2"/>
        <v>1184</v>
      </c>
    </row>
    <row r="30" spans="2:5">
      <c r="B30" t="s">
        <v>21</v>
      </c>
      <c r="C30" s="3">
        <f t="shared" ref="C30:C43" ca="1" si="3">VLOOKUP($B30,INDIRECT($N$2&amp;"!$B:$E"),2,0)</f>
        <v>2653</v>
      </c>
      <c r="D30" s="3">
        <f t="shared" ca="1" si="1"/>
        <v>-1690</v>
      </c>
      <c r="E30">
        <f t="shared" ca="1" si="2"/>
        <v>963</v>
      </c>
    </row>
    <row r="31" spans="2:5">
      <c r="B31" t="s">
        <v>22</v>
      </c>
      <c r="C31" s="3">
        <f t="shared" ca="1" si="3"/>
        <v>2333</v>
      </c>
      <c r="D31" s="3">
        <f t="shared" ca="1" si="1"/>
        <v>-2714</v>
      </c>
      <c r="E31">
        <f t="shared" ca="1" si="2"/>
        <v>-381</v>
      </c>
    </row>
    <row r="32" spans="2:5">
      <c r="B32" t="s">
        <v>23</v>
      </c>
      <c r="C32" s="3">
        <f t="shared" ca="1" si="3"/>
        <v>2890</v>
      </c>
      <c r="D32" s="3">
        <f t="shared" ca="1" si="1"/>
        <v>-2971</v>
      </c>
      <c r="E32">
        <f t="shared" ca="1" si="2"/>
        <v>-81</v>
      </c>
    </row>
    <row r="33" spans="2:10">
      <c r="B33" t="s">
        <v>24</v>
      </c>
      <c r="C33" s="3">
        <f t="shared" ca="1" si="3"/>
        <v>1744</v>
      </c>
      <c r="D33" s="3">
        <f t="shared" ca="1" si="1"/>
        <v>-2073</v>
      </c>
      <c r="E33">
        <f t="shared" ca="1" si="2"/>
        <v>-329</v>
      </c>
    </row>
    <row r="34" spans="2:10">
      <c r="B34" t="s">
        <v>25</v>
      </c>
      <c r="C34" s="3">
        <f t="shared" ca="1" si="3"/>
        <v>1837</v>
      </c>
      <c r="D34" s="3">
        <f t="shared" ca="1" si="1"/>
        <v>-1797</v>
      </c>
      <c r="E34">
        <f t="shared" ca="1" si="2"/>
        <v>40</v>
      </c>
    </row>
    <row r="35" spans="2:10">
      <c r="B35" t="s">
        <v>26</v>
      </c>
      <c r="C35" s="3">
        <f t="shared" ca="1" si="3"/>
        <v>2329</v>
      </c>
      <c r="D35" s="3">
        <f t="shared" ca="1" si="1"/>
        <v>-2490</v>
      </c>
      <c r="E35">
        <f t="shared" ca="1" si="2"/>
        <v>-161</v>
      </c>
    </row>
    <row r="36" spans="2:10">
      <c r="B36" t="s">
        <v>27</v>
      </c>
      <c r="C36" s="3">
        <f t="shared" ca="1" si="3"/>
        <v>2407</v>
      </c>
      <c r="D36" s="3">
        <f t="shared" ca="1" si="1"/>
        <v>-2485</v>
      </c>
      <c r="E36">
        <f t="shared" ca="1" si="2"/>
        <v>-78</v>
      </c>
    </row>
    <row r="37" spans="2:10">
      <c r="B37" t="s">
        <v>28</v>
      </c>
      <c r="C37" s="3">
        <f t="shared" ca="1" si="3"/>
        <v>2129</v>
      </c>
      <c r="D37" s="3">
        <f t="shared" ca="1" si="1"/>
        <v>-2806</v>
      </c>
      <c r="E37">
        <f t="shared" ca="1" si="2"/>
        <v>-677</v>
      </c>
    </row>
    <row r="38" spans="2:10">
      <c r="B38" t="s">
        <v>29</v>
      </c>
      <c r="C38" s="3">
        <f t="shared" ca="1" si="3"/>
        <v>2619</v>
      </c>
      <c r="D38" s="3">
        <f t="shared" ca="1" si="1"/>
        <v>-2443</v>
      </c>
      <c r="E38">
        <f t="shared" ca="1" si="2"/>
        <v>176</v>
      </c>
    </row>
    <row r="39" spans="2:10">
      <c r="B39" t="s">
        <v>30</v>
      </c>
      <c r="C39" s="3">
        <f t="shared" ca="1" si="3"/>
        <v>1304</v>
      </c>
      <c r="D39" s="3">
        <f t="shared" ca="1" si="1"/>
        <v>-2404</v>
      </c>
      <c r="E39">
        <f t="shared" ca="1" si="2"/>
        <v>-1100</v>
      </c>
    </row>
    <row r="40" spans="2:10">
      <c r="B40" t="s">
        <v>31</v>
      </c>
      <c r="C40" s="3">
        <f t="shared" ca="1" si="3"/>
        <v>1005</v>
      </c>
      <c r="D40" s="3">
        <f t="shared" ca="1" si="1"/>
        <v>-1408</v>
      </c>
      <c r="E40">
        <f t="shared" ca="1" si="2"/>
        <v>-403</v>
      </c>
    </row>
    <row r="41" spans="2:10">
      <c r="B41" t="s">
        <v>32</v>
      </c>
      <c r="C41" s="3">
        <f t="shared" ca="1" si="3"/>
        <v>1322</v>
      </c>
      <c r="D41" s="3">
        <f t="shared" ca="1" si="1"/>
        <v>-1134</v>
      </c>
      <c r="E41">
        <f t="shared" ca="1" si="2"/>
        <v>188</v>
      </c>
    </row>
    <row r="42" spans="2:10">
      <c r="B42" t="s">
        <v>33</v>
      </c>
      <c r="C42" s="3">
        <f t="shared" ca="1" si="3"/>
        <v>2532</v>
      </c>
      <c r="D42" s="3">
        <f t="shared" ca="1" si="1"/>
        <v>-1525</v>
      </c>
      <c r="E42">
        <f t="shared" ca="1" si="2"/>
        <v>1007</v>
      </c>
    </row>
    <row r="43" spans="2:10">
      <c r="B43" t="s">
        <v>34</v>
      </c>
      <c r="C43" s="3">
        <f t="shared" ca="1" si="3"/>
        <v>1964</v>
      </c>
      <c r="D43" s="3">
        <f t="shared" ca="1" si="1"/>
        <v>-2997</v>
      </c>
      <c r="E43">
        <f t="shared" ca="1" si="2"/>
        <v>-1033</v>
      </c>
      <c r="J43" s="8"/>
    </row>
    <row r="44" spans="2:10">
      <c r="B44" t="s">
        <v>35</v>
      </c>
      <c r="C44" t="str">
        <f ca="1">IFERROR(VLOOKUP($B44,INDIRECT($N$2&amp;"!$B:$E"),2,0),"")</f>
        <v/>
      </c>
      <c r="D44" t="str">
        <f t="shared" ref="D44:E44" ca="1" si="4">IFERROR(VLOOKUP($B44,INDIRECT($N$2&amp;"!$B:$E"),2,0),"")</f>
        <v/>
      </c>
      <c r="E44" t="str">
        <f t="shared" ca="1" si="4"/>
        <v/>
      </c>
    </row>
    <row r="47" spans="2:10">
      <c r="B47" s="2" t="s">
        <v>51</v>
      </c>
    </row>
    <row r="48" spans="2:10">
      <c r="B48" t="s">
        <v>40</v>
      </c>
      <c r="C48" s="9">
        <f ca="1">VLOOKUP($B48,INDIRECT($N$2&amp;"!$B:$E"),2,0)</f>
        <v>12000</v>
      </c>
    </row>
    <row r="49" spans="2:8">
      <c r="B49" t="s">
        <v>41</v>
      </c>
      <c r="C49" s="9">
        <f ca="1">VLOOKUP($B49,INDIRECT($N$2&amp;"!$B:$E"),2,0)</f>
        <v>8798</v>
      </c>
    </row>
    <row r="50" spans="2:8">
      <c r="B50" s="1" t="s">
        <v>39</v>
      </c>
      <c r="C50" s="6">
        <f ca="1">VLOOKUP($B50,INDIRECT($N$2&amp;"!$B:$E"),2,0)</f>
        <v>0.73316666666666663</v>
      </c>
      <c r="G50" t="s">
        <v>66</v>
      </c>
      <c r="H50" s="7">
        <f ca="1">H52-H51</f>
        <v>0.26683333333333337</v>
      </c>
    </row>
    <row r="51" spans="2:8">
      <c r="G51" t="s">
        <v>41</v>
      </c>
      <c r="H51" s="7">
        <f ca="1">C50</f>
        <v>0.73316666666666663</v>
      </c>
    </row>
    <row r="52" spans="2:8">
      <c r="G52" t="s">
        <v>67</v>
      </c>
      <c r="H52">
        <v>1</v>
      </c>
    </row>
    <row r="53" spans="2:8">
      <c r="B53" s="2" t="s">
        <v>52</v>
      </c>
    </row>
    <row r="55" spans="2:8">
      <c r="B55" t="s">
        <v>42</v>
      </c>
      <c r="C55">
        <f t="shared" ref="C55:C60" ca="1" si="5">VLOOKUP($B55,INDIRECT($N$2&amp;"!$B:$E"),2,0)</f>
        <v>280</v>
      </c>
    </row>
    <row r="56" spans="2:8">
      <c r="B56" t="s">
        <v>43</v>
      </c>
      <c r="C56">
        <f t="shared" ca="1" si="5"/>
        <v>600</v>
      </c>
    </row>
    <row r="57" spans="2:8">
      <c r="B57" t="s">
        <v>44</v>
      </c>
      <c r="C57">
        <f t="shared" ca="1" si="5"/>
        <v>369</v>
      </c>
    </row>
    <row r="58" spans="2:8">
      <c r="B58" t="s">
        <v>45</v>
      </c>
      <c r="C58">
        <f t="shared" ca="1" si="5"/>
        <v>315</v>
      </c>
    </row>
    <row r="59" spans="2:8">
      <c r="B59" t="s">
        <v>46</v>
      </c>
      <c r="C59">
        <f t="shared" ca="1" si="5"/>
        <v>269</v>
      </c>
    </row>
    <row r="60" spans="2:8">
      <c r="B60" t="s">
        <v>47</v>
      </c>
      <c r="C60">
        <f t="shared" ca="1" si="5"/>
        <v>307</v>
      </c>
    </row>
    <row r="64" spans="2:8" ht="36">
      <c r="C64" s="10">
        <f ca="1">C50</f>
        <v>0.73316666666666663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60"/>
  <sheetViews>
    <sheetView showGridLines="0" topLeftCell="B22" workbookViewId="0">
      <selection activeCell="L2" sqref="L2"/>
    </sheetView>
  </sheetViews>
  <sheetFormatPr defaultRowHeight="15"/>
  <cols>
    <col min="2" max="2" width="22" bestFit="1" customWidth="1"/>
  </cols>
  <sheetData>
    <row r="2" spans="2:5">
      <c r="B2" s="2" t="s">
        <v>48</v>
      </c>
    </row>
    <row r="3" spans="2:5">
      <c r="B3" t="s">
        <v>0</v>
      </c>
      <c r="C3">
        <f ca="1">RANDBETWEEN(30,70)</f>
        <v>37</v>
      </c>
    </row>
    <row r="6" spans="2:5">
      <c r="B6" s="2" t="s">
        <v>49</v>
      </c>
    </row>
    <row r="7" spans="2:5">
      <c r="B7" t="s">
        <v>1</v>
      </c>
      <c r="C7">
        <f ca="1">RANDBETWEEN(1000,3000)</f>
        <v>1205</v>
      </c>
    </row>
    <row r="8" spans="2:5">
      <c r="B8" t="s">
        <v>2</v>
      </c>
      <c r="C8">
        <f ca="1">RANDBETWEEN(1000,3000)</f>
        <v>1177</v>
      </c>
    </row>
    <row r="9" spans="2:5">
      <c r="B9" t="s">
        <v>3</v>
      </c>
      <c r="C9">
        <f ca="1">RANDBETWEEN(1000,3000)</f>
        <v>2099</v>
      </c>
    </row>
    <row r="10" spans="2:5">
      <c r="B10" t="s">
        <v>4</v>
      </c>
      <c r="C10">
        <f ca="1">RANDBETWEEN(1000,3000)</f>
        <v>2911</v>
      </c>
    </row>
    <row r="12" spans="2:5">
      <c r="B12" s="2" t="s">
        <v>50</v>
      </c>
    </row>
    <row r="13" spans="2:5">
      <c r="C13" t="s">
        <v>36</v>
      </c>
      <c r="D13" t="s">
        <v>37</v>
      </c>
      <c r="E13" t="s">
        <v>38</v>
      </c>
    </row>
    <row r="14" spans="2:5">
      <c r="B14" t="s">
        <v>5</v>
      </c>
      <c r="C14">
        <f ca="1">RANDBETWEEN(1000,3000)</f>
        <v>1055</v>
      </c>
      <c r="D14">
        <f t="shared" ref="D14:D44" ca="1" si="0">RANDBETWEEN(1000,3000)</f>
        <v>2378</v>
      </c>
      <c r="E14">
        <f ca="1">C14-D14</f>
        <v>-1323</v>
      </c>
    </row>
    <row r="15" spans="2:5">
      <c r="B15" t="s">
        <v>6</v>
      </c>
      <c r="C15">
        <f t="shared" ref="C15:C44" ca="1" si="1">RANDBETWEEN(1000,3000)</f>
        <v>3000</v>
      </c>
      <c r="D15">
        <f t="shared" ca="1" si="0"/>
        <v>2668</v>
      </c>
      <c r="E15">
        <f t="shared" ref="E15:E44" ca="1" si="2">C15-D15</f>
        <v>332</v>
      </c>
    </row>
    <row r="16" spans="2:5">
      <c r="B16" t="s">
        <v>7</v>
      </c>
      <c r="C16">
        <f t="shared" ca="1" si="1"/>
        <v>2137</v>
      </c>
      <c r="D16">
        <f t="shared" ca="1" si="0"/>
        <v>1140</v>
      </c>
      <c r="E16">
        <f t="shared" ca="1" si="2"/>
        <v>997</v>
      </c>
    </row>
    <row r="17" spans="2:5">
      <c r="B17" t="s">
        <v>8</v>
      </c>
      <c r="C17">
        <f t="shared" ca="1" si="1"/>
        <v>2039</v>
      </c>
      <c r="D17">
        <f t="shared" ca="1" si="0"/>
        <v>1132</v>
      </c>
      <c r="E17">
        <f t="shared" ca="1" si="2"/>
        <v>907</v>
      </c>
    </row>
    <row r="18" spans="2:5">
      <c r="B18" t="s">
        <v>9</v>
      </c>
      <c r="C18">
        <f t="shared" ca="1" si="1"/>
        <v>1770</v>
      </c>
      <c r="D18">
        <f t="shared" ca="1" si="0"/>
        <v>1602</v>
      </c>
      <c r="E18">
        <f t="shared" ca="1" si="2"/>
        <v>168</v>
      </c>
    </row>
    <row r="19" spans="2:5">
      <c r="B19" t="s">
        <v>10</v>
      </c>
      <c r="C19">
        <f t="shared" ca="1" si="1"/>
        <v>2059</v>
      </c>
      <c r="D19">
        <f t="shared" ca="1" si="0"/>
        <v>2876</v>
      </c>
      <c r="E19">
        <f t="shared" ca="1" si="2"/>
        <v>-817</v>
      </c>
    </row>
    <row r="20" spans="2:5">
      <c r="B20" t="s">
        <v>11</v>
      </c>
      <c r="C20">
        <f t="shared" ca="1" si="1"/>
        <v>2653</v>
      </c>
      <c r="D20">
        <f t="shared" ca="1" si="0"/>
        <v>2238</v>
      </c>
      <c r="E20">
        <f t="shared" ca="1" si="2"/>
        <v>415</v>
      </c>
    </row>
    <row r="21" spans="2:5">
      <c r="B21" t="s">
        <v>12</v>
      </c>
      <c r="C21">
        <f t="shared" ca="1" si="1"/>
        <v>1420</v>
      </c>
      <c r="D21">
        <f t="shared" ca="1" si="0"/>
        <v>2865</v>
      </c>
      <c r="E21">
        <f t="shared" ca="1" si="2"/>
        <v>-1445</v>
      </c>
    </row>
    <row r="22" spans="2:5">
      <c r="B22" t="s">
        <v>13</v>
      </c>
      <c r="C22">
        <f t="shared" ca="1" si="1"/>
        <v>2339</v>
      </c>
      <c r="D22">
        <f t="shared" ca="1" si="0"/>
        <v>2170</v>
      </c>
      <c r="E22">
        <f t="shared" ca="1" si="2"/>
        <v>169</v>
      </c>
    </row>
    <row r="23" spans="2:5">
      <c r="B23" t="s">
        <v>14</v>
      </c>
      <c r="C23">
        <f t="shared" ca="1" si="1"/>
        <v>2431</v>
      </c>
      <c r="D23">
        <f t="shared" ca="1" si="0"/>
        <v>1935</v>
      </c>
      <c r="E23">
        <f t="shared" ca="1" si="2"/>
        <v>496</v>
      </c>
    </row>
    <row r="24" spans="2:5">
      <c r="B24" t="s">
        <v>15</v>
      </c>
      <c r="C24">
        <f t="shared" ca="1" si="1"/>
        <v>2053</v>
      </c>
      <c r="D24">
        <f t="shared" ca="1" si="0"/>
        <v>2638</v>
      </c>
      <c r="E24">
        <f t="shared" ca="1" si="2"/>
        <v>-585</v>
      </c>
    </row>
    <row r="25" spans="2:5">
      <c r="B25" t="s">
        <v>16</v>
      </c>
      <c r="C25">
        <f t="shared" ca="1" si="1"/>
        <v>2501</v>
      </c>
      <c r="D25">
        <f t="shared" ca="1" si="0"/>
        <v>2275</v>
      </c>
      <c r="E25">
        <f t="shared" ca="1" si="2"/>
        <v>226</v>
      </c>
    </row>
    <row r="26" spans="2:5">
      <c r="B26" t="s">
        <v>17</v>
      </c>
      <c r="C26">
        <f t="shared" ca="1" si="1"/>
        <v>2977</v>
      </c>
      <c r="D26">
        <f t="shared" ca="1" si="0"/>
        <v>1520</v>
      </c>
      <c r="E26">
        <f t="shared" ca="1" si="2"/>
        <v>1457</v>
      </c>
    </row>
    <row r="27" spans="2:5">
      <c r="B27" t="s">
        <v>18</v>
      </c>
      <c r="C27">
        <f t="shared" ca="1" si="1"/>
        <v>2711</v>
      </c>
      <c r="D27">
        <f t="shared" ca="1" si="0"/>
        <v>2794</v>
      </c>
      <c r="E27">
        <f t="shared" ca="1" si="2"/>
        <v>-83</v>
      </c>
    </row>
    <row r="28" spans="2:5">
      <c r="B28" t="s">
        <v>19</v>
      </c>
      <c r="C28">
        <f t="shared" ca="1" si="1"/>
        <v>2595</v>
      </c>
      <c r="D28">
        <f t="shared" ca="1" si="0"/>
        <v>2323</v>
      </c>
      <c r="E28">
        <f t="shared" ca="1" si="2"/>
        <v>272</v>
      </c>
    </row>
    <row r="29" spans="2:5">
      <c r="B29" t="s">
        <v>20</v>
      </c>
      <c r="C29">
        <f t="shared" ca="1" si="1"/>
        <v>1791</v>
      </c>
      <c r="D29">
        <f t="shared" ca="1" si="0"/>
        <v>2104</v>
      </c>
      <c r="E29">
        <f t="shared" ca="1" si="2"/>
        <v>-313</v>
      </c>
    </row>
    <row r="30" spans="2:5">
      <c r="B30" t="s">
        <v>21</v>
      </c>
      <c r="C30">
        <f t="shared" ca="1" si="1"/>
        <v>1830</v>
      </c>
      <c r="D30">
        <f t="shared" ca="1" si="0"/>
        <v>1565</v>
      </c>
      <c r="E30">
        <f t="shared" ca="1" si="2"/>
        <v>265</v>
      </c>
    </row>
    <row r="31" spans="2:5">
      <c r="B31" t="s">
        <v>22</v>
      </c>
      <c r="C31">
        <f t="shared" ca="1" si="1"/>
        <v>1526</v>
      </c>
      <c r="D31">
        <f t="shared" ca="1" si="0"/>
        <v>2943</v>
      </c>
      <c r="E31">
        <f t="shared" ca="1" si="2"/>
        <v>-1417</v>
      </c>
    </row>
    <row r="32" spans="2:5">
      <c r="B32" t="s">
        <v>23</v>
      </c>
      <c r="C32">
        <f t="shared" ca="1" si="1"/>
        <v>2534</v>
      </c>
      <c r="D32">
        <f t="shared" ca="1" si="0"/>
        <v>1522</v>
      </c>
      <c r="E32">
        <f t="shared" ca="1" si="2"/>
        <v>1012</v>
      </c>
    </row>
    <row r="33" spans="2:5">
      <c r="B33" t="s">
        <v>24</v>
      </c>
      <c r="C33">
        <f t="shared" ca="1" si="1"/>
        <v>1383</v>
      </c>
      <c r="D33">
        <f t="shared" ca="1" si="0"/>
        <v>1039</v>
      </c>
      <c r="E33">
        <f t="shared" ca="1" si="2"/>
        <v>344</v>
      </c>
    </row>
    <row r="34" spans="2:5">
      <c r="B34" t="s">
        <v>25</v>
      </c>
      <c r="C34">
        <f t="shared" ca="1" si="1"/>
        <v>1458</v>
      </c>
      <c r="D34">
        <f t="shared" ca="1" si="0"/>
        <v>2329</v>
      </c>
      <c r="E34">
        <f t="shared" ca="1" si="2"/>
        <v>-871</v>
      </c>
    </row>
    <row r="35" spans="2:5">
      <c r="B35" t="s">
        <v>26</v>
      </c>
      <c r="C35">
        <f t="shared" ca="1" si="1"/>
        <v>1062</v>
      </c>
      <c r="D35">
        <f t="shared" ca="1" si="0"/>
        <v>2521</v>
      </c>
      <c r="E35">
        <f t="shared" ca="1" si="2"/>
        <v>-1459</v>
      </c>
    </row>
    <row r="36" spans="2:5">
      <c r="B36" t="s">
        <v>27</v>
      </c>
      <c r="C36">
        <f t="shared" ca="1" si="1"/>
        <v>2987</v>
      </c>
      <c r="D36">
        <f t="shared" ca="1" si="0"/>
        <v>1174</v>
      </c>
      <c r="E36">
        <f t="shared" ca="1" si="2"/>
        <v>1813</v>
      </c>
    </row>
    <row r="37" spans="2:5">
      <c r="B37" t="s">
        <v>28</v>
      </c>
      <c r="C37">
        <f t="shared" ca="1" si="1"/>
        <v>2110</v>
      </c>
      <c r="D37">
        <f t="shared" ca="1" si="0"/>
        <v>2811</v>
      </c>
      <c r="E37">
        <f t="shared" ca="1" si="2"/>
        <v>-701</v>
      </c>
    </row>
    <row r="38" spans="2:5">
      <c r="B38" t="s">
        <v>29</v>
      </c>
      <c r="C38">
        <f t="shared" ca="1" si="1"/>
        <v>1259</v>
      </c>
      <c r="D38">
        <f t="shared" ca="1" si="0"/>
        <v>2596</v>
      </c>
      <c r="E38">
        <f t="shared" ca="1" si="2"/>
        <v>-1337</v>
      </c>
    </row>
    <row r="39" spans="2:5">
      <c r="B39" t="s">
        <v>30</v>
      </c>
      <c r="C39">
        <f t="shared" ca="1" si="1"/>
        <v>2428</v>
      </c>
      <c r="D39">
        <f t="shared" ca="1" si="0"/>
        <v>1611</v>
      </c>
      <c r="E39">
        <f t="shared" ca="1" si="2"/>
        <v>817</v>
      </c>
    </row>
    <row r="40" spans="2:5">
      <c r="B40" t="s">
        <v>31</v>
      </c>
      <c r="C40">
        <f t="shared" ca="1" si="1"/>
        <v>1570</v>
      </c>
      <c r="D40">
        <f t="shared" ca="1" si="0"/>
        <v>1558</v>
      </c>
      <c r="E40">
        <f t="shared" ca="1" si="2"/>
        <v>12</v>
      </c>
    </row>
    <row r="41" spans="2:5">
      <c r="B41" t="s">
        <v>32</v>
      </c>
      <c r="C41">
        <f t="shared" ca="1" si="1"/>
        <v>1135</v>
      </c>
      <c r="D41">
        <f t="shared" ca="1" si="0"/>
        <v>1605</v>
      </c>
      <c r="E41">
        <f t="shared" ca="1" si="2"/>
        <v>-470</v>
      </c>
    </row>
    <row r="42" spans="2:5">
      <c r="B42" t="s">
        <v>33</v>
      </c>
      <c r="C42">
        <f t="shared" ca="1" si="1"/>
        <v>1028</v>
      </c>
      <c r="D42">
        <f t="shared" ca="1" si="0"/>
        <v>1654</v>
      </c>
      <c r="E42">
        <f t="shared" ca="1" si="2"/>
        <v>-626</v>
      </c>
    </row>
    <row r="43" spans="2:5">
      <c r="B43" t="s">
        <v>34</v>
      </c>
      <c r="C43">
        <f t="shared" ca="1" si="1"/>
        <v>1500</v>
      </c>
      <c r="D43">
        <f t="shared" ca="1" si="0"/>
        <v>1326</v>
      </c>
      <c r="E43">
        <f t="shared" ca="1" si="2"/>
        <v>174</v>
      </c>
    </row>
    <row r="44" spans="2:5">
      <c r="B44" t="s">
        <v>35</v>
      </c>
      <c r="C44">
        <f t="shared" ca="1" si="1"/>
        <v>2893</v>
      </c>
      <c r="D44">
        <f t="shared" ca="1" si="0"/>
        <v>2216</v>
      </c>
      <c r="E44">
        <f t="shared" ca="1" si="2"/>
        <v>677</v>
      </c>
    </row>
    <row r="47" spans="2:5">
      <c r="B47" s="2" t="s">
        <v>51</v>
      </c>
    </row>
    <row r="48" spans="2:5">
      <c r="B48" t="s">
        <v>40</v>
      </c>
      <c r="C48">
        <v>12000</v>
      </c>
    </row>
    <row r="49" spans="2:3">
      <c r="B49" t="s">
        <v>41</v>
      </c>
      <c r="C49">
        <f ca="1">SUM(C7:C10)</f>
        <v>7392</v>
      </c>
    </row>
    <row r="50" spans="2:3">
      <c r="B50" s="1" t="s">
        <v>39</v>
      </c>
      <c r="C50">
        <f ca="1">C49/C48</f>
        <v>0.61599999999999999</v>
      </c>
    </row>
    <row r="53" spans="2:3">
      <c r="B53" s="2" t="s">
        <v>52</v>
      </c>
    </row>
    <row r="55" spans="2:3">
      <c r="B55" t="s">
        <v>42</v>
      </c>
      <c r="C55">
        <f t="shared" ref="C55:C60" ca="1" si="3">RANDBETWEEN(200,700)</f>
        <v>626</v>
      </c>
    </row>
    <row r="56" spans="2:3">
      <c r="B56" t="s">
        <v>43</v>
      </c>
      <c r="C56">
        <f t="shared" ca="1" si="3"/>
        <v>394</v>
      </c>
    </row>
    <row r="57" spans="2:3">
      <c r="B57" t="s">
        <v>44</v>
      </c>
      <c r="C57">
        <f t="shared" ca="1" si="3"/>
        <v>690</v>
      </c>
    </row>
    <row r="58" spans="2:3">
      <c r="B58" t="s">
        <v>45</v>
      </c>
      <c r="C58">
        <f t="shared" ca="1" si="3"/>
        <v>398</v>
      </c>
    </row>
    <row r="59" spans="2:3">
      <c r="B59" t="s">
        <v>46</v>
      </c>
      <c r="C59">
        <f t="shared" ca="1" si="3"/>
        <v>224</v>
      </c>
    </row>
    <row r="60" spans="2:3">
      <c r="B60" t="s">
        <v>47</v>
      </c>
      <c r="C60">
        <f t="shared" ca="1" si="3"/>
        <v>410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E59"/>
  <sheetViews>
    <sheetView showGridLines="0" topLeftCell="B31" workbookViewId="0">
      <selection activeCell="B42" sqref="A42:XFD44"/>
    </sheetView>
  </sheetViews>
  <sheetFormatPr defaultRowHeight="15"/>
  <cols>
    <col min="2" max="2" width="22" bestFit="1" customWidth="1"/>
  </cols>
  <sheetData>
    <row r="2" spans="2:5">
      <c r="B2" s="2" t="s">
        <v>48</v>
      </c>
    </row>
    <row r="3" spans="2:5">
      <c r="B3" t="s">
        <v>0</v>
      </c>
      <c r="C3">
        <f ca="1">RANDBETWEEN(30,70)</f>
        <v>40</v>
      </c>
    </row>
    <row r="6" spans="2:5">
      <c r="B6" s="2" t="s">
        <v>49</v>
      </c>
    </row>
    <row r="7" spans="2:5">
      <c r="B7" t="s">
        <v>1</v>
      </c>
      <c r="C7">
        <f ca="1">RANDBETWEEN(1000,3000)</f>
        <v>1328</v>
      </c>
    </row>
    <row r="8" spans="2:5">
      <c r="B8" t="s">
        <v>2</v>
      </c>
      <c r="C8">
        <f ca="1">RANDBETWEEN(1000,3000)</f>
        <v>1863</v>
      </c>
    </row>
    <row r="9" spans="2:5">
      <c r="B9" t="s">
        <v>3</v>
      </c>
      <c r="C9">
        <f ca="1">RANDBETWEEN(1000,3000)</f>
        <v>2244</v>
      </c>
    </row>
    <row r="10" spans="2:5">
      <c r="B10" t="s">
        <v>4</v>
      </c>
      <c r="C10">
        <f ca="1">RANDBETWEEN(1000,3000)</f>
        <v>2623</v>
      </c>
    </row>
    <row r="12" spans="2:5">
      <c r="B12" s="2" t="s">
        <v>50</v>
      </c>
    </row>
    <row r="13" spans="2:5">
      <c r="C13" t="s">
        <v>36</v>
      </c>
      <c r="D13" t="s">
        <v>37</v>
      </c>
      <c r="E13" t="s">
        <v>38</v>
      </c>
    </row>
    <row r="14" spans="2:5">
      <c r="B14" t="s">
        <v>5</v>
      </c>
      <c r="C14">
        <f ca="1">RANDBETWEEN(1000,3000)</f>
        <v>2408</v>
      </c>
      <c r="D14">
        <f t="shared" ref="D14:D41" ca="1" si="0">RANDBETWEEN(1000,3000)</f>
        <v>2680</v>
      </c>
      <c r="E14">
        <f ca="1">C14-D14</f>
        <v>-272</v>
      </c>
    </row>
    <row r="15" spans="2:5">
      <c r="B15" t="s">
        <v>6</v>
      </c>
      <c r="C15">
        <f t="shared" ref="C15:C41" ca="1" si="1">RANDBETWEEN(1000,3000)</f>
        <v>1767</v>
      </c>
      <c r="D15">
        <f t="shared" ca="1" si="0"/>
        <v>2176</v>
      </c>
      <c r="E15">
        <f t="shared" ref="E15:E41" ca="1" si="2">C15-D15</f>
        <v>-409</v>
      </c>
    </row>
    <row r="16" spans="2:5">
      <c r="B16" t="s">
        <v>7</v>
      </c>
      <c r="C16">
        <f t="shared" ca="1" si="1"/>
        <v>2068</v>
      </c>
      <c r="D16">
        <f t="shared" ca="1" si="0"/>
        <v>1469</v>
      </c>
      <c r="E16">
        <f t="shared" ca="1" si="2"/>
        <v>599</v>
      </c>
    </row>
    <row r="17" spans="2:5">
      <c r="B17" t="s">
        <v>8</v>
      </c>
      <c r="C17">
        <f t="shared" ca="1" si="1"/>
        <v>1890</v>
      </c>
      <c r="D17">
        <f t="shared" ca="1" si="0"/>
        <v>2689</v>
      </c>
      <c r="E17">
        <f t="shared" ca="1" si="2"/>
        <v>-799</v>
      </c>
    </row>
    <row r="18" spans="2:5">
      <c r="B18" t="s">
        <v>9</v>
      </c>
      <c r="C18">
        <f t="shared" ca="1" si="1"/>
        <v>2973</v>
      </c>
      <c r="D18">
        <f t="shared" ca="1" si="0"/>
        <v>1322</v>
      </c>
      <c r="E18">
        <f t="shared" ca="1" si="2"/>
        <v>1651</v>
      </c>
    </row>
    <row r="19" spans="2:5">
      <c r="B19" t="s">
        <v>10</v>
      </c>
      <c r="C19">
        <f t="shared" ca="1" si="1"/>
        <v>1540</v>
      </c>
      <c r="D19">
        <f t="shared" ca="1" si="0"/>
        <v>2683</v>
      </c>
      <c r="E19">
        <f t="shared" ca="1" si="2"/>
        <v>-1143</v>
      </c>
    </row>
    <row r="20" spans="2:5">
      <c r="B20" t="s">
        <v>11</v>
      </c>
      <c r="C20">
        <f t="shared" ca="1" si="1"/>
        <v>2858</v>
      </c>
      <c r="D20">
        <f t="shared" ca="1" si="0"/>
        <v>2709</v>
      </c>
      <c r="E20">
        <f t="shared" ca="1" si="2"/>
        <v>149</v>
      </c>
    </row>
    <row r="21" spans="2:5">
      <c r="B21" t="s">
        <v>12</v>
      </c>
      <c r="C21">
        <f t="shared" ca="1" si="1"/>
        <v>1732</v>
      </c>
      <c r="D21">
        <f t="shared" ca="1" si="0"/>
        <v>2320</v>
      </c>
      <c r="E21">
        <f t="shared" ca="1" si="2"/>
        <v>-588</v>
      </c>
    </row>
    <row r="22" spans="2:5">
      <c r="B22" t="s">
        <v>13</v>
      </c>
      <c r="C22">
        <f t="shared" ca="1" si="1"/>
        <v>1137</v>
      </c>
      <c r="D22">
        <f t="shared" ca="1" si="0"/>
        <v>2972</v>
      </c>
      <c r="E22">
        <f t="shared" ca="1" si="2"/>
        <v>-1835</v>
      </c>
    </row>
    <row r="23" spans="2:5">
      <c r="B23" t="s">
        <v>14</v>
      </c>
      <c r="C23">
        <f t="shared" ca="1" si="1"/>
        <v>1220</v>
      </c>
      <c r="D23">
        <f t="shared" ca="1" si="0"/>
        <v>2439</v>
      </c>
      <c r="E23">
        <f t="shared" ca="1" si="2"/>
        <v>-1219</v>
      </c>
    </row>
    <row r="24" spans="2:5">
      <c r="B24" t="s">
        <v>15</v>
      </c>
      <c r="C24">
        <f t="shared" ca="1" si="1"/>
        <v>1279</v>
      </c>
      <c r="D24">
        <f t="shared" ca="1" si="0"/>
        <v>2876</v>
      </c>
      <c r="E24">
        <f t="shared" ca="1" si="2"/>
        <v>-1597</v>
      </c>
    </row>
    <row r="25" spans="2:5">
      <c r="B25" t="s">
        <v>16</v>
      </c>
      <c r="C25">
        <f t="shared" ca="1" si="1"/>
        <v>1628</v>
      </c>
      <c r="D25">
        <f t="shared" ca="1" si="0"/>
        <v>1882</v>
      </c>
      <c r="E25">
        <f t="shared" ca="1" si="2"/>
        <v>-254</v>
      </c>
    </row>
    <row r="26" spans="2:5">
      <c r="B26" t="s">
        <v>17</v>
      </c>
      <c r="C26">
        <f t="shared" ca="1" si="1"/>
        <v>1695</v>
      </c>
      <c r="D26">
        <f t="shared" ca="1" si="0"/>
        <v>1603</v>
      </c>
      <c r="E26">
        <f t="shared" ca="1" si="2"/>
        <v>92</v>
      </c>
    </row>
    <row r="27" spans="2:5">
      <c r="B27" t="s">
        <v>18</v>
      </c>
      <c r="C27">
        <f t="shared" ca="1" si="1"/>
        <v>2438</v>
      </c>
      <c r="D27">
        <f t="shared" ca="1" si="0"/>
        <v>2369</v>
      </c>
      <c r="E27">
        <f t="shared" ca="1" si="2"/>
        <v>69</v>
      </c>
    </row>
    <row r="28" spans="2:5">
      <c r="B28" t="s">
        <v>19</v>
      </c>
      <c r="C28">
        <f t="shared" ca="1" si="1"/>
        <v>1414</v>
      </c>
      <c r="D28">
        <f t="shared" ca="1" si="0"/>
        <v>2657</v>
      </c>
      <c r="E28">
        <f t="shared" ca="1" si="2"/>
        <v>-1243</v>
      </c>
    </row>
    <row r="29" spans="2:5">
      <c r="B29" t="s">
        <v>20</v>
      </c>
      <c r="C29">
        <f t="shared" ca="1" si="1"/>
        <v>2168</v>
      </c>
      <c r="D29">
        <f t="shared" ca="1" si="0"/>
        <v>2597</v>
      </c>
      <c r="E29">
        <f t="shared" ca="1" si="2"/>
        <v>-429</v>
      </c>
    </row>
    <row r="30" spans="2:5">
      <c r="B30" t="s">
        <v>21</v>
      </c>
      <c r="C30">
        <f t="shared" ca="1" si="1"/>
        <v>2019</v>
      </c>
      <c r="D30">
        <f t="shared" ca="1" si="0"/>
        <v>1028</v>
      </c>
      <c r="E30">
        <f t="shared" ca="1" si="2"/>
        <v>991</v>
      </c>
    </row>
    <row r="31" spans="2:5">
      <c r="B31" t="s">
        <v>22</v>
      </c>
      <c r="C31">
        <f t="shared" ca="1" si="1"/>
        <v>1552</v>
      </c>
      <c r="D31">
        <f t="shared" ca="1" si="0"/>
        <v>2715</v>
      </c>
      <c r="E31">
        <f t="shared" ca="1" si="2"/>
        <v>-1163</v>
      </c>
    </row>
    <row r="32" spans="2:5">
      <c r="B32" t="s">
        <v>23</v>
      </c>
      <c r="C32">
        <f t="shared" ca="1" si="1"/>
        <v>2537</v>
      </c>
      <c r="D32">
        <f t="shared" ca="1" si="0"/>
        <v>2926</v>
      </c>
      <c r="E32">
        <f t="shared" ca="1" si="2"/>
        <v>-389</v>
      </c>
    </row>
    <row r="33" spans="2:5">
      <c r="B33" t="s">
        <v>24</v>
      </c>
      <c r="C33">
        <f t="shared" ca="1" si="1"/>
        <v>1555</v>
      </c>
      <c r="D33">
        <f t="shared" ca="1" si="0"/>
        <v>1045</v>
      </c>
      <c r="E33">
        <f t="shared" ca="1" si="2"/>
        <v>510</v>
      </c>
    </row>
    <row r="34" spans="2:5">
      <c r="B34" t="s">
        <v>25</v>
      </c>
      <c r="C34">
        <f t="shared" ca="1" si="1"/>
        <v>1131</v>
      </c>
      <c r="D34">
        <f t="shared" ca="1" si="0"/>
        <v>2497</v>
      </c>
      <c r="E34">
        <f t="shared" ca="1" si="2"/>
        <v>-1366</v>
      </c>
    </row>
    <row r="35" spans="2:5">
      <c r="B35" t="s">
        <v>26</v>
      </c>
      <c r="C35">
        <f t="shared" ca="1" si="1"/>
        <v>2796</v>
      </c>
      <c r="D35">
        <f t="shared" ca="1" si="0"/>
        <v>2364</v>
      </c>
      <c r="E35">
        <f t="shared" ca="1" si="2"/>
        <v>432</v>
      </c>
    </row>
    <row r="36" spans="2:5">
      <c r="B36" t="s">
        <v>27</v>
      </c>
      <c r="C36">
        <f t="shared" ca="1" si="1"/>
        <v>1167</v>
      </c>
      <c r="D36">
        <f t="shared" ca="1" si="0"/>
        <v>1523</v>
      </c>
      <c r="E36">
        <f t="shared" ca="1" si="2"/>
        <v>-356</v>
      </c>
    </row>
    <row r="37" spans="2:5">
      <c r="B37" t="s">
        <v>28</v>
      </c>
      <c r="C37">
        <f t="shared" ca="1" si="1"/>
        <v>1193</v>
      </c>
      <c r="D37">
        <f t="shared" ca="1" si="0"/>
        <v>1189</v>
      </c>
      <c r="E37">
        <f t="shared" ca="1" si="2"/>
        <v>4</v>
      </c>
    </row>
    <row r="38" spans="2:5">
      <c r="B38" t="s">
        <v>29</v>
      </c>
      <c r="C38">
        <f t="shared" ca="1" si="1"/>
        <v>1799</v>
      </c>
      <c r="D38">
        <f t="shared" ca="1" si="0"/>
        <v>1398</v>
      </c>
      <c r="E38">
        <f t="shared" ca="1" si="2"/>
        <v>401</v>
      </c>
    </row>
    <row r="39" spans="2:5">
      <c r="B39" t="s">
        <v>30</v>
      </c>
      <c r="C39">
        <f t="shared" ca="1" si="1"/>
        <v>2165</v>
      </c>
      <c r="D39">
        <f t="shared" ca="1" si="0"/>
        <v>2372</v>
      </c>
      <c r="E39">
        <f t="shared" ca="1" si="2"/>
        <v>-207</v>
      </c>
    </row>
    <row r="40" spans="2:5">
      <c r="B40" t="s">
        <v>31</v>
      </c>
      <c r="C40">
        <f t="shared" ca="1" si="1"/>
        <v>2736</v>
      </c>
      <c r="D40">
        <f t="shared" ca="1" si="0"/>
        <v>1576</v>
      </c>
      <c r="E40">
        <f t="shared" ca="1" si="2"/>
        <v>1160</v>
      </c>
    </row>
    <row r="41" spans="2:5">
      <c r="B41" t="s">
        <v>32</v>
      </c>
      <c r="C41">
        <f t="shared" ca="1" si="1"/>
        <v>2141</v>
      </c>
      <c r="D41">
        <f t="shared" ca="1" si="0"/>
        <v>2918</v>
      </c>
      <c r="E41">
        <f t="shared" ca="1" si="2"/>
        <v>-777</v>
      </c>
    </row>
    <row r="47" spans="2:5">
      <c r="B47" s="2" t="s">
        <v>51</v>
      </c>
    </row>
    <row r="48" spans="2:5">
      <c r="B48" t="s">
        <v>40</v>
      </c>
      <c r="C48">
        <v>12000</v>
      </c>
    </row>
    <row r="49" spans="2:3">
      <c r="B49" t="s">
        <v>41</v>
      </c>
      <c r="C49">
        <f ca="1">SUM(C7:C10)</f>
        <v>8058</v>
      </c>
    </row>
    <row r="50" spans="2:3">
      <c r="B50" s="1" t="s">
        <v>39</v>
      </c>
      <c r="C50">
        <f ca="1">C49/C48</f>
        <v>0.67149999999999999</v>
      </c>
    </row>
    <row r="53" spans="2:3">
      <c r="B53" s="2" t="s">
        <v>52</v>
      </c>
    </row>
    <row r="54" spans="2:3">
      <c r="B54" t="s">
        <v>42</v>
      </c>
      <c r="C54">
        <f t="shared" ref="C54:C59" ca="1" si="3">RANDBETWEEN(200,700)</f>
        <v>680</v>
      </c>
    </row>
    <row r="55" spans="2:3">
      <c r="B55" t="s">
        <v>43</v>
      </c>
      <c r="C55">
        <f t="shared" ca="1" si="3"/>
        <v>511</v>
      </c>
    </row>
    <row r="56" spans="2:3">
      <c r="B56" t="s">
        <v>44</v>
      </c>
      <c r="C56">
        <f t="shared" ca="1" si="3"/>
        <v>673</v>
      </c>
    </row>
    <row r="57" spans="2:3">
      <c r="B57" t="s">
        <v>45</v>
      </c>
      <c r="C57">
        <f t="shared" ca="1" si="3"/>
        <v>232</v>
      </c>
    </row>
    <row r="58" spans="2:3">
      <c r="B58" t="s">
        <v>46</v>
      </c>
      <c r="C58">
        <f t="shared" ca="1" si="3"/>
        <v>321</v>
      </c>
    </row>
    <row r="59" spans="2:3">
      <c r="B59" t="s">
        <v>47</v>
      </c>
      <c r="C59">
        <f t="shared" ca="1" si="3"/>
        <v>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E59"/>
  <sheetViews>
    <sheetView showGridLines="0" topLeftCell="B37" workbookViewId="0">
      <selection activeCell="B54" sqref="A54:XFD54"/>
    </sheetView>
  </sheetViews>
  <sheetFormatPr defaultRowHeight="15"/>
  <cols>
    <col min="2" max="2" width="22" bestFit="1" customWidth="1"/>
  </cols>
  <sheetData>
    <row r="2" spans="2:5">
      <c r="B2" s="2" t="s">
        <v>48</v>
      </c>
    </row>
    <row r="3" spans="2:5">
      <c r="B3" t="s">
        <v>0</v>
      </c>
      <c r="C3">
        <f ca="1">RANDBETWEEN(30,70)</f>
        <v>38</v>
      </c>
    </row>
    <row r="6" spans="2:5">
      <c r="B6" s="2" t="s">
        <v>49</v>
      </c>
    </row>
    <row r="7" spans="2:5">
      <c r="B7" t="s">
        <v>1</v>
      </c>
      <c r="C7">
        <f ca="1">RANDBETWEEN(1000,3000)</f>
        <v>2643</v>
      </c>
    </row>
    <row r="8" spans="2:5">
      <c r="B8" t="s">
        <v>2</v>
      </c>
      <c r="C8">
        <f ca="1">RANDBETWEEN(1000,3000)</f>
        <v>2315</v>
      </c>
    </row>
    <row r="9" spans="2:5">
      <c r="B9" t="s">
        <v>3</v>
      </c>
      <c r="C9">
        <f ca="1">RANDBETWEEN(1000,3000)</f>
        <v>2263</v>
      </c>
    </row>
    <row r="10" spans="2:5">
      <c r="B10" t="s">
        <v>4</v>
      </c>
      <c r="C10">
        <f ca="1">RANDBETWEEN(1000,3000)</f>
        <v>1327</v>
      </c>
    </row>
    <row r="12" spans="2:5">
      <c r="B12" s="2" t="s">
        <v>50</v>
      </c>
    </row>
    <row r="13" spans="2:5">
      <c r="C13" t="s">
        <v>36</v>
      </c>
      <c r="D13" t="s">
        <v>37</v>
      </c>
      <c r="E13" t="s">
        <v>38</v>
      </c>
    </row>
    <row r="14" spans="2:5">
      <c r="B14" t="s">
        <v>5</v>
      </c>
      <c r="C14">
        <f ca="1">RANDBETWEEN(1000,3000)</f>
        <v>1894</v>
      </c>
      <c r="D14">
        <f t="shared" ref="D14:D44" ca="1" si="0">RANDBETWEEN(1000,3000)</f>
        <v>2614</v>
      </c>
      <c r="E14">
        <f ca="1">C14-D14</f>
        <v>-720</v>
      </c>
    </row>
    <row r="15" spans="2:5">
      <c r="B15" t="s">
        <v>6</v>
      </c>
      <c r="C15">
        <f t="shared" ref="C15:C44" ca="1" si="1">RANDBETWEEN(1000,3000)</f>
        <v>1750</v>
      </c>
      <c r="D15">
        <f t="shared" ca="1" si="0"/>
        <v>1269</v>
      </c>
      <c r="E15">
        <f t="shared" ref="E15:E44" ca="1" si="2">C15-D15</f>
        <v>481</v>
      </c>
    </row>
    <row r="16" spans="2:5">
      <c r="B16" t="s">
        <v>7</v>
      </c>
      <c r="C16">
        <f t="shared" ca="1" si="1"/>
        <v>2319</v>
      </c>
      <c r="D16">
        <f t="shared" ca="1" si="0"/>
        <v>1369</v>
      </c>
      <c r="E16">
        <f t="shared" ca="1" si="2"/>
        <v>950</v>
      </c>
    </row>
    <row r="17" spans="2:5">
      <c r="B17" t="s">
        <v>8</v>
      </c>
      <c r="C17">
        <f t="shared" ca="1" si="1"/>
        <v>1507</v>
      </c>
      <c r="D17">
        <f t="shared" ca="1" si="0"/>
        <v>1949</v>
      </c>
      <c r="E17">
        <f t="shared" ca="1" si="2"/>
        <v>-442</v>
      </c>
    </row>
    <row r="18" spans="2:5">
      <c r="B18" t="s">
        <v>9</v>
      </c>
      <c r="C18">
        <f t="shared" ca="1" si="1"/>
        <v>2575</v>
      </c>
      <c r="D18">
        <f t="shared" ca="1" si="0"/>
        <v>1563</v>
      </c>
      <c r="E18">
        <f t="shared" ca="1" si="2"/>
        <v>1012</v>
      </c>
    </row>
    <row r="19" spans="2:5">
      <c r="B19" t="s">
        <v>10</v>
      </c>
      <c r="C19">
        <f t="shared" ca="1" si="1"/>
        <v>2546</v>
      </c>
      <c r="D19">
        <f t="shared" ca="1" si="0"/>
        <v>2777</v>
      </c>
      <c r="E19">
        <f t="shared" ca="1" si="2"/>
        <v>-231</v>
      </c>
    </row>
    <row r="20" spans="2:5">
      <c r="B20" t="s">
        <v>11</v>
      </c>
      <c r="C20">
        <f t="shared" ca="1" si="1"/>
        <v>2934</v>
      </c>
      <c r="D20">
        <f t="shared" ca="1" si="0"/>
        <v>2269</v>
      </c>
      <c r="E20">
        <f t="shared" ca="1" si="2"/>
        <v>665</v>
      </c>
    </row>
    <row r="21" spans="2:5">
      <c r="B21" t="s">
        <v>12</v>
      </c>
      <c r="C21">
        <f t="shared" ca="1" si="1"/>
        <v>2565</v>
      </c>
      <c r="D21">
        <f t="shared" ca="1" si="0"/>
        <v>2533</v>
      </c>
      <c r="E21">
        <f t="shared" ca="1" si="2"/>
        <v>32</v>
      </c>
    </row>
    <row r="22" spans="2:5">
      <c r="B22" t="s">
        <v>13</v>
      </c>
      <c r="C22">
        <f t="shared" ca="1" si="1"/>
        <v>1626</v>
      </c>
      <c r="D22">
        <f t="shared" ca="1" si="0"/>
        <v>2590</v>
      </c>
      <c r="E22">
        <f t="shared" ca="1" si="2"/>
        <v>-964</v>
      </c>
    </row>
    <row r="23" spans="2:5">
      <c r="B23" t="s">
        <v>14</v>
      </c>
      <c r="C23">
        <f t="shared" ca="1" si="1"/>
        <v>2766</v>
      </c>
      <c r="D23">
        <f t="shared" ca="1" si="0"/>
        <v>2204</v>
      </c>
      <c r="E23">
        <f t="shared" ca="1" si="2"/>
        <v>562</v>
      </c>
    </row>
    <row r="24" spans="2:5">
      <c r="B24" t="s">
        <v>15</v>
      </c>
      <c r="C24">
        <f t="shared" ca="1" si="1"/>
        <v>2746</v>
      </c>
      <c r="D24">
        <f t="shared" ca="1" si="0"/>
        <v>1390</v>
      </c>
      <c r="E24">
        <f t="shared" ca="1" si="2"/>
        <v>1356</v>
      </c>
    </row>
    <row r="25" spans="2:5">
      <c r="B25" t="s">
        <v>16</v>
      </c>
      <c r="C25">
        <f t="shared" ca="1" si="1"/>
        <v>2974</v>
      </c>
      <c r="D25">
        <f t="shared" ca="1" si="0"/>
        <v>2376</v>
      </c>
      <c r="E25">
        <f t="shared" ca="1" si="2"/>
        <v>598</v>
      </c>
    </row>
    <row r="26" spans="2:5">
      <c r="B26" t="s">
        <v>17</v>
      </c>
      <c r="C26">
        <f t="shared" ca="1" si="1"/>
        <v>1569</v>
      </c>
      <c r="D26">
        <f t="shared" ca="1" si="0"/>
        <v>2340</v>
      </c>
      <c r="E26">
        <f t="shared" ca="1" si="2"/>
        <v>-771</v>
      </c>
    </row>
    <row r="27" spans="2:5">
      <c r="B27" t="s">
        <v>18</v>
      </c>
      <c r="C27">
        <f t="shared" ca="1" si="1"/>
        <v>2365</v>
      </c>
      <c r="D27">
        <f t="shared" ca="1" si="0"/>
        <v>2010</v>
      </c>
      <c r="E27">
        <f t="shared" ca="1" si="2"/>
        <v>355</v>
      </c>
    </row>
    <row r="28" spans="2:5">
      <c r="B28" t="s">
        <v>19</v>
      </c>
      <c r="C28">
        <f t="shared" ca="1" si="1"/>
        <v>1387</v>
      </c>
      <c r="D28">
        <f t="shared" ca="1" si="0"/>
        <v>2695</v>
      </c>
      <c r="E28">
        <f t="shared" ca="1" si="2"/>
        <v>-1308</v>
      </c>
    </row>
    <row r="29" spans="2:5">
      <c r="B29" t="s">
        <v>20</v>
      </c>
      <c r="C29">
        <f t="shared" ca="1" si="1"/>
        <v>1092</v>
      </c>
      <c r="D29">
        <f t="shared" ca="1" si="0"/>
        <v>1532</v>
      </c>
      <c r="E29">
        <f t="shared" ca="1" si="2"/>
        <v>-440</v>
      </c>
    </row>
    <row r="30" spans="2:5">
      <c r="B30" t="s">
        <v>21</v>
      </c>
      <c r="C30">
        <f t="shared" ca="1" si="1"/>
        <v>2359</v>
      </c>
      <c r="D30">
        <f t="shared" ca="1" si="0"/>
        <v>1739</v>
      </c>
      <c r="E30">
        <f t="shared" ca="1" si="2"/>
        <v>620</v>
      </c>
    </row>
    <row r="31" spans="2:5">
      <c r="B31" t="s">
        <v>22</v>
      </c>
      <c r="C31">
        <f t="shared" ca="1" si="1"/>
        <v>1150</v>
      </c>
      <c r="D31">
        <f t="shared" ca="1" si="0"/>
        <v>2681</v>
      </c>
      <c r="E31">
        <f t="shared" ca="1" si="2"/>
        <v>-1531</v>
      </c>
    </row>
    <row r="32" spans="2:5">
      <c r="B32" t="s">
        <v>23</v>
      </c>
      <c r="C32">
        <f t="shared" ca="1" si="1"/>
        <v>2651</v>
      </c>
      <c r="D32">
        <f t="shared" ca="1" si="0"/>
        <v>2868</v>
      </c>
      <c r="E32">
        <f t="shared" ca="1" si="2"/>
        <v>-217</v>
      </c>
    </row>
    <row r="33" spans="2:5">
      <c r="B33" t="s">
        <v>24</v>
      </c>
      <c r="C33">
        <f t="shared" ca="1" si="1"/>
        <v>2279</v>
      </c>
      <c r="D33">
        <f t="shared" ca="1" si="0"/>
        <v>2631</v>
      </c>
      <c r="E33">
        <f t="shared" ca="1" si="2"/>
        <v>-352</v>
      </c>
    </row>
    <row r="34" spans="2:5">
      <c r="B34" t="s">
        <v>25</v>
      </c>
      <c r="C34">
        <f t="shared" ca="1" si="1"/>
        <v>1947</v>
      </c>
      <c r="D34">
        <f t="shared" ca="1" si="0"/>
        <v>2884</v>
      </c>
      <c r="E34">
        <f t="shared" ca="1" si="2"/>
        <v>-937</v>
      </c>
    </row>
    <row r="35" spans="2:5">
      <c r="B35" t="s">
        <v>26</v>
      </c>
      <c r="C35">
        <f t="shared" ca="1" si="1"/>
        <v>1422</v>
      </c>
      <c r="D35">
        <f t="shared" ca="1" si="0"/>
        <v>2652</v>
      </c>
      <c r="E35">
        <f t="shared" ca="1" si="2"/>
        <v>-1230</v>
      </c>
    </row>
    <row r="36" spans="2:5">
      <c r="B36" t="s">
        <v>27</v>
      </c>
      <c r="C36">
        <f t="shared" ca="1" si="1"/>
        <v>2856</v>
      </c>
      <c r="D36">
        <f t="shared" ca="1" si="0"/>
        <v>2697</v>
      </c>
      <c r="E36">
        <f t="shared" ca="1" si="2"/>
        <v>159</v>
      </c>
    </row>
    <row r="37" spans="2:5">
      <c r="B37" t="s">
        <v>28</v>
      </c>
      <c r="C37">
        <f t="shared" ca="1" si="1"/>
        <v>1771</v>
      </c>
      <c r="D37">
        <f t="shared" ca="1" si="0"/>
        <v>2649</v>
      </c>
      <c r="E37">
        <f t="shared" ca="1" si="2"/>
        <v>-878</v>
      </c>
    </row>
    <row r="38" spans="2:5">
      <c r="B38" t="s">
        <v>29</v>
      </c>
      <c r="C38">
        <f t="shared" ca="1" si="1"/>
        <v>2999</v>
      </c>
      <c r="D38">
        <f t="shared" ca="1" si="0"/>
        <v>1568</v>
      </c>
      <c r="E38">
        <f t="shared" ca="1" si="2"/>
        <v>1431</v>
      </c>
    </row>
    <row r="39" spans="2:5">
      <c r="B39" t="s">
        <v>30</v>
      </c>
      <c r="C39">
        <f t="shared" ca="1" si="1"/>
        <v>1250</v>
      </c>
      <c r="D39">
        <f t="shared" ca="1" si="0"/>
        <v>1814</v>
      </c>
      <c r="E39">
        <f t="shared" ca="1" si="2"/>
        <v>-564</v>
      </c>
    </row>
    <row r="40" spans="2:5">
      <c r="B40" t="s">
        <v>31</v>
      </c>
      <c r="C40">
        <f t="shared" ca="1" si="1"/>
        <v>1811</v>
      </c>
      <c r="D40">
        <f t="shared" ca="1" si="0"/>
        <v>2459</v>
      </c>
      <c r="E40">
        <f t="shared" ca="1" si="2"/>
        <v>-648</v>
      </c>
    </row>
    <row r="41" spans="2:5">
      <c r="B41" t="s">
        <v>32</v>
      </c>
      <c r="C41">
        <f t="shared" ca="1" si="1"/>
        <v>1739</v>
      </c>
      <c r="D41">
        <f t="shared" ca="1" si="0"/>
        <v>1793</v>
      </c>
      <c r="E41">
        <f t="shared" ca="1" si="2"/>
        <v>-54</v>
      </c>
    </row>
    <row r="42" spans="2:5">
      <c r="B42" t="s">
        <v>33</v>
      </c>
      <c r="C42">
        <f t="shared" ca="1" si="1"/>
        <v>2807</v>
      </c>
      <c r="D42">
        <f t="shared" ca="1" si="0"/>
        <v>2407</v>
      </c>
      <c r="E42">
        <f t="shared" ca="1" si="2"/>
        <v>400</v>
      </c>
    </row>
    <row r="43" spans="2:5">
      <c r="B43" t="s">
        <v>34</v>
      </c>
      <c r="C43">
        <f t="shared" ca="1" si="1"/>
        <v>1394</v>
      </c>
      <c r="D43">
        <f t="shared" ca="1" si="0"/>
        <v>1520</v>
      </c>
      <c r="E43">
        <f t="shared" ca="1" si="2"/>
        <v>-126</v>
      </c>
    </row>
    <row r="44" spans="2:5">
      <c r="B44" t="s">
        <v>35</v>
      </c>
      <c r="C44">
        <f t="shared" ca="1" si="1"/>
        <v>2687</v>
      </c>
      <c r="D44">
        <f t="shared" ca="1" si="0"/>
        <v>2831</v>
      </c>
      <c r="E44">
        <f t="shared" ca="1" si="2"/>
        <v>-144</v>
      </c>
    </row>
    <row r="47" spans="2:5">
      <c r="B47" s="2" t="s">
        <v>51</v>
      </c>
    </row>
    <row r="48" spans="2:5">
      <c r="B48" t="s">
        <v>40</v>
      </c>
      <c r="C48">
        <v>12000</v>
      </c>
    </row>
    <row r="49" spans="2:3">
      <c r="B49" t="s">
        <v>41</v>
      </c>
      <c r="C49">
        <f ca="1">SUM(C7:C10)</f>
        <v>8548</v>
      </c>
    </row>
    <row r="50" spans="2:3">
      <c r="B50" s="1" t="s">
        <v>39</v>
      </c>
      <c r="C50">
        <f ca="1">C49/C48</f>
        <v>0.71233333333333337</v>
      </c>
    </row>
    <row r="53" spans="2:3">
      <c r="B53" s="2" t="s">
        <v>52</v>
      </c>
    </row>
    <row r="54" spans="2:3">
      <c r="B54" t="s">
        <v>42</v>
      </c>
      <c r="C54">
        <f t="shared" ref="C54:C59" ca="1" si="3">RANDBETWEEN(200,700)</f>
        <v>536</v>
      </c>
    </row>
    <row r="55" spans="2:3">
      <c r="B55" t="s">
        <v>43</v>
      </c>
      <c r="C55">
        <f t="shared" ca="1" si="3"/>
        <v>633</v>
      </c>
    </row>
    <row r="56" spans="2:3">
      <c r="B56" t="s">
        <v>44</v>
      </c>
      <c r="C56">
        <f t="shared" ca="1" si="3"/>
        <v>242</v>
      </c>
    </row>
    <row r="57" spans="2:3">
      <c r="B57" t="s">
        <v>45</v>
      </c>
      <c r="C57">
        <f t="shared" ca="1" si="3"/>
        <v>293</v>
      </c>
    </row>
    <row r="58" spans="2:3">
      <c r="B58" t="s">
        <v>46</v>
      </c>
      <c r="C58">
        <f t="shared" ca="1" si="3"/>
        <v>566</v>
      </c>
    </row>
    <row r="59" spans="2:3">
      <c r="B59" t="s">
        <v>47</v>
      </c>
      <c r="C59">
        <f t="shared" ca="1" si="3"/>
        <v>605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E60"/>
  <sheetViews>
    <sheetView showGridLines="0" topLeftCell="B27" workbookViewId="0">
      <selection activeCell="D68" sqref="D68"/>
    </sheetView>
  </sheetViews>
  <sheetFormatPr defaultRowHeight="15"/>
  <cols>
    <col min="2" max="2" width="22" bestFit="1" customWidth="1"/>
  </cols>
  <sheetData>
    <row r="2" spans="2:5">
      <c r="B2" s="2" t="s">
        <v>48</v>
      </c>
    </row>
    <row r="3" spans="2:5">
      <c r="B3" t="s">
        <v>0</v>
      </c>
      <c r="C3">
        <f ca="1">RANDBETWEEN(30,70)</f>
        <v>42</v>
      </c>
    </row>
    <row r="6" spans="2:5">
      <c r="B6" s="2" t="s">
        <v>49</v>
      </c>
    </row>
    <row r="7" spans="2:5">
      <c r="B7" t="s">
        <v>1</v>
      </c>
      <c r="C7">
        <f ca="1">RANDBETWEEN(1000,3000)</f>
        <v>1430</v>
      </c>
    </row>
    <row r="8" spans="2:5">
      <c r="B8" t="s">
        <v>2</v>
      </c>
      <c r="C8">
        <f ca="1">RANDBETWEEN(1000,3000)</f>
        <v>2775</v>
      </c>
    </row>
    <row r="9" spans="2:5">
      <c r="B9" t="s">
        <v>3</v>
      </c>
      <c r="C9">
        <f ca="1">RANDBETWEEN(1000,3000)</f>
        <v>2704</v>
      </c>
    </row>
    <row r="10" spans="2:5">
      <c r="B10" t="s">
        <v>4</v>
      </c>
      <c r="C10">
        <f ca="1">RANDBETWEEN(1000,3000)</f>
        <v>1889</v>
      </c>
    </row>
    <row r="12" spans="2:5">
      <c r="B12" s="2" t="s">
        <v>50</v>
      </c>
    </row>
    <row r="13" spans="2:5">
      <c r="C13" t="s">
        <v>36</v>
      </c>
      <c r="D13" t="s">
        <v>37</v>
      </c>
      <c r="E13" t="s">
        <v>38</v>
      </c>
    </row>
    <row r="14" spans="2:5">
      <c r="B14" t="s">
        <v>5</v>
      </c>
      <c r="C14">
        <f ca="1">RANDBETWEEN(1000,3000)</f>
        <v>2377</v>
      </c>
      <c r="D14">
        <f t="shared" ref="D14:D43" ca="1" si="0">RANDBETWEEN(1000,3000)</f>
        <v>1728</v>
      </c>
      <c r="E14">
        <f ca="1">C14-D14</f>
        <v>649</v>
      </c>
    </row>
    <row r="15" spans="2:5">
      <c r="B15" t="s">
        <v>6</v>
      </c>
      <c r="C15">
        <f t="shared" ref="C15:C43" ca="1" si="1">RANDBETWEEN(1000,3000)</f>
        <v>2955</v>
      </c>
      <c r="D15">
        <f t="shared" ca="1" si="0"/>
        <v>1310</v>
      </c>
      <c r="E15">
        <f t="shared" ref="E15:E43" ca="1" si="2">C15-D15</f>
        <v>1645</v>
      </c>
    </row>
    <row r="16" spans="2:5">
      <c r="B16" t="s">
        <v>7</v>
      </c>
      <c r="C16">
        <f t="shared" ca="1" si="1"/>
        <v>1183</v>
      </c>
      <c r="D16">
        <f t="shared" ca="1" si="0"/>
        <v>2505</v>
      </c>
      <c r="E16">
        <f t="shared" ca="1" si="2"/>
        <v>-1322</v>
      </c>
    </row>
    <row r="17" spans="2:5">
      <c r="B17" t="s">
        <v>8</v>
      </c>
      <c r="C17">
        <f t="shared" ca="1" si="1"/>
        <v>2445</v>
      </c>
      <c r="D17">
        <f t="shared" ca="1" si="0"/>
        <v>2312</v>
      </c>
      <c r="E17">
        <f t="shared" ca="1" si="2"/>
        <v>133</v>
      </c>
    </row>
    <row r="18" spans="2:5">
      <c r="B18" t="s">
        <v>9</v>
      </c>
      <c r="C18">
        <f t="shared" ca="1" si="1"/>
        <v>1167</v>
      </c>
      <c r="D18">
        <f t="shared" ca="1" si="0"/>
        <v>2645</v>
      </c>
      <c r="E18">
        <f t="shared" ca="1" si="2"/>
        <v>-1478</v>
      </c>
    </row>
    <row r="19" spans="2:5">
      <c r="B19" t="s">
        <v>10</v>
      </c>
      <c r="C19">
        <f t="shared" ca="1" si="1"/>
        <v>2596</v>
      </c>
      <c r="D19">
        <f t="shared" ca="1" si="0"/>
        <v>1205</v>
      </c>
      <c r="E19">
        <f t="shared" ca="1" si="2"/>
        <v>1391</v>
      </c>
    </row>
    <row r="20" spans="2:5">
      <c r="B20" t="s">
        <v>11</v>
      </c>
      <c r="C20">
        <f t="shared" ca="1" si="1"/>
        <v>2052</v>
      </c>
      <c r="D20">
        <f t="shared" ca="1" si="0"/>
        <v>2624</v>
      </c>
      <c r="E20">
        <f t="shared" ca="1" si="2"/>
        <v>-572</v>
      </c>
    </row>
    <row r="21" spans="2:5">
      <c r="B21" t="s">
        <v>12</v>
      </c>
      <c r="C21">
        <f t="shared" ca="1" si="1"/>
        <v>2591</v>
      </c>
      <c r="D21">
        <f t="shared" ca="1" si="0"/>
        <v>2075</v>
      </c>
      <c r="E21">
        <f t="shared" ca="1" si="2"/>
        <v>516</v>
      </c>
    </row>
    <row r="22" spans="2:5">
      <c r="B22" t="s">
        <v>13</v>
      </c>
      <c r="C22">
        <f t="shared" ca="1" si="1"/>
        <v>1540</v>
      </c>
      <c r="D22">
        <f t="shared" ca="1" si="0"/>
        <v>1493</v>
      </c>
      <c r="E22">
        <f t="shared" ca="1" si="2"/>
        <v>47</v>
      </c>
    </row>
    <row r="23" spans="2:5">
      <c r="B23" t="s">
        <v>14</v>
      </c>
      <c r="C23">
        <f t="shared" ca="1" si="1"/>
        <v>2330</v>
      </c>
      <c r="D23">
        <f t="shared" ca="1" si="0"/>
        <v>1063</v>
      </c>
      <c r="E23">
        <f t="shared" ca="1" si="2"/>
        <v>1267</v>
      </c>
    </row>
    <row r="24" spans="2:5">
      <c r="B24" t="s">
        <v>15</v>
      </c>
      <c r="C24">
        <f t="shared" ca="1" si="1"/>
        <v>1630</v>
      </c>
      <c r="D24">
        <f t="shared" ca="1" si="0"/>
        <v>2141</v>
      </c>
      <c r="E24">
        <f t="shared" ca="1" si="2"/>
        <v>-511</v>
      </c>
    </row>
    <row r="25" spans="2:5">
      <c r="B25" t="s">
        <v>16</v>
      </c>
      <c r="C25">
        <f t="shared" ca="1" si="1"/>
        <v>2862</v>
      </c>
      <c r="D25">
        <f t="shared" ca="1" si="0"/>
        <v>1623</v>
      </c>
      <c r="E25">
        <f t="shared" ca="1" si="2"/>
        <v>1239</v>
      </c>
    </row>
    <row r="26" spans="2:5">
      <c r="B26" t="s">
        <v>17</v>
      </c>
      <c r="C26">
        <f t="shared" ca="1" si="1"/>
        <v>2115</v>
      </c>
      <c r="D26">
        <f t="shared" ca="1" si="0"/>
        <v>2423</v>
      </c>
      <c r="E26">
        <f t="shared" ca="1" si="2"/>
        <v>-308</v>
      </c>
    </row>
    <row r="27" spans="2:5">
      <c r="B27" t="s">
        <v>18</v>
      </c>
      <c r="C27">
        <f t="shared" ca="1" si="1"/>
        <v>2140</v>
      </c>
      <c r="D27">
        <f t="shared" ca="1" si="0"/>
        <v>2317</v>
      </c>
      <c r="E27">
        <f t="shared" ca="1" si="2"/>
        <v>-177</v>
      </c>
    </row>
    <row r="28" spans="2:5">
      <c r="B28" t="s">
        <v>19</v>
      </c>
      <c r="C28">
        <f t="shared" ca="1" si="1"/>
        <v>1129</v>
      </c>
      <c r="D28">
        <f t="shared" ca="1" si="0"/>
        <v>2603</v>
      </c>
      <c r="E28">
        <f t="shared" ca="1" si="2"/>
        <v>-1474</v>
      </c>
    </row>
    <row r="29" spans="2:5">
      <c r="B29" t="s">
        <v>20</v>
      </c>
      <c r="C29">
        <f t="shared" ca="1" si="1"/>
        <v>2661</v>
      </c>
      <c r="D29">
        <f t="shared" ca="1" si="0"/>
        <v>1477</v>
      </c>
      <c r="E29">
        <f t="shared" ca="1" si="2"/>
        <v>1184</v>
      </c>
    </row>
    <row r="30" spans="2:5">
      <c r="B30" t="s">
        <v>21</v>
      </c>
      <c r="C30">
        <f t="shared" ca="1" si="1"/>
        <v>2653</v>
      </c>
      <c r="D30">
        <f t="shared" ca="1" si="0"/>
        <v>1690</v>
      </c>
      <c r="E30">
        <f t="shared" ca="1" si="2"/>
        <v>963</v>
      </c>
    </row>
    <row r="31" spans="2:5">
      <c r="B31" t="s">
        <v>22</v>
      </c>
      <c r="C31">
        <f t="shared" ca="1" si="1"/>
        <v>2333</v>
      </c>
      <c r="D31">
        <f t="shared" ca="1" si="0"/>
        <v>2714</v>
      </c>
      <c r="E31">
        <f t="shared" ca="1" si="2"/>
        <v>-381</v>
      </c>
    </row>
    <row r="32" spans="2:5">
      <c r="B32" t="s">
        <v>23</v>
      </c>
      <c r="C32">
        <f t="shared" ca="1" si="1"/>
        <v>2890</v>
      </c>
      <c r="D32">
        <f t="shared" ca="1" si="0"/>
        <v>2971</v>
      </c>
      <c r="E32">
        <f t="shared" ca="1" si="2"/>
        <v>-81</v>
      </c>
    </row>
    <row r="33" spans="2:5">
      <c r="B33" t="s">
        <v>24</v>
      </c>
      <c r="C33">
        <f t="shared" ca="1" si="1"/>
        <v>1744</v>
      </c>
      <c r="D33">
        <f t="shared" ca="1" si="0"/>
        <v>2073</v>
      </c>
      <c r="E33">
        <f t="shared" ca="1" si="2"/>
        <v>-329</v>
      </c>
    </row>
    <row r="34" spans="2:5">
      <c r="B34" t="s">
        <v>25</v>
      </c>
      <c r="C34">
        <f t="shared" ca="1" si="1"/>
        <v>1837</v>
      </c>
      <c r="D34">
        <f t="shared" ca="1" si="0"/>
        <v>1797</v>
      </c>
      <c r="E34">
        <f t="shared" ca="1" si="2"/>
        <v>40</v>
      </c>
    </row>
    <row r="35" spans="2:5">
      <c r="B35" t="s">
        <v>26</v>
      </c>
      <c r="C35">
        <f t="shared" ca="1" si="1"/>
        <v>2329</v>
      </c>
      <c r="D35">
        <f t="shared" ca="1" si="0"/>
        <v>2490</v>
      </c>
      <c r="E35">
        <f t="shared" ca="1" si="2"/>
        <v>-161</v>
      </c>
    </row>
    <row r="36" spans="2:5">
      <c r="B36" t="s">
        <v>27</v>
      </c>
      <c r="C36">
        <f t="shared" ca="1" si="1"/>
        <v>2407</v>
      </c>
      <c r="D36">
        <f t="shared" ca="1" si="0"/>
        <v>2485</v>
      </c>
      <c r="E36">
        <f t="shared" ca="1" si="2"/>
        <v>-78</v>
      </c>
    </row>
    <row r="37" spans="2:5">
      <c r="B37" t="s">
        <v>28</v>
      </c>
      <c r="C37">
        <f t="shared" ca="1" si="1"/>
        <v>2129</v>
      </c>
      <c r="D37">
        <f t="shared" ca="1" si="0"/>
        <v>2806</v>
      </c>
      <c r="E37">
        <f t="shared" ca="1" si="2"/>
        <v>-677</v>
      </c>
    </row>
    <row r="38" spans="2:5">
      <c r="B38" t="s">
        <v>29</v>
      </c>
      <c r="C38">
        <f t="shared" ca="1" si="1"/>
        <v>2619</v>
      </c>
      <c r="D38">
        <f t="shared" ca="1" si="0"/>
        <v>2443</v>
      </c>
      <c r="E38">
        <f t="shared" ca="1" si="2"/>
        <v>176</v>
      </c>
    </row>
    <row r="39" spans="2:5">
      <c r="B39" t="s">
        <v>30</v>
      </c>
      <c r="C39">
        <f t="shared" ca="1" si="1"/>
        <v>1304</v>
      </c>
      <c r="D39">
        <f t="shared" ca="1" si="0"/>
        <v>2404</v>
      </c>
      <c r="E39">
        <f t="shared" ca="1" si="2"/>
        <v>-1100</v>
      </c>
    </row>
    <row r="40" spans="2:5">
      <c r="B40" t="s">
        <v>31</v>
      </c>
      <c r="C40">
        <f t="shared" ca="1" si="1"/>
        <v>1005</v>
      </c>
      <c r="D40">
        <f t="shared" ca="1" si="0"/>
        <v>1408</v>
      </c>
      <c r="E40">
        <f t="shared" ca="1" si="2"/>
        <v>-403</v>
      </c>
    </row>
    <row r="41" spans="2:5">
      <c r="B41" t="s">
        <v>32</v>
      </c>
      <c r="C41">
        <f t="shared" ca="1" si="1"/>
        <v>1322</v>
      </c>
      <c r="D41">
        <f t="shared" ca="1" si="0"/>
        <v>1134</v>
      </c>
      <c r="E41">
        <f t="shared" ca="1" si="2"/>
        <v>188</v>
      </c>
    </row>
    <row r="42" spans="2:5">
      <c r="B42" t="s">
        <v>33</v>
      </c>
      <c r="C42">
        <f t="shared" ca="1" si="1"/>
        <v>2532</v>
      </c>
      <c r="D42">
        <f t="shared" ca="1" si="0"/>
        <v>1525</v>
      </c>
      <c r="E42">
        <f t="shared" ca="1" si="2"/>
        <v>1007</v>
      </c>
    </row>
    <row r="43" spans="2:5">
      <c r="B43" t="s">
        <v>34</v>
      </c>
      <c r="C43">
        <f t="shared" ca="1" si="1"/>
        <v>1964</v>
      </c>
      <c r="D43">
        <f t="shared" ca="1" si="0"/>
        <v>2997</v>
      </c>
      <c r="E43">
        <f t="shared" ca="1" si="2"/>
        <v>-1033</v>
      </c>
    </row>
    <row r="47" spans="2:5">
      <c r="B47" s="2" t="s">
        <v>51</v>
      </c>
    </row>
    <row r="48" spans="2:5">
      <c r="B48" t="s">
        <v>40</v>
      </c>
      <c r="C48">
        <v>12000</v>
      </c>
    </row>
    <row r="49" spans="2:3">
      <c r="B49" t="s">
        <v>41</v>
      </c>
      <c r="C49">
        <f ca="1">SUM(C7:C10)</f>
        <v>8798</v>
      </c>
    </row>
    <row r="50" spans="2:3">
      <c r="B50" s="1" t="s">
        <v>39</v>
      </c>
      <c r="C50">
        <f ca="1">C49/C48</f>
        <v>0.73316666666666663</v>
      </c>
    </row>
    <row r="53" spans="2:3">
      <c r="B53" s="2" t="s">
        <v>52</v>
      </c>
    </row>
    <row r="55" spans="2:3">
      <c r="B55" t="s">
        <v>42</v>
      </c>
      <c r="C55">
        <f t="shared" ref="C55:C60" ca="1" si="3">RANDBETWEEN(200,700)</f>
        <v>280</v>
      </c>
    </row>
    <row r="56" spans="2:3">
      <c r="B56" t="s">
        <v>43</v>
      </c>
      <c r="C56">
        <f t="shared" ca="1" si="3"/>
        <v>600</v>
      </c>
    </row>
    <row r="57" spans="2:3">
      <c r="B57" t="s">
        <v>44</v>
      </c>
      <c r="C57">
        <f t="shared" ca="1" si="3"/>
        <v>369</v>
      </c>
    </row>
    <row r="58" spans="2:3">
      <c r="B58" t="s">
        <v>45</v>
      </c>
      <c r="C58">
        <f t="shared" ca="1" si="3"/>
        <v>315</v>
      </c>
    </row>
    <row r="59" spans="2:3">
      <c r="B59" t="s">
        <v>46</v>
      </c>
      <c r="C59">
        <f t="shared" ca="1" si="3"/>
        <v>269</v>
      </c>
    </row>
    <row r="60" spans="2:3">
      <c r="B60" t="s">
        <v>47</v>
      </c>
      <c r="C60">
        <f t="shared" ca="1" si="3"/>
        <v>307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E60"/>
  <sheetViews>
    <sheetView showGridLines="0" topLeftCell="B27" workbookViewId="0">
      <selection activeCell="B54" sqref="A54:XFD54"/>
    </sheetView>
  </sheetViews>
  <sheetFormatPr defaultRowHeight="15"/>
  <cols>
    <col min="2" max="2" width="22" bestFit="1" customWidth="1"/>
  </cols>
  <sheetData>
    <row r="2" spans="2:5">
      <c r="B2" s="2" t="s">
        <v>48</v>
      </c>
    </row>
    <row r="3" spans="2:5">
      <c r="B3" t="s">
        <v>0</v>
      </c>
      <c r="C3">
        <f ca="1">RANDBETWEEN(30,70)</f>
        <v>45</v>
      </c>
    </row>
    <row r="6" spans="2:5">
      <c r="B6" s="2" t="s">
        <v>49</v>
      </c>
    </row>
    <row r="7" spans="2:5">
      <c r="B7" t="s">
        <v>1</v>
      </c>
      <c r="C7">
        <f ca="1">RANDBETWEEN(1000,3000)</f>
        <v>1099</v>
      </c>
    </row>
    <row r="8" spans="2:5">
      <c r="B8" t="s">
        <v>2</v>
      </c>
      <c r="C8">
        <f ca="1">RANDBETWEEN(1000,3000)</f>
        <v>1539</v>
      </c>
    </row>
    <row r="9" spans="2:5">
      <c r="B9" t="s">
        <v>3</v>
      </c>
      <c r="C9">
        <f ca="1">RANDBETWEEN(1000,3000)</f>
        <v>1540</v>
      </c>
    </row>
    <row r="10" spans="2:5">
      <c r="B10" t="s">
        <v>4</v>
      </c>
      <c r="C10">
        <f ca="1">RANDBETWEEN(1000,3000)</f>
        <v>1048</v>
      </c>
    </row>
    <row r="12" spans="2:5">
      <c r="B12" s="2" t="s">
        <v>50</v>
      </c>
    </row>
    <row r="13" spans="2:5">
      <c r="C13" t="s">
        <v>36</v>
      </c>
      <c r="D13" t="s">
        <v>37</v>
      </c>
      <c r="E13" t="s">
        <v>38</v>
      </c>
    </row>
    <row r="14" spans="2:5">
      <c r="B14" t="s">
        <v>5</v>
      </c>
      <c r="C14">
        <f ca="1">RANDBETWEEN(1000,3000)</f>
        <v>2525</v>
      </c>
      <c r="D14">
        <f t="shared" ref="D14:D44" ca="1" si="0">RANDBETWEEN(1000,3000)</f>
        <v>2663</v>
      </c>
      <c r="E14">
        <f ca="1">C14-D14</f>
        <v>-138</v>
      </c>
    </row>
    <row r="15" spans="2:5">
      <c r="B15" t="s">
        <v>6</v>
      </c>
      <c r="C15">
        <f t="shared" ref="C15:C44" ca="1" si="1">RANDBETWEEN(1000,3000)</f>
        <v>2754</v>
      </c>
      <c r="D15">
        <f t="shared" ca="1" si="0"/>
        <v>2727</v>
      </c>
      <c r="E15">
        <f t="shared" ref="E15:E44" ca="1" si="2">C15-D15</f>
        <v>27</v>
      </c>
    </row>
    <row r="16" spans="2:5">
      <c r="B16" t="s">
        <v>7</v>
      </c>
      <c r="C16">
        <f t="shared" ca="1" si="1"/>
        <v>1878</v>
      </c>
      <c r="D16">
        <f t="shared" ca="1" si="0"/>
        <v>2390</v>
      </c>
      <c r="E16">
        <f t="shared" ca="1" si="2"/>
        <v>-512</v>
      </c>
    </row>
    <row r="17" spans="2:5">
      <c r="B17" t="s">
        <v>8</v>
      </c>
      <c r="C17">
        <f t="shared" ca="1" si="1"/>
        <v>2407</v>
      </c>
      <c r="D17">
        <f t="shared" ca="1" si="0"/>
        <v>1791</v>
      </c>
      <c r="E17">
        <f t="shared" ca="1" si="2"/>
        <v>616</v>
      </c>
    </row>
    <row r="18" spans="2:5">
      <c r="B18" t="s">
        <v>9</v>
      </c>
      <c r="C18">
        <f t="shared" ca="1" si="1"/>
        <v>1171</v>
      </c>
      <c r="D18">
        <f t="shared" ca="1" si="0"/>
        <v>1782</v>
      </c>
      <c r="E18">
        <f t="shared" ca="1" si="2"/>
        <v>-611</v>
      </c>
    </row>
    <row r="19" spans="2:5">
      <c r="B19" t="s">
        <v>10</v>
      </c>
      <c r="C19">
        <f t="shared" ca="1" si="1"/>
        <v>1475</v>
      </c>
      <c r="D19">
        <f t="shared" ca="1" si="0"/>
        <v>2277</v>
      </c>
      <c r="E19">
        <f t="shared" ca="1" si="2"/>
        <v>-802</v>
      </c>
    </row>
    <row r="20" spans="2:5">
      <c r="B20" t="s">
        <v>11</v>
      </c>
      <c r="C20">
        <f t="shared" ca="1" si="1"/>
        <v>2559</v>
      </c>
      <c r="D20">
        <f t="shared" ca="1" si="0"/>
        <v>2607</v>
      </c>
      <c r="E20">
        <f t="shared" ca="1" si="2"/>
        <v>-48</v>
      </c>
    </row>
    <row r="21" spans="2:5">
      <c r="B21" t="s">
        <v>12</v>
      </c>
      <c r="C21">
        <f t="shared" ca="1" si="1"/>
        <v>2925</v>
      </c>
      <c r="D21">
        <f t="shared" ca="1" si="0"/>
        <v>2495</v>
      </c>
      <c r="E21">
        <f t="shared" ca="1" si="2"/>
        <v>430</v>
      </c>
    </row>
    <row r="22" spans="2:5">
      <c r="B22" t="s">
        <v>13</v>
      </c>
      <c r="C22">
        <f t="shared" ca="1" si="1"/>
        <v>1928</v>
      </c>
      <c r="D22">
        <f t="shared" ca="1" si="0"/>
        <v>1381</v>
      </c>
      <c r="E22">
        <f t="shared" ca="1" si="2"/>
        <v>547</v>
      </c>
    </row>
    <row r="23" spans="2:5">
      <c r="B23" t="s">
        <v>14</v>
      </c>
      <c r="C23">
        <f t="shared" ca="1" si="1"/>
        <v>1184</v>
      </c>
      <c r="D23">
        <f t="shared" ca="1" si="0"/>
        <v>2446</v>
      </c>
      <c r="E23">
        <f t="shared" ca="1" si="2"/>
        <v>-1262</v>
      </c>
    </row>
    <row r="24" spans="2:5">
      <c r="B24" t="s">
        <v>15</v>
      </c>
      <c r="C24">
        <f t="shared" ca="1" si="1"/>
        <v>2591</v>
      </c>
      <c r="D24">
        <f t="shared" ca="1" si="0"/>
        <v>1603</v>
      </c>
      <c r="E24">
        <f t="shared" ca="1" si="2"/>
        <v>988</v>
      </c>
    </row>
    <row r="25" spans="2:5">
      <c r="B25" t="s">
        <v>16</v>
      </c>
      <c r="C25">
        <f t="shared" ca="1" si="1"/>
        <v>2941</v>
      </c>
      <c r="D25">
        <f t="shared" ca="1" si="0"/>
        <v>1999</v>
      </c>
      <c r="E25">
        <f t="shared" ca="1" si="2"/>
        <v>942</v>
      </c>
    </row>
    <row r="26" spans="2:5">
      <c r="B26" t="s">
        <v>17</v>
      </c>
      <c r="C26">
        <f t="shared" ca="1" si="1"/>
        <v>2802</v>
      </c>
      <c r="D26">
        <f t="shared" ca="1" si="0"/>
        <v>2790</v>
      </c>
      <c r="E26">
        <f t="shared" ca="1" si="2"/>
        <v>12</v>
      </c>
    </row>
    <row r="27" spans="2:5">
      <c r="B27" t="s">
        <v>18</v>
      </c>
      <c r="C27">
        <f t="shared" ca="1" si="1"/>
        <v>1739</v>
      </c>
      <c r="D27">
        <f t="shared" ca="1" si="0"/>
        <v>1843</v>
      </c>
      <c r="E27">
        <f t="shared" ca="1" si="2"/>
        <v>-104</v>
      </c>
    </row>
    <row r="28" spans="2:5">
      <c r="B28" t="s">
        <v>19</v>
      </c>
      <c r="C28">
        <f t="shared" ca="1" si="1"/>
        <v>2491</v>
      </c>
      <c r="D28">
        <f t="shared" ca="1" si="0"/>
        <v>2889</v>
      </c>
      <c r="E28">
        <f t="shared" ca="1" si="2"/>
        <v>-398</v>
      </c>
    </row>
    <row r="29" spans="2:5">
      <c r="B29" t="s">
        <v>20</v>
      </c>
      <c r="C29">
        <f t="shared" ca="1" si="1"/>
        <v>2938</v>
      </c>
      <c r="D29">
        <f t="shared" ca="1" si="0"/>
        <v>2394</v>
      </c>
      <c r="E29">
        <f t="shared" ca="1" si="2"/>
        <v>544</v>
      </c>
    </row>
    <row r="30" spans="2:5">
      <c r="B30" t="s">
        <v>21</v>
      </c>
      <c r="C30">
        <f t="shared" ca="1" si="1"/>
        <v>1885</v>
      </c>
      <c r="D30">
        <f t="shared" ca="1" si="0"/>
        <v>1014</v>
      </c>
      <c r="E30">
        <f t="shared" ca="1" si="2"/>
        <v>871</v>
      </c>
    </row>
    <row r="31" spans="2:5">
      <c r="B31" t="s">
        <v>22</v>
      </c>
      <c r="C31">
        <f t="shared" ca="1" si="1"/>
        <v>2858</v>
      </c>
      <c r="D31">
        <f t="shared" ca="1" si="0"/>
        <v>1243</v>
      </c>
      <c r="E31">
        <f t="shared" ca="1" si="2"/>
        <v>1615</v>
      </c>
    </row>
    <row r="32" spans="2:5">
      <c r="B32" t="s">
        <v>23</v>
      </c>
      <c r="C32">
        <f t="shared" ca="1" si="1"/>
        <v>1328</v>
      </c>
      <c r="D32">
        <f t="shared" ca="1" si="0"/>
        <v>1275</v>
      </c>
      <c r="E32">
        <f t="shared" ca="1" si="2"/>
        <v>53</v>
      </c>
    </row>
    <row r="33" spans="2:5">
      <c r="B33" t="s">
        <v>24</v>
      </c>
      <c r="C33">
        <f t="shared" ca="1" si="1"/>
        <v>1236</v>
      </c>
      <c r="D33">
        <f t="shared" ca="1" si="0"/>
        <v>1110</v>
      </c>
      <c r="E33">
        <f t="shared" ca="1" si="2"/>
        <v>126</v>
      </c>
    </row>
    <row r="34" spans="2:5">
      <c r="B34" t="s">
        <v>25</v>
      </c>
      <c r="C34">
        <f t="shared" ca="1" si="1"/>
        <v>1464</v>
      </c>
      <c r="D34">
        <f t="shared" ca="1" si="0"/>
        <v>1969</v>
      </c>
      <c r="E34">
        <f t="shared" ca="1" si="2"/>
        <v>-505</v>
      </c>
    </row>
    <row r="35" spans="2:5">
      <c r="B35" t="s">
        <v>26</v>
      </c>
      <c r="C35">
        <f t="shared" ca="1" si="1"/>
        <v>1726</v>
      </c>
      <c r="D35">
        <f t="shared" ca="1" si="0"/>
        <v>2599</v>
      </c>
      <c r="E35">
        <f t="shared" ca="1" si="2"/>
        <v>-873</v>
      </c>
    </row>
    <row r="36" spans="2:5">
      <c r="B36" t="s">
        <v>27</v>
      </c>
      <c r="C36">
        <f t="shared" ca="1" si="1"/>
        <v>2246</v>
      </c>
      <c r="D36">
        <f t="shared" ca="1" si="0"/>
        <v>1018</v>
      </c>
      <c r="E36">
        <f t="shared" ca="1" si="2"/>
        <v>1228</v>
      </c>
    </row>
    <row r="37" spans="2:5">
      <c r="B37" t="s">
        <v>28</v>
      </c>
      <c r="C37">
        <f t="shared" ca="1" si="1"/>
        <v>1353</v>
      </c>
      <c r="D37">
        <f t="shared" ca="1" si="0"/>
        <v>1054</v>
      </c>
      <c r="E37">
        <f t="shared" ca="1" si="2"/>
        <v>299</v>
      </c>
    </row>
    <row r="38" spans="2:5">
      <c r="B38" t="s">
        <v>29</v>
      </c>
      <c r="C38">
        <f t="shared" ca="1" si="1"/>
        <v>1265</v>
      </c>
      <c r="D38">
        <f t="shared" ca="1" si="0"/>
        <v>2273</v>
      </c>
      <c r="E38">
        <f t="shared" ca="1" si="2"/>
        <v>-1008</v>
      </c>
    </row>
    <row r="39" spans="2:5">
      <c r="B39" t="s">
        <v>30</v>
      </c>
      <c r="C39">
        <f t="shared" ca="1" si="1"/>
        <v>2621</v>
      </c>
      <c r="D39">
        <f t="shared" ca="1" si="0"/>
        <v>2969</v>
      </c>
      <c r="E39">
        <f t="shared" ca="1" si="2"/>
        <v>-348</v>
      </c>
    </row>
    <row r="40" spans="2:5">
      <c r="B40" t="s">
        <v>31</v>
      </c>
      <c r="C40">
        <f t="shared" ca="1" si="1"/>
        <v>2002</v>
      </c>
      <c r="D40">
        <f t="shared" ca="1" si="0"/>
        <v>1944</v>
      </c>
      <c r="E40">
        <f t="shared" ca="1" si="2"/>
        <v>58</v>
      </c>
    </row>
    <row r="41" spans="2:5">
      <c r="B41" t="s">
        <v>32</v>
      </c>
      <c r="C41">
        <f t="shared" ca="1" si="1"/>
        <v>2573</v>
      </c>
      <c r="D41">
        <f t="shared" ca="1" si="0"/>
        <v>1829</v>
      </c>
      <c r="E41">
        <f t="shared" ca="1" si="2"/>
        <v>744</v>
      </c>
    </row>
    <row r="42" spans="2:5">
      <c r="B42" t="s">
        <v>33</v>
      </c>
      <c r="C42">
        <f t="shared" ca="1" si="1"/>
        <v>2795</v>
      </c>
      <c r="D42">
        <f t="shared" ca="1" si="0"/>
        <v>1714</v>
      </c>
      <c r="E42">
        <f t="shared" ca="1" si="2"/>
        <v>1081</v>
      </c>
    </row>
    <row r="43" spans="2:5">
      <c r="B43" t="s">
        <v>34</v>
      </c>
      <c r="C43">
        <f t="shared" ca="1" si="1"/>
        <v>1318</v>
      </c>
      <c r="D43">
        <f t="shared" ca="1" si="0"/>
        <v>1612</v>
      </c>
      <c r="E43">
        <f t="shared" ca="1" si="2"/>
        <v>-294</v>
      </c>
    </row>
    <row r="44" spans="2:5">
      <c r="B44" t="s">
        <v>35</v>
      </c>
      <c r="C44">
        <f t="shared" ca="1" si="1"/>
        <v>1781</v>
      </c>
      <c r="D44">
        <f t="shared" ca="1" si="0"/>
        <v>1275</v>
      </c>
      <c r="E44">
        <f t="shared" ca="1" si="2"/>
        <v>506</v>
      </c>
    </row>
    <row r="47" spans="2:5">
      <c r="B47" s="2" t="s">
        <v>51</v>
      </c>
    </row>
    <row r="48" spans="2:5">
      <c r="B48" t="s">
        <v>40</v>
      </c>
      <c r="C48">
        <v>12000</v>
      </c>
    </row>
    <row r="49" spans="2:3">
      <c r="B49" t="s">
        <v>41</v>
      </c>
      <c r="C49">
        <f ca="1">SUM(C7:C10)</f>
        <v>5226</v>
      </c>
    </row>
    <row r="50" spans="2:3">
      <c r="B50" s="1" t="s">
        <v>39</v>
      </c>
      <c r="C50">
        <f ca="1">C49/C48</f>
        <v>0.4355</v>
      </c>
    </row>
    <row r="53" spans="2:3">
      <c r="B53" s="2" t="s">
        <v>52</v>
      </c>
    </row>
    <row r="55" spans="2:3">
      <c r="B55" t="s">
        <v>42</v>
      </c>
      <c r="C55">
        <f t="shared" ref="C55:C60" ca="1" si="3">RANDBETWEEN(200,700)</f>
        <v>473</v>
      </c>
    </row>
    <row r="56" spans="2:3">
      <c r="B56" t="s">
        <v>43</v>
      </c>
      <c r="C56">
        <f t="shared" ca="1" si="3"/>
        <v>498</v>
      </c>
    </row>
    <row r="57" spans="2:3">
      <c r="B57" t="s">
        <v>44</v>
      </c>
      <c r="C57">
        <f t="shared" ca="1" si="3"/>
        <v>400</v>
      </c>
    </row>
    <row r="58" spans="2:3">
      <c r="B58" t="s">
        <v>45</v>
      </c>
      <c r="C58">
        <f t="shared" ca="1" si="3"/>
        <v>536</v>
      </c>
    </row>
    <row r="59" spans="2:3">
      <c r="B59" t="s">
        <v>46</v>
      </c>
      <c r="C59">
        <f t="shared" ca="1" si="3"/>
        <v>604</v>
      </c>
    </row>
    <row r="60" spans="2:3">
      <c r="B60" t="s">
        <v>47</v>
      </c>
      <c r="C60">
        <f t="shared" ca="1" si="3"/>
        <v>623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E59"/>
  <sheetViews>
    <sheetView showGridLines="0" topLeftCell="B37" workbookViewId="0">
      <selection activeCell="B44" sqref="A44:XFD44"/>
    </sheetView>
  </sheetViews>
  <sheetFormatPr defaultRowHeight="15"/>
  <cols>
    <col min="2" max="2" width="22" bestFit="1" customWidth="1"/>
  </cols>
  <sheetData>
    <row r="2" spans="2:5">
      <c r="B2" s="2" t="s">
        <v>48</v>
      </c>
    </row>
    <row r="3" spans="2:5">
      <c r="B3" t="s">
        <v>0</v>
      </c>
      <c r="C3">
        <f ca="1">RANDBETWEEN(30,70)</f>
        <v>41</v>
      </c>
    </row>
    <row r="6" spans="2:5">
      <c r="B6" s="2" t="s">
        <v>49</v>
      </c>
    </row>
    <row r="7" spans="2:5">
      <c r="B7" t="s">
        <v>1</v>
      </c>
      <c r="C7">
        <f ca="1">RANDBETWEEN(1000,3000)</f>
        <v>1911</v>
      </c>
    </row>
    <row r="8" spans="2:5">
      <c r="B8" t="s">
        <v>2</v>
      </c>
      <c r="C8">
        <f ca="1">RANDBETWEEN(1000,3000)</f>
        <v>1102</v>
      </c>
    </row>
    <row r="9" spans="2:5">
      <c r="B9" t="s">
        <v>3</v>
      </c>
      <c r="C9">
        <f ca="1">RANDBETWEEN(1000,3000)</f>
        <v>1494</v>
      </c>
    </row>
    <row r="10" spans="2:5">
      <c r="B10" t="s">
        <v>4</v>
      </c>
      <c r="C10">
        <f ca="1">RANDBETWEEN(1000,3000)</f>
        <v>2604</v>
      </c>
    </row>
    <row r="12" spans="2:5">
      <c r="B12" s="2" t="s">
        <v>50</v>
      </c>
    </row>
    <row r="13" spans="2:5">
      <c r="C13" t="s">
        <v>36</v>
      </c>
      <c r="D13" t="s">
        <v>37</v>
      </c>
      <c r="E13" t="s">
        <v>38</v>
      </c>
    </row>
    <row r="14" spans="2:5">
      <c r="B14" t="s">
        <v>5</v>
      </c>
      <c r="C14">
        <f ca="1">RANDBETWEEN(1000,3000)</f>
        <v>2990</v>
      </c>
      <c r="D14">
        <f t="shared" ref="D14:D43" ca="1" si="0">RANDBETWEEN(1000,3000)</f>
        <v>1155</v>
      </c>
      <c r="E14">
        <f ca="1">C14-D14</f>
        <v>1835</v>
      </c>
    </row>
    <row r="15" spans="2:5">
      <c r="B15" t="s">
        <v>6</v>
      </c>
      <c r="C15">
        <f t="shared" ref="C15:C43" ca="1" si="1">RANDBETWEEN(1000,3000)</f>
        <v>1493</v>
      </c>
      <c r="D15">
        <f t="shared" ca="1" si="0"/>
        <v>2010</v>
      </c>
      <c r="E15">
        <f t="shared" ref="E15:E43" ca="1" si="2">C15-D15</f>
        <v>-517</v>
      </c>
    </row>
    <row r="16" spans="2:5">
      <c r="B16" t="s">
        <v>7</v>
      </c>
      <c r="C16">
        <f t="shared" ca="1" si="1"/>
        <v>2486</v>
      </c>
      <c r="D16">
        <f t="shared" ca="1" si="0"/>
        <v>1768</v>
      </c>
      <c r="E16">
        <f t="shared" ca="1" si="2"/>
        <v>718</v>
      </c>
    </row>
    <row r="17" spans="2:5">
      <c r="B17" t="s">
        <v>8</v>
      </c>
      <c r="C17">
        <f t="shared" ca="1" si="1"/>
        <v>2748</v>
      </c>
      <c r="D17">
        <f t="shared" ca="1" si="0"/>
        <v>2385</v>
      </c>
      <c r="E17">
        <f t="shared" ca="1" si="2"/>
        <v>363</v>
      </c>
    </row>
    <row r="18" spans="2:5">
      <c r="B18" t="s">
        <v>9</v>
      </c>
      <c r="C18">
        <f t="shared" ca="1" si="1"/>
        <v>2112</v>
      </c>
      <c r="D18">
        <f t="shared" ca="1" si="0"/>
        <v>2210</v>
      </c>
      <c r="E18">
        <f t="shared" ca="1" si="2"/>
        <v>-98</v>
      </c>
    </row>
    <row r="19" spans="2:5">
      <c r="B19" t="s">
        <v>10</v>
      </c>
      <c r="C19">
        <f t="shared" ca="1" si="1"/>
        <v>1102</v>
      </c>
      <c r="D19">
        <f t="shared" ca="1" si="0"/>
        <v>1729</v>
      </c>
      <c r="E19">
        <f t="shared" ca="1" si="2"/>
        <v>-627</v>
      </c>
    </row>
    <row r="20" spans="2:5">
      <c r="B20" t="s">
        <v>11</v>
      </c>
      <c r="C20">
        <f t="shared" ca="1" si="1"/>
        <v>1625</v>
      </c>
      <c r="D20">
        <f t="shared" ca="1" si="0"/>
        <v>1678</v>
      </c>
      <c r="E20">
        <f t="shared" ca="1" si="2"/>
        <v>-53</v>
      </c>
    </row>
    <row r="21" spans="2:5">
      <c r="B21" t="s">
        <v>12</v>
      </c>
      <c r="C21">
        <f t="shared" ca="1" si="1"/>
        <v>1630</v>
      </c>
      <c r="D21">
        <f t="shared" ca="1" si="0"/>
        <v>1331</v>
      </c>
      <c r="E21">
        <f t="shared" ca="1" si="2"/>
        <v>299</v>
      </c>
    </row>
    <row r="22" spans="2:5">
      <c r="B22" t="s">
        <v>13</v>
      </c>
      <c r="C22">
        <f t="shared" ca="1" si="1"/>
        <v>2891</v>
      </c>
      <c r="D22">
        <f t="shared" ca="1" si="0"/>
        <v>1303</v>
      </c>
      <c r="E22">
        <f t="shared" ca="1" si="2"/>
        <v>1588</v>
      </c>
    </row>
    <row r="23" spans="2:5">
      <c r="B23" t="s">
        <v>14</v>
      </c>
      <c r="C23">
        <f t="shared" ca="1" si="1"/>
        <v>2040</v>
      </c>
      <c r="D23">
        <f t="shared" ca="1" si="0"/>
        <v>1333</v>
      </c>
      <c r="E23">
        <f t="shared" ca="1" si="2"/>
        <v>707</v>
      </c>
    </row>
    <row r="24" spans="2:5">
      <c r="B24" t="s">
        <v>15</v>
      </c>
      <c r="C24">
        <f t="shared" ca="1" si="1"/>
        <v>1941</v>
      </c>
      <c r="D24">
        <f t="shared" ca="1" si="0"/>
        <v>2475</v>
      </c>
      <c r="E24">
        <f t="shared" ca="1" si="2"/>
        <v>-534</v>
      </c>
    </row>
    <row r="25" spans="2:5">
      <c r="B25" t="s">
        <v>16</v>
      </c>
      <c r="C25">
        <f t="shared" ca="1" si="1"/>
        <v>1041</v>
      </c>
      <c r="D25">
        <f t="shared" ca="1" si="0"/>
        <v>2349</v>
      </c>
      <c r="E25">
        <f t="shared" ca="1" si="2"/>
        <v>-1308</v>
      </c>
    </row>
    <row r="26" spans="2:5">
      <c r="B26" t="s">
        <v>17</v>
      </c>
      <c r="C26">
        <f t="shared" ca="1" si="1"/>
        <v>1007</v>
      </c>
      <c r="D26">
        <f t="shared" ca="1" si="0"/>
        <v>2946</v>
      </c>
      <c r="E26">
        <f t="shared" ca="1" si="2"/>
        <v>-1939</v>
      </c>
    </row>
    <row r="27" spans="2:5">
      <c r="B27" t="s">
        <v>18</v>
      </c>
      <c r="C27">
        <f t="shared" ca="1" si="1"/>
        <v>1652</v>
      </c>
      <c r="D27">
        <f t="shared" ca="1" si="0"/>
        <v>2388</v>
      </c>
      <c r="E27">
        <f t="shared" ca="1" si="2"/>
        <v>-736</v>
      </c>
    </row>
    <row r="28" spans="2:5">
      <c r="B28" t="s">
        <v>19</v>
      </c>
      <c r="C28">
        <f t="shared" ca="1" si="1"/>
        <v>1818</v>
      </c>
      <c r="D28">
        <f t="shared" ca="1" si="0"/>
        <v>1337</v>
      </c>
      <c r="E28">
        <f t="shared" ca="1" si="2"/>
        <v>481</v>
      </c>
    </row>
    <row r="29" spans="2:5">
      <c r="B29" t="s">
        <v>20</v>
      </c>
      <c r="C29">
        <f t="shared" ca="1" si="1"/>
        <v>2936</v>
      </c>
      <c r="D29">
        <f t="shared" ca="1" si="0"/>
        <v>1701</v>
      </c>
      <c r="E29">
        <f t="shared" ca="1" si="2"/>
        <v>1235</v>
      </c>
    </row>
    <row r="30" spans="2:5">
      <c r="B30" t="s">
        <v>21</v>
      </c>
      <c r="C30">
        <f t="shared" ca="1" si="1"/>
        <v>1412</v>
      </c>
      <c r="D30">
        <f t="shared" ca="1" si="0"/>
        <v>1173</v>
      </c>
      <c r="E30">
        <f t="shared" ca="1" si="2"/>
        <v>239</v>
      </c>
    </row>
    <row r="31" spans="2:5">
      <c r="B31" t="s">
        <v>22</v>
      </c>
      <c r="C31">
        <f t="shared" ca="1" si="1"/>
        <v>1599</v>
      </c>
      <c r="D31">
        <f t="shared" ca="1" si="0"/>
        <v>1342</v>
      </c>
      <c r="E31">
        <f t="shared" ca="1" si="2"/>
        <v>257</v>
      </c>
    </row>
    <row r="32" spans="2:5">
      <c r="B32" t="s">
        <v>23</v>
      </c>
      <c r="C32">
        <f t="shared" ca="1" si="1"/>
        <v>1441</v>
      </c>
      <c r="D32">
        <f t="shared" ca="1" si="0"/>
        <v>1010</v>
      </c>
      <c r="E32">
        <f t="shared" ca="1" si="2"/>
        <v>431</v>
      </c>
    </row>
    <row r="33" spans="2:5">
      <c r="B33" t="s">
        <v>24</v>
      </c>
      <c r="C33">
        <f t="shared" ca="1" si="1"/>
        <v>2097</v>
      </c>
      <c r="D33">
        <f t="shared" ca="1" si="0"/>
        <v>1249</v>
      </c>
      <c r="E33">
        <f t="shared" ca="1" si="2"/>
        <v>848</v>
      </c>
    </row>
    <row r="34" spans="2:5">
      <c r="B34" t="s">
        <v>25</v>
      </c>
      <c r="C34">
        <f t="shared" ca="1" si="1"/>
        <v>1352</v>
      </c>
      <c r="D34">
        <f t="shared" ca="1" si="0"/>
        <v>1218</v>
      </c>
      <c r="E34">
        <f t="shared" ca="1" si="2"/>
        <v>134</v>
      </c>
    </row>
    <row r="35" spans="2:5">
      <c r="B35" t="s">
        <v>26</v>
      </c>
      <c r="C35">
        <f t="shared" ca="1" si="1"/>
        <v>1649</v>
      </c>
      <c r="D35">
        <f t="shared" ca="1" si="0"/>
        <v>1730</v>
      </c>
      <c r="E35">
        <f t="shared" ca="1" si="2"/>
        <v>-81</v>
      </c>
    </row>
    <row r="36" spans="2:5">
      <c r="B36" t="s">
        <v>27</v>
      </c>
      <c r="C36">
        <f t="shared" ca="1" si="1"/>
        <v>1790</v>
      </c>
      <c r="D36">
        <f t="shared" ca="1" si="0"/>
        <v>1048</v>
      </c>
      <c r="E36">
        <f t="shared" ca="1" si="2"/>
        <v>742</v>
      </c>
    </row>
    <row r="37" spans="2:5">
      <c r="B37" t="s">
        <v>28</v>
      </c>
      <c r="C37">
        <f t="shared" ca="1" si="1"/>
        <v>1131</v>
      </c>
      <c r="D37">
        <f t="shared" ca="1" si="0"/>
        <v>1074</v>
      </c>
      <c r="E37">
        <f t="shared" ca="1" si="2"/>
        <v>57</v>
      </c>
    </row>
    <row r="38" spans="2:5">
      <c r="B38" t="s">
        <v>29</v>
      </c>
      <c r="C38">
        <f t="shared" ca="1" si="1"/>
        <v>2846</v>
      </c>
      <c r="D38">
        <f t="shared" ca="1" si="0"/>
        <v>2936</v>
      </c>
      <c r="E38">
        <f t="shared" ca="1" si="2"/>
        <v>-90</v>
      </c>
    </row>
    <row r="39" spans="2:5">
      <c r="B39" t="s">
        <v>30</v>
      </c>
      <c r="C39">
        <f t="shared" ca="1" si="1"/>
        <v>2397</v>
      </c>
      <c r="D39">
        <f t="shared" ca="1" si="0"/>
        <v>1168</v>
      </c>
      <c r="E39">
        <f t="shared" ca="1" si="2"/>
        <v>1229</v>
      </c>
    </row>
    <row r="40" spans="2:5">
      <c r="B40" t="s">
        <v>31</v>
      </c>
      <c r="C40">
        <f t="shared" ca="1" si="1"/>
        <v>1863</v>
      </c>
      <c r="D40">
        <f t="shared" ca="1" si="0"/>
        <v>2340</v>
      </c>
      <c r="E40">
        <f t="shared" ca="1" si="2"/>
        <v>-477</v>
      </c>
    </row>
    <row r="41" spans="2:5">
      <c r="B41" t="s">
        <v>32</v>
      </c>
      <c r="C41">
        <f t="shared" ca="1" si="1"/>
        <v>1734</v>
      </c>
      <c r="D41">
        <f t="shared" ca="1" si="0"/>
        <v>1308</v>
      </c>
      <c r="E41">
        <f t="shared" ca="1" si="2"/>
        <v>426</v>
      </c>
    </row>
    <row r="42" spans="2:5">
      <c r="B42" t="s">
        <v>33</v>
      </c>
      <c r="C42">
        <f t="shared" ca="1" si="1"/>
        <v>1388</v>
      </c>
      <c r="D42">
        <f t="shared" ca="1" si="0"/>
        <v>1929</v>
      </c>
      <c r="E42">
        <f t="shared" ca="1" si="2"/>
        <v>-541</v>
      </c>
    </row>
    <row r="43" spans="2:5">
      <c r="B43" t="s">
        <v>34</v>
      </c>
      <c r="C43">
        <f t="shared" ca="1" si="1"/>
        <v>1687</v>
      </c>
      <c r="D43">
        <f t="shared" ca="1" si="0"/>
        <v>1985</v>
      </c>
      <c r="E43">
        <f t="shared" ca="1" si="2"/>
        <v>-298</v>
      </c>
    </row>
    <row r="47" spans="2:5">
      <c r="B47" s="2" t="s">
        <v>51</v>
      </c>
    </row>
    <row r="48" spans="2:5">
      <c r="B48" t="s">
        <v>40</v>
      </c>
      <c r="C48">
        <v>12000</v>
      </c>
    </row>
    <row r="49" spans="2:3">
      <c r="B49" t="s">
        <v>41</v>
      </c>
      <c r="C49">
        <f ca="1">SUM(C7:C10)</f>
        <v>7111</v>
      </c>
    </row>
    <row r="50" spans="2:3">
      <c r="B50" s="1" t="s">
        <v>39</v>
      </c>
      <c r="C50">
        <f ca="1">C49/C48</f>
        <v>0.59258333333333335</v>
      </c>
    </row>
    <row r="53" spans="2:3">
      <c r="B53" s="2" t="s">
        <v>52</v>
      </c>
    </row>
    <row r="54" spans="2:3">
      <c r="B54" t="s">
        <v>42</v>
      </c>
      <c r="C54">
        <f t="shared" ref="C54:C59" ca="1" si="3">RANDBETWEEN(200,700)</f>
        <v>201</v>
      </c>
    </row>
    <row r="55" spans="2:3">
      <c r="B55" t="s">
        <v>43</v>
      </c>
      <c r="C55">
        <f t="shared" ca="1" si="3"/>
        <v>517</v>
      </c>
    </row>
    <row r="56" spans="2:3">
      <c r="B56" t="s">
        <v>44</v>
      </c>
      <c r="C56">
        <f t="shared" ca="1" si="3"/>
        <v>533</v>
      </c>
    </row>
    <row r="57" spans="2:3">
      <c r="B57" t="s">
        <v>45</v>
      </c>
      <c r="C57">
        <f t="shared" ca="1" si="3"/>
        <v>393</v>
      </c>
    </row>
    <row r="58" spans="2:3">
      <c r="B58" t="s">
        <v>46</v>
      </c>
      <c r="C58">
        <f t="shared" ca="1" si="3"/>
        <v>300</v>
      </c>
    </row>
    <row r="59" spans="2:3">
      <c r="B59" t="s">
        <v>47</v>
      </c>
      <c r="C59">
        <f t="shared" ca="1" si="3"/>
        <v>459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E59"/>
  <sheetViews>
    <sheetView showGridLines="0" topLeftCell="B37" workbookViewId="0">
      <selection activeCell="B54" sqref="A54:XFD54"/>
    </sheetView>
  </sheetViews>
  <sheetFormatPr defaultRowHeight="15"/>
  <cols>
    <col min="2" max="2" width="22" bestFit="1" customWidth="1"/>
  </cols>
  <sheetData>
    <row r="2" spans="2:5">
      <c r="B2" s="2" t="s">
        <v>48</v>
      </c>
    </row>
    <row r="3" spans="2:5">
      <c r="B3" t="s">
        <v>0</v>
      </c>
      <c r="C3">
        <f ca="1">RANDBETWEEN(30,70)</f>
        <v>52</v>
      </c>
    </row>
    <row r="6" spans="2:5">
      <c r="B6" s="2" t="s">
        <v>49</v>
      </c>
    </row>
    <row r="7" spans="2:5">
      <c r="B7" t="s">
        <v>1</v>
      </c>
      <c r="C7">
        <f ca="1">RANDBETWEEN(1000,3000)</f>
        <v>1134</v>
      </c>
    </row>
    <row r="8" spans="2:5">
      <c r="B8" t="s">
        <v>2</v>
      </c>
      <c r="C8">
        <f ca="1">RANDBETWEEN(1000,3000)</f>
        <v>1678</v>
      </c>
    </row>
    <row r="9" spans="2:5">
      <c r="B9" t="s">
        <v>3</v>
      </c>
      <c r="C9">
        <f ca="1">RANDBETWEEN(1000,3000)</f>
        <v>2542</v>
      </c>
    </row>
    <row r="10" spans="2:5">
      <c r="B10" t="s">
        <v>4</v>
      </c>
      <c r="C10">
        <f ca="1">RANDBETWEEN(1000,3000)</f>
        <v>2007</v>
      </c>
    </row>
    <row r="12" spans="2:5">
      <c r="B12" s="2" t="s">
        <v>50</v>
      </c>
    </row>
    <row r="13" spans="2:5">
      <c r="C13" t="s">
        <v>36</v>
      </c>
      <c r="D13" t="s">
        <v>37</v>
      </c>
      <c r="E13" t="s">
        <v>38</v>
      </c>
    </row>
    <row r="14" spans="2:5">
      <c r="B14" t="s">
        <v>5</v>
      </c>
      <c r="C14">
        <f ca="1">RANDBETWEEN(1000,3000)</f>
        <v>2685</v>
      </c>
      <c r="D14">
        <f t="shared" ref="D14:D44" ca="1" si="0">RANDBETWEEN(1000,3000)</f>
        <v>1285</v>
      </c>
      <c r="E14">
        <f ca="1">C14-D14</f>
        <v>1400</v>
      </c>
    </row>
    <row r="15" spans="2:5">
      <c r="B15" t="s">
        <v>6</v>
      </c>
      <c r="C15">
        <f t="shared" ref="C15:C44" ca="1" si="1">RANDBETWEEN(1000,3000)</f>
        <v>1874</v>
      </c>
      <c r="D15">
        <f t="shared" ca="1" si="0"/>
        <v>2123</v>
      </c>
      <c r="E15">
        <f t="shared" ref="E15:E44" ca="1" si="2">C15-D15</f>
        <v>-249</v>
      </c>
    </row>
    <row r="16" spans="2:5">
      <c r="B16" t="s">
        <v>7</v>
      </c>
      <c r="C16">
        <f t="shared" ca="1" si="1"/>
        <v>1299</v>
      </c>
      <c r="D16">
        <f t="shared" ca="1" si="0"/>
        <v>2889</v>
      </c>
      <c r="E16">
        <f t="shared" ca="1" si="2"/>
        <v>-1590</v>
      </c>
    </row>
    <row r="17" spans="2:5">
      <c r="B17" t="s">
        <v>8</v>
      </c>
      <c r="C17">
        <f t="shared" ca="1" si="1"/>
        <v>1844</v>
      </c>
      <c r="D17">
        <f t="shared" ca="1" si="0"/>
        <v>1589</v>
      </c>
      <c r="E17">
        <f t="shared" ca="1" si="2"/>
        <v>255</v>
      </c>
    </row>
    <row r="18" spans="2:5">
      <c r="B18" t="s">
        <v>9</v>
      </c>
      <c r="C18">
        <f t="shared" ca="1" si="1"/>
        <v>2246</v>
      </c>
      <c r="D18">
        <f t="shared" ca="1" si="0"/>
        <v>1948</v>
      </c>
      <c r="E18">
        <f t="shared" ca="1" si="2"/>
        <v>298</v>
      </c>
    </row>
    <row r="19" spans="2:5">
      <c r="B19" t="s">
        <v>10</v>
      </c>
      <c r="C19">
        <f t="shared" ca="1" si="1"/>
        <v>1015</v>
      </c>
      <c r="D19">
        <f t="shared" ca="1" si="0"/>
        <v>2806</v>
      </c>
      <c r="E19">
        <f t="shared" ca="1" si="2"/>
        <v>-1791</v>
      </c>
    </row>
    <row r="20" spans="2:5">
      <c r="B20" t="s">
        <v>11</v>
      </c>
      <c r="C20">
        <f t="shared" ca="1" si="1"/>
        <v>2158</v>
      </c>
      <c r="D20">
        <f t="shared" ca="1" si="0"/>
        <v>2578</v>
      </c>
      <c r="E20">
        <f t="shared" ca="1" si="2"/>
        <v>-420</v>
      </c>
    </row>
    <row r="21" spans="2:5">
      <c r="B21" t="s">
        <v>12</v>
      </c>
      <c r="C21">
        <f t="shared" ca="1" si="1"/>
        <v>1886</v>
      </c>
      <c r="D21">
        <f t="shared" ca="1" si="0"/>
        <v>2841</v>
      </c>
      <c r="E21">
        <f t="shared" ca="1" si="2"/>
        <v>-955</v>
      </c>
    </row>
    <row r="22" spans="2:5">
      <c r="B22" t="s">
        <v>13</v>
      </c>
      <c r="C22">
        <f t="shared" ca="1" si="1"/>
        <v>1813</v>
      </c>
      <c r="D22">
        <f t="shared" ca="1" si="0"/>
        <v>1358</v>
      </c>
      <c r="E22">
        <f t="shared" ca="1" si="2"/>
        <v>455</v>
      </c>
    </row>
    <row r="23" spans="2:5">
      <c r="B23" t="s">
        <v>14</v>
      </c>
      <c r="C23">
        <f t="shared" ca="1" si="1"/>
        <v>2832</v>
      </c>
      <c r="D23">
        <f t="shared" ca="1" si="0"/>
        <v>1433</v>
      </c>
      <c r="E23">
        <f t="shared" ca="1" si="2"/>
        <v>1399</v>
      </c>
    </row>
    <row r="24" spans="2:5">
      <c r="B24" t="s">
        <v>15</v>
      </c>
      <c r="C24">
        <f t="shared" ca="1" si="1"/>
        <v>2228</v>
      </c>
      <c r="D24">
        <f t="shared" ca="1" si="0"/>
        <v>1436</v>
      </c>
      <c r="E24">
        <f t="shared" ca="1" si="2"/>
        <v>792</v>
      </c>
    </row>
    <row r="25" spans="2:5">
      <c r="B25" t="s">
        <v>16</v>
      </c>
      <c r="C25">
        <f t="shared" ca="1" si="1"/>
        <v>2718</v>
      </c>
      <c r="D25">
        <f t="shared" ca="1" si="0"/>
        <v>2788</v>
      </c>
      <c r="E25">
        <f t="shared" ca="1" si="2"/>
        <v>-70</v>
      </c>
    </row>
    <row r="26" spans="2:5">
      <c r="B26" t="s">
        <v>17</v>
      </c>
      <c r="C26">
        <f t="shared" ca="1" si="1"/>
        <v>1734</v>
      </c>
      <c r="D26">
        <f t="shared" ca="1" si="0"/>
        <v>1858</v>
      </c>
      <c r="E26">
        <f t="shared" ca="1" si="2"/>
        <v>-124</v>
      </c>
    </row>
    <row r="27" spans="2:5">
      <c r="B27" t="s">
        <v>18</v>
      </c>
      <c r="C27">
        <f t="shared" ca="1" si="1"/>
        <v>2851</v>
      </c>
      <c r="D27">
        <f t="shared" ca="1" si="0"/>
        <v>1394</v>
      </c>
      <c r="E27">
        <f t="shared" ca="1" si="2"/>
        <v>1457</v>
      </c>
    </row>
    <row r="28" spans="2:5">
      <c r="B28" t="s">
        <v>19</v>
      </c>
      <c r="C28">
        <f t="shared" ca="1" si="1"/>
        <v>1807</v>
      </c>
      <c r="D28">
        <f t="shared" ca="1" si="0"/>
        <v>1531</v>
      </c>
      <c r="E28">
        <f t="shared" ca="1" si="2"/>
        <v>276</v>
      </c>
    </row>
    <row r="29" spans="2:5">
      <c r="B29" t="s">
        <v>20</v>
      </c>
      <c r="C29">
        <f t="shared" ca="1" si="1"/>
        <v>2173</v>
      </c>
      <c r="D29">
        <f t="shared" ca="1" si="0"/>
        <v>1301</v>
      </c>
      <c r="E29">
        <f t="shared" ca="1" si="2"/>
        <v>872</v>
      </c>
    </row>
    <row r="30" spans="2:5">
      <c r="B30" t="s">
        <v>21</v>
      </c>
      <c r="C30">
        <f t="shared" ca="1" si="1"/>
        <v>2366</v>
      </c>
      <c r="D30">
        <f t="shared" ca="1" si="0"/>
        <v>1182</v>
      </c>
      <c r="E30">
        <f t="shared" ca="1" si="2"/>
        <v>1184</v>
      </c>
    </row>
    <row r="31" spans="2:5">
      <c r="B31" t="s">
        <v>22</v>
      </c>
      <c r="C31">
        <f t="shared" ca="1" si="1"/>
        <v>2349</v>
      </c>
      <c r="D31">
        <f t="shared" ca="1" si="0"/>
        <v>1499</v>
      </c>
      <c r="E31">
        <f t="shared" ca="1" si="2"/>
        <v>850</v>
      </c>
    </row>
    <row r="32" spans="2:5">
      <c r="B32" t="s">
        <v>23</v>
      </c>
      <c r="C32">
        <f t="shared" ca="1" si="1"/>
        <v>2972</v>
      </c>
      <c r="D32">
        <f t="shared" ca="1" si="0"/>
        <v>2649</v>
      </c>
      <c r="E32">
        <f t="shared" ca="1" si="2"/>
        <v>323</v>
      </c>
    </row>
    <row r="33" spans="2:5">
      <c r="B33" t="s">
        <v>24</v>
      </c>
      <c r="C33">
        <f t="shared" ca="1" si="1"/>
        <v>2627</v>
      </c>
      <c r="D33">
        <f t="shared" ca="1" si="0"/>
        <v>2606</v>
      </c>
      <c r="E33">
        <f t="shared" ca="1" si="2"/>
        <v>21</v>
      </c>
    </row>
    <row r="34" spans="2:5">
      <c r="B34" t="s">
        <v>25</v>
      </c>
      <c r="C34">
        <f t="shared" ca="1" si="1"/>
        <v>2231</v>
      </c>
      <c r="D34">
        <f t="shared" ca="1" si="0"/>
        <v>2155</v>
      </c>
      <c r="E34">
        <f t="shared" ca="1" si="2"/>
        <v>76</v>
      </c>
    </row>
    <row r="35" spans="2:5">
      <c r="B35" t="s">
        <v>26</v>
      </c>
      <c r="C35">
        <f t="shared" ca="1" si="1"/>
        <v>2763</v>
      </c>
      <c r="D35">
        <f t="shared" ca="1" si="0"/>
        <v>1656</v>
      </c>
      <c r="E35">
        <f t="shared" ca="1" si="2"/>
        <v>1107</v>
      </c>
    </row>
    <row r="36" spans="2:5">
      <c r="B36" t="s">
        <v>27</v>
      </c>
      <c r="C36">
        <f t="shared" ca="1" si="1"/>
        <v>1221</v>
      </c>
      <c r="D36">
        <f t="shared" ca="1" si="0"/>
        <v>2603</v>
      </c>
      <c r="E36">
        <f t="shared" ca="1" si="2"/>
        <v>-1382</v>
      </c>
    </row>
    <row r="37" spans="2:5">
      <c r="B37" t="s">
        <v>28</v>
      </c>
      <c r="C37">
        <f t="shared" ca="1" si="1"/>
        <v>2446</v>
      </c>
      <c r="D37">
        <f t="shared" ca="1" si="0"/>
        <v>2645</v>
      </c>
      <c r="E37">
        <f t="shared" ca="1" si="2"/>
        <v>-199</v>
      </c>
    </row>
    <row r="38" spans="2:5">
      <c r="B38" t="s">
        <v>29</v>
      </c>
      <c r="C38">
        <f t="shared" ca="1" si="1"/>
        <v>1956</v>
      </c>
      <c r="D38">
        <f t="shared" ca="1" si="0"/>
        <v>1228</v>
      </c>
      <c r="E38">
        <f t="shared" ca="1" si="2"/>
        <v>728</v>
      </c>
    </row>
    <row r="39" spans="2:5">
      <c r="B39" t="s">
        <v>30</v>
      </c>
      <c r="C39">
        <f t="shared" ca="1" si="1"/>
        <v>1427</v>
      </c>
      <c r="D39">
        <f t="shared" ca="1" si="0"/>
        <v>1836</v>
      </c>
      <c r="E39">
        <f t="shared" ca="1" si="2"/>
        <v>-409</v>
      </c>
    </row>
    <row r="40" spans="2:5">
      <c r="B40" t="s">
        <v>31</v>
      </c>
      <c r="C40">
        <f t="shared" ca="1" si="1"/>
        <v>1667</v>
      </c>
      <c r="D40">
        <f t="shared" ca="1" si="0"/>
        <v>1713</v>
      </c>
      <c r="E40">
        <f t="shared" ca="1" si="2"/>
        <v>-46</v>
      </c>
    </row>
    <row r="41" spans="2:5">
      <c r="B41" t="s">
        <v>32</v>
      </c>
      <c r="C41">
        <f t="shared" ca="1" si="1"/>
        <v>2357</v>
      </c>
      <c r="D41">
        <f t="shared" ca="1" si="0"/>
        <v>2894</v>
      </c>
      <c r="E41">
        <f t="shared" ca="1" si="2"/>
        <v>-537</v>
      </c>
    </row>
    <row r="42" spans="2:5">
      <c r="B42" t="s">
        <v>33</v>
      </c>
      <c r="C42">
        <f t="shared" ca="1" si="1"/>
        <v>2424</v>
      </c>
      <c r="D42">
        <f t="shared" ca="1" si="0"/>
        <v>1912</v>
      </c>
      <c r="E42">
        <f t="shared" ca="1" si="2"/>
        <v>512</v>
      </c>
    </row>
    <row r="43" spans="2:5">
      <c r="B43" t="s">
        <v>34</v>
      </c>
      <c r="C43">
        <f t="shared" ca="1" si="1"/>
        <v>1767</v>
      </c>
      <c r="D43">
        <f t="shared" ca="1" si="0"/>
        <v>2262</v>
      </c>
      <c r="E43">
        <f t="shared" ca="1" si="2"/>
        <v>-495</v>
      </c>
    </row>
    <row r="44" spans="2:5">
      <c r="B44" t="s">
        <v>35</v>
      </c>
      <c r="C44">
        <f t="shared" ca="1" si="1"/>
        <v>2084</v>
      </c>
      <c r="D44">
        <f t="shared" ca="1" si="0"/>
        <v>1738</v>
      </c>
      <c r="E44">
        <f t="shared" ca="1" si="2"/>
        <v>346</v>
      </c>
    </row>
    <row r="47" spans="2:5">
      <c r="B47" s="2" t="s">
        <v>51</v>
      </c>
    </row>
    <row r="48" spans="2:5">
      <c r="B48" t="s">
        <v>40</v>
      </c>
      <c r="C48">
        <v>12000</v>
      </c>
    </row>
    <row r="49" spans="2:3">
      <c r="B49" t="s">
        <v>41</v>
      </c>
      <c r="C49">
        <f ca="1">SUM(C7:C10)</f>
        <v>7361</v>
      </c>
    </row>
    <row r="50" spans="2:3">
      <c r="B50" s="1" t="s">
        <v>39</v>
      </c>
      <c r="C50">
        <f ca="1">C49/C48</f>
        <v>0.61341666666666672</v>
      </c>
    </row>
    <row r="53" spans="2:3">
      <c r="B53" s="2" t="s">
        <v>52</v>
      </c>
    </row>
    <row r="54" spans="2:3">
      <c r="B54" t="s">
        <v>42</v>
      </c>
      <c r="C54">
        <f t="shared" ref="C54:C59" ca="1" si="3">RANDBETWEEN(200,700)</f>
        <v>494</v>
      </c>
    </row>
    <row r="55" spans="2:3">
      <c r="B55" t="s">
        <v>43</v>
      </c>
      <c r="C55">
        <f t="shared" ca="1" si="3"/>
        <v>487</v>
      </c>
    </row>
    <row r="56" spans="2:3">
      <c r="B56" t="s">
        <v>44</v>
      </c>
      <c r="C56">
        <f t="shared" ca="1" si="3"/>
        <v>201</v>
      </c>
    </row>
    <row r="57" spans="2:3">
      <c r="B57" t="s">
        <v>45</v>
      </c>
      <c r="C57">
        <f t="shared" ca="1" si="3"/>
        <v>229</v>
      </c>
    </row>
    <row r="58" spans="2:3">
      <c r="B58" t="s">
        <v>46</v>
      </c>
      <c r="C58">
        <f t="shared" ca="1" si="3"/>
        <v>593</v>
      </c>
    </row>
    <row r="59" spans="2:3">
      <c r="B59" t="s">
        <v>47</v>
      </c>
      <c r="C59">
        <f t="shared" ca="1" si="3"/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Report</vt:lpstr>
      <vt:lpstr>T01</vt:lpstr>
      <vt:lpstr>T02</vt:lpstr>
      <vt:lpstr>T03</vt:lpstr>
      <vt:lpstr>T04</vt:lpstr>
      <vt:lpstr>T05</vt:lpstr>
      <vt:lpstr>T06</vt:lpstr>
      <vt:lpstr>T07</vt:lpstr>
      <vt:lpstr>T08</vt:lpstr>
      <vt:lpstr>T09</vt:lpstr>
      <vt:lpstr>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</dc:creator>
  <cp:lastModifiedBy>ADMIN</cp:lastModifiedBy>
  <dcterms:created xsi:type="dcterms:W3CDTF">2018-11-19T04:07:07Z</dcterms:created>
  <dcterms:modified xsi:type="dcterms:W3CDTF">2024-04-03T09:39:14Z</dcterms:modified>
</cp:coreProperties>
</file>