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O_CAO_QUAN_TRI\25. Bo BCQT\"/>
    </mc:Choice>
  </mc:AlternateContent>
  <bookViews>
    <workbookView xWindow="-105" yWindow="-105" windowWidth="23250" windowHeight="14010" activeTab="1"/>
  </bookViews>
  <sheets>
    <sheet name="Data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C30" i="1"/>
  <c r="O30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O112" i="1" s="1"/>
  <c r="N111" i="1"/>
  <c r="N113" i="1" s="1"/>
  <c r="N108" i="1"/>
  <c r="M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6" i="1"/>
  <c r="M106" i="1"/>
  <c r="L106" i="1"/>
  <c r="L108" i="1" s="1"/>
  <c r="K106" i="1"/>
  <c r="K108" i="1" s="1"/>
  <c r="J106" i="1"/>
  <c r="I106" i="1"/>
  <c r="H106" i="1"/>
  <c r="G106" i="1"/>
  <c r="F106" i="1"/>
  <c r="E106" i="1"/>
  <c r="D106" i="1"/>
  <c r="D108" i="1" s="1"/>
  <c r="C106" i="1"/>
  <c r="O106" i="1" s="1"/>
  <c r="N104" i="1"/>
  <c r="M104" i="1"/>
  <c r="L104" i="1"/>
  <c r="K104" i="1"/>
  <c r="J104" i="1"/>
  <c r="I104" i="1"/>
  <c r="H104" i="1"/>
  <c r="G104" i="1"/>
  <c r="F104" i="1"/>
  <c r="E104" i="1"/>
  <c r="D104" i="1"/>
  <c r="C104" i="1"/>
  <c r="O103" i="1"/>
  <c r="O102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O99" i="1"/>
  <c r="O98" i="1"/>
  <c r="O100" i="1" s="1"/>
  <c r="H94" i="1"/>
  <c r="G94" i="1"/>
  <c r="E94" i="1"/>
  <c r="D94" i="1"/>
  <c r="C94" i="1"/>
  <c r="N93" i="1"/>
  <c r="M93" i="1"/>
  <c r="O93" i="1" s="1"/>
  <c r="L93" i="1"/>
  <c r="K93" i="1"/>
  <c r="J93" i="1"/>
  <c r="I93" i="1"/>
  <c r="H93" i="1"/>
  <c r="G93" i="1"/>
  <c r="F93" i="1"/>
  <c r="F94" i="1" s="1"/>
  <c r="E93" i="1"/>
  <c r="D93" i="1"/>
  <c r="C93" i="1"/>
  <c r="N92" i="1"/>
  <c r="M92" i="1"/>
  <c r="L92" i="1"/>
  <c r="L94" i="1" s="1"/>
  <c r="K92" i="1"/>
  <c r="K94" i="1" s="1"/>
  <c r="J92" i="1"/>
  <c r="J94" i="1" s="1"/>
  <c r="I92" i="1"/>
  <c r="I94" i="1" s="1"/>
  <c r="H92" i="1"/>
  <c r="G92" i="1"/>
  <c r="F92" i="1"/>
  <c r="E92" i="1"/>
  <c r="D92" i="1"/>
  <c r="C92" i="1"/>
  <c r="N90" i="1"/>
  <c r="M90" i="1"/>
  <c r="L90" i="1"/>
  <c r="K90" i="1"/>
  <c r="J90" i="1"/>
  <c r="I90" i="1"/>
  <c r="H90" i="1"/>
  <c r="G90" i="1"/>
  <c r="F90" i="1"/>
  <c r="E90" i="1"/>
  <c r="D90" i="1"/>
  <c r="C90" i="1"/>
  <c r="O89" i="1"/>
  <c r="O88" i="1"/>
  <c r="O90" i="1" s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O85" i="1"/>
  <c r="O84" i="1"/>
  <c r="H80" i="1"/>
  <c r="G80" i="1"/>
  <c r="F80" i="1"/>
  <c r="E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N80" i="1" s="1"/>
  <c r="M78" i="1"/>
  <c r="M80" i="1" s="1"/>
  <c r="L78" i="1"/>
  <c r="L80" i="1" s="1"/>
  <c r="K78" i="1"/>
  <c r="J78" i="1"/>
  <c r="J80" i="1" s="1"/>
  <c r="I78" i="1"/>
  <c r="I80" i="1" s="1"/>
  <c r="H78" i="1"/>
  <c r="G78" i="1"/>
  <c r="F78" i="1"/>
  <c r="E78" i="1"/>
  <c r="D78" i="1"/>
  <c r="C78" i="1"/>
  <c r="N76" i="1"/>
  <c r="M76" i="1"/>
  <c r="L76" i="1"/>
  <c r="K76" i="1"/>
  <c r="J76" i="1"/>
  <c r="I76" i="1"/>
  <c r="H76" i="1"/>
  <c r="G76" i="1"/>
  <c r="F76" i="1"/>
  <c r="E76" i="1"/>
  <c r="D76" i="1"/>
  <c r="C76" i="1"/>
  <c r="O75" i="1"/>
  <c r="O74" i="1"/>
  <c r="O76" i="1" s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O71" i="1"/>
  <c r="O70" i="1"/>
  <c r="C66" i="1"/>
  <c r="N65" i="1"/>
  <c r="M65" i="1"/>
  <c r="L65" i="1"/>
  <c r="K65" i="1"/>
  <c r="J65" i="1"/>
  <c r="J66" i="1" s="1"/>
  <c r="I65" i="1"/>
  <c r="H65" i="1"/>
  <c r="G65" i="1"/>
  <c r="F65" i="1"/>
  <c r="E65" i="1"/>
  <c r="D65" i="1"/>
  <c r="C65" i="1"/>
  <c r="N64" i="1"/>
  <c r="N66" i="1" s="1"/>
  <c r="M64" i="1"/>
  <c r="L64" i="1"/>
  <c r="K64" i="1"/>
  <c r="J64" i="1"/>
  <c r="I64" i="1"/>
  <c r="H64" i="1"/>
  <c r="G64" i="1"/>
  <c r="G66" i="1" s="1"/>
  <c r="F64" i="1"/>
  <c r="F66" i="1" s="1"/>
  <c r="E64" i="1"/>
  <c r="E66" i="1" s="1"/>
  <c r="D64" i="1"/>
  <c r="D66" i="1" s="1"/>
  <c r="C64" i="1"/>
  <c r="N62" i="1"/>
  <c r="M62" i="1"/>
  <c r="L62" i="1"/>
  <c r="K62" i="1"/>
  <c r="J62" i="1"/>
  <c r="I62" i="1"/>
  <c r="H62" i="1"/>
  <c r="G62" i="1"/>
  <c r="F62" i="1"/>
  <c r="E62" i="1"/>
  <c r="D62" i="1"/>
  <c r="C62" i="1"/>
  <c r="O61" i="1"/>
  <c r="O60" i="1"/>
  <c r="O62" i="1" s="1"/>
  <c r="N58" i="1"/>
  <c r="M58" i="1"/>
  <c r="L58" i="1"/>
  <c r="K58" i="1"/>
  <c r="J58" i="1"/>
  <c r="I58" i="1"/>
  <c r="H58" i="1"/>
  <c r="G58" i="1"/>
  <c r="F58" i="1"/>
  <c r="E58" i="1"/>
  <c r="D58" i="1"/>
  <c r="C58" i="1"/>
  <c r="O57" i="1"/>
  <c r="O56" i="1"/>
  <c r="H51" i="1"/>
  <c r="G51" i="1"/>
  <c r="D51" i="1"/>
  <c r="N50" i="1"/>
  <c r="M50" i="1"/>
  <c r="L50" i="1"/>
  <c r="K50" i="1"/>
  <c r="J50" i="1"/>
  <c r="I50" i="1"/>
  <c r="H50" i="1"/>
  <c r="G50" i="1"/>
  <c r="F50" i="1"/>
  <c r="E50" i="1"/>
  <c r="E51" i="1" s="1"/>
  <c r="D50" i="1"/>
  <c r="C50" i="1"/>
  <c r="N49" i="1"/>
  <c r="N51" i="1" s="1"/>
  <c r="M49" i="1"/>
  <c r="M51" i="1" s="1"/>
  <c r="L49" i="1"/>
  <c r="L51" i="1" s="1"/>
  <c r="K49" i="1"/>
  <c r="J49" i="1"/>
  <c r="I49" i="1"/>
  <c r="H49" i="1"/>
  <c r="G49" i="1"/>
  <c r="F49" i="1"/>
  <c r="E49" i="1"/>
  <c r="D49" i="1"/>
  <c r="C49" i="1"/>
  <c r="C51" i="1" s="1"/>
  <c r="N47" i="1"/>
  <c r="M47" i="1"/>
  <c r="L47" i="1"/>
  <c r="K47" i="1"/>
  <c r="J47" i="1"/>
  <c r="I47" i="1"/>
  <c r="H47" i="1"/>
  <c r="G47" i="1"/>
  <c r="F47" i="1"/>
  <c r="E47" i="1"/>
  <c r="D47" i="1"/>
  <c r="C47" i="1"/>
  <c r="O46" i="1"/>
  <c r="O45" i="1"/>
  <c r="N43" i="1"/>
  <c r="M43" i="1"/>
  <c r="L43" i="1"/>
  <c r="K43" i="1"/>
  <c r="J43" i="1"/>
  <c r="I43" i="1"/>
  <c r="H43" i="1"/>
  <c r="G43" i="1"/>
  <c r="F43" i="1"/>
  <c r="E43" i="1"/>
  <c r="D43" i="1"/>
  <c r="C43" i="1"/>
  <c r="O42" i="1"/>
  <c r="O41" i="1"/>
  <c r="N39" i="1"/>
  <c r="M39" i="1"/>
  <c r="L39" i="1"/>
  <c r="K39" i="1"/>
  <c r="J39" i="1"/>
  <c r="I39" i="1"/>
  <c r="H39" i="1"/>
  <c r="G39" i="1"/>
  <c r="F39" i="1"/>
  <c r="E39" i="1"/>
  <c r="D39" i="1"/>
  <c r="C39" i="1"/>
  <c r="O38" i="1"/>
  <c r="O37" i="1"/>
  <c r="N35" i="1"/>
  <c r="M35" i="1"/>
  <c r="L35" i="1"/>
  <c r="K35" i="1"/>
  <c r="J35" i="1"/>
  <c r="I35" i="1"/>
  <c r="H35" i="1"/>
  <c r="G35" i="1"/>
  <c r="F35" i="1"/>
  <c r="E35" i="1"/>
  <c r="D35" i="1"/>
  <c r="C35" i="1"/>
  <c r="O35" i="1" s="1"/>
  <c r="O34" i="1"/>
  <c r="O33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N115" i="1" s="1"/>
  <c r="M28" i="1"/>
  <c r="M115" i="1" s="1"/>
  <c r="L28" i="1"/>
  <c r="L115" i="1" s="1"/>
  <c r="K28" i="1"/>
  <c r="K115" i="1" s="1"/>
  <c r="J28" i="1"/>
  <c r="J115" i="1" s="1"/>
  <c r="I28" i="1"/>
  <c r="I115" i="1" s="1"/>
  <c r="H28" i="1"/>
  <c r="H115" i="1" s="1"/>
  <c r="G28" i="1"/>
  <c r="F28" i="1"/>
  <c r="E28" i="1"/>
  <c r="D28" i="1"/>
  <c r="C28" i="1"/>
  <c r="C115" i="1" s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O20" i="1"/>
  <c r="N18" i="1"/>
  <c r="M18" i="1"/>
  <c r="L18" i="1"/>
  <c r="K18" i="1"/>
  <c r="J18" i="1"/>
  <c r="I18" i="1"/>
  <c r="H18" i="1"/>
  <c r="G18" i="1"/>
  <c r="F18" i="1"/>
  <c r="E18" i="1"/>
  <c r="D18" i="1"/>
  <c r="C18" i="1"/>
  <c r="O17" i="1"/>
  <c r="O16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O12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O8" i="1"/>
  <c r="N6" i="1"/>
  <c r="M6" i="1"/>
  <c r="L6" i="1"/>
  <c r="K6" i="1"/>
  <c r="J6" i="1"/>
  <c r="I6" i="1"/>
  <c r="H6" i="1"/>
  <c r="G6" i="1"/>
  <c r="F6" i="1"/>
  <c r="E6" i="1"/>
  <c r="D6" i="1"/>
  <c r="C6" i="1"/>
  <c r="O5" i="1"/>
  <c r="O4" i="1"/>
  <c r="D115" i="1" l="1"/>
  <c r="O29" i="1"/>
  <c r="E115" i="1"/>
  <c r="F115" i="1"/>
  <c r="G115" i="1"/>
  <c r="O58" i="1"/>
  <c r="H66" i="1"/>
  <c r="O66" i="1" s="1"/>
  <c r="M94" i="1"/>
  <c r="O94" i="1" s="1"/>
  <c r="O22" i="1"/>
  <c r="I66" i="1"/>
  <c r="N94" i="1"/>
  <c r="O107" i="1"/>
  <c r="J111" i="1"/>
  <c r="J113" i="1" s="1"/>
  <c r="O78" i="1"/>
  <c r="O104" i="1"/>
  <c r="E108" i="1"/>
  <c r="O108" i="1" s="1"/>
  <c r="K111" i="1"/>
  <c r="K113" i="1" s="1"/>
  <c r="O79" i="1"/>
  <c r="F108" i="1"/>
  <c r="L111" i="1"/>
  <c r="L113" i="1" s="1"/>
  <c r="G108" i="1"/>
  <c r="O26" i="1"/>
  <c r="M111" i="1"/>
  <c r="M113" i="1" s="1"/>
  <c r="K66" i="1"/>
  <c r="H108" i="1"/>
  <c r="F51" i="1"/>
  <c r="O51" i="1" s="1"/>
  <c r="L66" i="1"/>
  <c r="C80" i="1"/>
  <c r="O80" i="1" s="1"/>
  <c r="I108" i="1"/>
  <c r="O10" i="1"/>
  <c r="O18" i="1"/>
  <c r="M66" i="1"/>
  <c r="D80" i="1"/>
  <c r="J108" i="1"/>
  <c r="O6" i="1"/>
  <c r="O14" i="1"/>
  <c r="O50" i="1"/>
  <c r="C108" i="1"/>
  <c r="O43" i="1"/>
  <c r="I51" i="1"/>
  <c r="O47" i="1"/>
  <c r="J51" i="1"/>
  <c r="O39" i="1"/>
  <c r="K51" i="1"/>
  <c r="O64" i="1"/>
  <c r="O65" i="1"/>
  <c r="K80" i="1"/>
  <c r="O28" i="1"/>
  <c r="O115" i="1" s="1"/>
  <c r="O92" i="1"/>
  <c r="C111" i="1"/>
  <c r="C113" i="1" s="1"/>
  <c r="O49" i="1"/>
  <c r="D111" i="1"/>
  <c r="D113" i="1" s="1"/>
  <c r="E111" i="1"/>
  <c r="E113" i="1" s="1"/>
  <c r="F111" i="1"/>
  <c r="F113" i="1" s="1"/>
  <c r="G111" i="1"/>
  <c r="G113" i="1" s="1"/>
  <c r="H111" i="1"/>
  <c r="H113" i="1" s="1"/>
  <c r="I111" i="1"/>
  <c r="I113" i="1" s="1"/>
  <c r="O111" i="1" l="1"/>
  <c r="O113" i="1" l="1"/>
</calcChain>
</file>

<file path=xl/sharedStrings.xml><?xml version="1.0" encoding="utf-8"?>
<sst xmlns="http://schemas.openxmlformats.org/spreadsheetml/2006/main" count="100" uniqueCount="46">
  <si>
    <t>EBIT</t>
  </si>
  <si>
    <t>Nhóm mít</t>
  </si>
  <si>
    <t>DOANH THU</t>
  </si>
  <si>
    <t>Kế hoạch</t>
  </si>
  <si>
    <t>Chênh lệch</t>
  </si>
  <si>
    <t>Nhóm chuối</t>
  </si>
  <si>
    <t>Nhóm lang</t>
  </si>
  <si>
    <t>Nhóm thơm</t>
  </si>
  <si>
    <t>Nhóm thập cẩm</t>
  </si>
  <si>
    <t>Nhóm môn</t>
  </si>
  <si>
    <t>Giá vốn hàng bán</t>
  </si>
  <si>
    <t>621 - Nguyên liệu</t>
  </si>
  <si>
    <t>622 - Nhân công</t>
  </si>
  <si>
    <t>621 - Đóng gói</t>
  </si>
  <si>
    <t>627 - Chi phí chung</t>
  </si>
  <si>
    <t>Chi phí quản lý</t>
  </si>
  <si>
    <t>Chi phí hoạt động</t>
  </si>
  <si>
    <t>Chi phí nhân sự</t>
  </si>
  <si>
    <t>Quản lý bán hàng</t>
  </si>
  <si>
    <t>Chi phí quản lý bán hàng</t>
  </si>
  <si>
    <t>Chi phí tiếp thị</t>
  </si>
  <si>
    <t>Hoa hồng đại lý</t>
  </si>
  <si>
    <t>Quảng cáo</t>
  </si>
  <si>
    <t>Phát triển sản phẩm</t>
  </si>
  <si>
    <t>Chi phí R&amp;D</t>
  </si>
  <si>
    <t>Chi phí khác</t>
  </si>
  <si>
    <t>Tổng chi phí hoạt động</t>
  </si>
  <si>
    <t>Chi phí vận hành</t>
  </si>
  <si>
    <t>Doanh thu thuần</t>
  </si>
  <si>
    <t>CÔNG TY CỔ PHẦN GIÁM ĐỐC TÀI CHÍNH VIỆT NAM</t>
  </si>
  <si>
    <t>www.vinacfo.com</t>
  </si>
  <si>
    <t>BÁO CÁO ĐO LƯỜNG HIỆU QUẢ HOẠT ĐỘNG KINH DOANH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</si>
  <si>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</si>
  <si>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</si>
  <si>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</si>
  <si>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</si>
  <si>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</si>
  <si>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</si>
  <si>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</si>
  <si>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</si>
  <si>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</si>
  <si>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</si>
  <si>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</si>
  <si>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</si>
  <si>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Cộng</t>
  </si>
  <si>
    <t>Kỳ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</si>
</sst>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£&quot;#,##0.00;\-&quot;£&quot;#,##0.00"/>
    <numFmt numFmtId="165" formatCode="mmm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Tahom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4" fillId="2" borderId="2" applyNumberFormat="0">
      <alignment horizontal="left" vertical="top" indent="1"/>
    </xf>
    <xf numFmtId="0" fontId="4" fillId="0" borderId="2" applyNumberFormat="0" applyFill="0">
      <alignment horizontal="centerContinuous" vertical="top"/>
    </xf>
    <xf numFmtId="37" fontId="7" fillId="4" borderId="3" applyBorder="0">
      <alignment horizontal="left" vertical="center" indent="2"/>
    </xf>
    <xf numFmtId="37" fontId="4" fillId="5" borderId="4" applyFill="0">
      <alignment vertical="center"/>
    </xf>
    <xf numFmtId="37" fontId="7" fillId="4" borderId="5" applyBorder="0" applyProtection="0">
      <alignment vertical="center"/>
    </xf>
    <xf numFmtId="0" fontId="4" fillId="4" borderId="0" applyBorder="0">
      <alignment horizontal="left" vertical="center" indent="1"/>
    </xf>
    <xf numFmtId="0" fontId="12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164" fontId="5" fillId="0" borderId="1" xfId="2" applyNumberFormat="1" applyFont="1" applyFill="1" applyBorder="1">
      <alignment horizontal="left" vertical="top" indent="1"/>
    </xf>
    <xf numFmtId="165" fontId="5" fillId="3" borderId="1" xfId="3" applyNumberFormat="1" applyFont="1" applyFill="1" applyBorder="1">
      <alignment horizontal="centerContinuous" vertical="top"/>
    </xf>
    <xf numFmtId="0" fontId="5" fillId="0" borderId="1" xfId="3" applyFont="1" applyFill="1" applyBorder="1">
      <alignment horizontal="centerContinuous" vertical="top"/>
    </xf>
    <xf numFmtId="0" fontId="6" fillId="0" borderId="1" xfId="2" applyFont="1" applyFill="1" applyBorder="1">
      <alignment horizontal="left" vertical="top" indent="1"/>
    </xf>
    <xf numFmtId="0" fontId="6" fillId="0" borderId="1" xfId="3" applyFont="1" applyFill="1" applyBorder="1">
      <alignment horizontal="centerContinuous" vertical="top"/>
    </xf>
    <xf numFmtId="0" fontId="5" fillId="0" borderId="1" xfId="2" applyFont="1" applyFill="1" applyBorder="1">
      <alignment horizontal="left" vertical="top" indent="1"/>
    </xf>
    <xf numFmtId="37" fontId="3" fillId="0" borderId="1" xfId="4" applyFont="1" applyFill="1" applyBorder="1">
      <alignment horizontal="left" vertical="center" indent="2"/>
    </xf>
    <xf numFmtId="166" fontId="3" fillId="0" borderId="1" xfId="1" applyNumberFormat="1" applyFont="1" applyFill="1" applyBorder="1"/>
    <xf numFmtId="166" fontId="3" fillId="3" borderId="1" xfId="1" applyNumberFormat="1" applyFont="1" applyFill="1" applyBorder="1"/>
    <xf numFmtId="37" fontId="3" fillId="0" borderId="1" xfId="4" applyFont="1" applyFill="1" applyBorder="1" applyAlignment="1">
      <alignment horizontal="left" vertical="center" indent="4"/>
    </xf>
    <xf numFmtId="166" fontId="3" fillId="0" borderId="1" xfId="0" applyNumberFormat="1" applyFont="1" applyBorder="1"/>
    <xf numFmtId="37" fontId="5" fillId="0" borderId="1" xfId="2" applyNumberFormat="1" applyFont="1" applyFill="1" applyBorder="1">
      <alignment horizontal="left" vertical="top" indent="1"/>
    </xf>
    <xf numFmtId="37" fontId="8" fillId="0" borderId="1" xfId="4" applyFont="1" applyFill="1" applyBorder="1" applyAlignment="1">
      <alignment horizontal="left" vertical="center" indent="1"/>
    </xf>
    <xf numFmtId="37" fontId="6" fillId="0" borderId="1" xfId="5" applyFont="1" applyFill="1" applyBorder="1">
      <alignment vertical="center"/>
    </xf>
    <xf numFmtId="37" fontId="3" fillId="0" borderId="1" xfId="6" applyFont="1" applyFill="1" applyBorder="1">
      <alignment vertical="center"/>
    </xf>
    <xf numFmtId="0" fontId="5" fillId="0" borderId="1" xfId="7" applyFont="1" applyFill="1" applyBorder="1">
      <alignment horizontal="left" vertical="center" indent="1"/>
    </xf>
    <xf numFmtId="37" fontId="6" fillId="0" borderId="1" xfId="6" applyFont="1" applyFill="1" applyBorder="1">
      <alignment vertical="center"/>
    </xf>
    <xf numFmtId="37" fontId="9" fillId="0" borderId="1" xfId="6" applyFont="1" applyFill="1" applyBorder="1">
      <alignment vertical="center"/>
    </xf>
    <xf numFmtId="0" fontId="6" fillId="0" borderId="1" xfId="0" applyFont="1" applyBorder="1"/>
    <xf numFmtId="37" fontId="10" fillId="0" borderId="1" xfId="4" applyFont="1" applyFill="1" applyBorder="1" applyAlignment="1">
      <alignment horizontal="left" vertical="center"/>
    </xf>
    <xf numFmtId="37" fontId="8" fillId="0" borderId="1" xfId="4" applyFont="1" applyFill="1" applyBorder="1" applyAlignment="1">
      <alignment horizontal="left" vertical="center"/>
    </xf>
    <xf numFmtId="37" fontId="8" fillId="0" borderId="1" xfId="4" applyFont="1" applyFill="1" applyBorder="1">
      <alignment horizontal="left" vertical="center" indent="2"/>
    </xf>
    <xf numFmtId="37" fontId="6" fillId="0" borderId="1" xfId="2" applyNumberFormat="1" applyFont="1" applyFill="1" applyBorder="1">
      <alignment horizontal="left" vertical="top" indent="1"/>
    </xf>
    <xf numFmtId="0" fontId="6" fillId="0" borderId="1" xfId="0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37" fontId="6" fillId="0" borderId="1" xfId="4" applyFont="1" applyFill="1" applyBorder="1">
      <alignment horizontal="left" vertical="center" indent="2"/>
    </xf>
    <xf numFmtId="37" fontId="7" fillId="0" borderId="0" xfId="4" applyFill="1" applyBorder="1" applyAlignment="1"/>
    <xf numFmtId="0" fontId="2" fillId="0" borderId="0" xfId="0" applyFont="1"/>
    <xf numFmtId="37" fontId="1" fillId="0" borderId="0" xfId="4" applyFont="1" applyFill="1" applyBorder="1" applyAlignment="1"/>
    <xf numFmtId="166" fontId="13" fillId="0" borderId="0" xfId="1" applyNumberFormat="1" applyFont="1" applyFill="1" applyBorder="1"/>
    <xf numFmtId="0" fontId="14" fillId="0" borderId="0" xfId="8" applyFont="1" applyFill="1" applyBorder="1"/>
    <xf numFmtId="43" fontId="0" fillId="0" borderId="0" xfId="9" applyFont="1" applyFill="1" applyBorder="1"/>
    <xf numFmtId="0" fontId="0" fillId="0" borderId="2" xfId="0" applyBorder="1"/>
    <xf numFmtId="0" fontId="15" fillId="0" borderId="0" xfId="0" applyFont="1"/>
    <xf numFmtId="9" fontId="3" fillId="3" borderId="1" xfId="10" applyFont="1" applyFill="1" applyBorder="1"/>
  </cellXfs>
  <cellStyles count="11">
    <cellStyle name="amount" xfId="6"/>
    <cellStyle name="Comma" xfId="1" builtinId="3"/>
    <cellStyle name="Comma 2" xfId="9"/>
    <cellStyle name="Header Total" xfId="5"/>
    <cellStyle name="Header1" xfId="2"/>
    <cellStyle name="Header2" xfId="7"/>
    <cellStyle name="Header3" xfId="3"/>
    <cellStyle name="Hyperlink" xfId="8" builtinId="8"/>
    <cellStyle name="Normal" xfId="0" builtinId="0"/>
    <cellStyle name="Normal 2" xfId="4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QUẢN LÝ DOANH NGHIỆP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Data!$B$64</c:f>
              <c:strCache>
                <c:ptCount val="1"/>
                <c:pt idx="0">
                  <c:v>Chi phí quản lý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Data!$C$64:$N$64</c:f>
              <c:numCache>
                <c:formatCode>_(* #,##0_);_(* \(#,##0\);_(* "-"??_);_(@_)</c:formatCode>
                <c:ptCount val="12"/>
                <c:pt idx="0">
                  <c:v>3200</c:v>
                </c:pt>
                <c:pt idx="1">
                  <c:v>6700</c:v>
                </c:pt>
                <c:pt idx="2">
                  <c:v>10200</c:v>
                </c:pt>
                <c:pt idx="3">
                  <c:v>13700</c:v>
                </c:pt>
                <c:pt idx="4">
                  <c:v>17200</c:v>
                </c:pt>
                <c:pt idx="5">
                  <c:v>20700</c:v>
                </c:pt>
                <c:pt idx="6">
                  <c:v>24200</c:v>
                </c:pt>
                <c:pt idx="7">
                  <c:v>27700</c:v>
                </c:pt>
                <c:pt idx="8">
                  <c:v>31200</c:v>
                </c:pt>
                <c:pt idx="9">
                  <c:v>34700</c:v>
                </c:pt>
                <c:pt idx="10">
                  <c:v>38200</c:v>
                </c:pt>
                <c:pt idx="11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5-44C5-B989-C8D1CCA55271}"/>
            </c:ext>
          </c:extLst>
        </c:ser>
        <c:ser>
          <c:idx val="1"/>
          <c:order val="1"/>
          <c:tx>
            <c:strRef>
              <c:f>Data!$B$65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Data!$C$65:$N$65</c:f>
              <c:numCache>
                <c:formatCode>_(* #,##0_);_(* \(#,##0\);_(* "-"??_);_(@_)</c:formatCode>
                <c:ptCount val="12"/>
                <c:pt idx="0">
                  <c:v>1190</c:v>
                </c:pt>
                <c:pt idx="1">
                  <c:v>3356</c:v>
                </c:pt>
                <c:pt idx="2">
                  <c:v>9508</c:v>
                </c:pt>
                <c:pt idx="3">
                  <c:v>13002</c:v>
                </c:pt>
                <c:pt idx="4">
                  <c:v>15488</c:v>
                </c:pt>
                <c:pt idx="5">
                  <c:v>19690</c:v>
                </c:pt>
                <c:pt idx="6">
                  <c:v>21952</c:v>
                </c:pt>
                <c:pt idx="7">
                  <c:v>22464</c:v>
                </c:pt>
                <c:pt idx="8">
                  <c:v>28646</c:v>
                </c:pt>
                <c:pt idx="9">
                  <c:v>30868</c:v>
                </c:pt>
                <c:pt idx="10">
                  <c:v>33086</c:v>
                </c:pt>
                <c:pt idx="11">
                  <c:v>35792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5-44C5-B989-C8D1CCA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Data!$B$66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Data!$C$66:$N$66</c:f>
              <c:numCache>
                <c:formatCode>_(* #,##0_);_(* \(#,##0\);_(* "-"??_);_(@_)</c:formatCode>
                <c:ptCount val="12"/>
                <c:pt idx="0">
                  <c:v>2010</c:v>
                </c:pt>
                <c:pt idx="1">
                  <c:v>3344</c:v>
                </c:pt>
                <c:pt idx="2">
                  <c:v>692</c:v>
                </c:pt>
                <c:pt idx="3">
                  <c:v>698</c:v>
                </c:pt>
                <c:pt idx="4">
                  <c:v>1712</c:v>
                </c:pt>
                <c:pt idx="5">
                  <c:v>1010</c:v>
                </c:pt>
                <c:pt idx="6">
                  <c:v>2248</c:v>
                </c:pt>
                <c:pt idx="7">
                  <c:v>5236</c:v>
                </c:pt>
                <c:pt idx="8">
                  <c:v>2554</c:v>
                </c:pt>
                <c:pt idx="9">
                  <c:v>3832</c:v>
                </c:pt>
                <c:pt idx="10">
                  <c:v>5114</c:v>
                </c:pt>
                <c:pt idx="11">
                  <c:v>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5-44C5-B989-C8D1CCA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NHÓM</a:t>
            </a:r>
            <a:r>
              <a:rPr lang="en-US" baseline="0"/>
              <a:t> THƠM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Data!$B$16</c:f>
              <c:strCache>
                <c:ptCount val="1"/>
                <c:pt idx="0">
                  <c:v>Nhóm thơm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Data!$C$16:$N$16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12600</c:v>
                </c:pt>
                <c:pt idx="5">
                  <c:v>10350</c:v>
                </c:pt>
                <c:pt idx="6">
                  <c:v>42280</c:v>
                </c:pt>
                <c:pt idx="7">
                  <c:v>42513.333333333234</c:v>
                </c:pt>
                <c:pt idx="8">
                  <c:v>46013.333333333234</c:v>
                </c:pt>
                <c:pt idx="9">
                  <c:v>49513.333333333234</c:v>
                </c:pt>
                <c:pt idx="10">
                  <c:v>53013.333333333234</c:v>
                </c:pt>
                <c:pt idx="11">
                  <c:v>56513.333333333234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A-4517-94B5-F1109145A427}"/>
            </c:ext>
          </c:extLst>
        </c:ser>
        <c:ser>
          <c:idx val="1"/>
          <c:order val="1"/>
          <c:tx>
            <c:strRef>
              <c:f>Data!$B$17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Data!$C$17:$N$17</c:f>
              <c:numCache>
                <c:formatCode>_(* #,##0_);_(* \(#,##0\);_(* "-"??_);_(@_)</c:formatCode>
                <c:ptCount val="12"/>
                <c:pt idx="0">
                  <c:v>2895</c:v>
                </c:pt>
                <c:pt idx="1">
                  <c:v>4678</c:v>
                </c:pt>
                <c:pt idx="2">
                  <c:v>7754</c:v>
                </c:pt>
                <c:pt idx="3">
                  <c:v>6501</c:v>
                </c:pt>
                <c:pt idx="4">
                  <c:v>9430.5000000000091</c:v>
                </c:pt>
                <c:pt idx="5">
                  <c:v>11319.9</c:v>
                </c:pt>
                <c:pt idx="6">
                  <c:v>36986.039999999994</c:v>
                </c:pt>
                <c:pt idx="7">
                  <c:v>42276.36</c:v>
                </c:pt>
                <c:pt idx="8">
                  <c:v>47566.679999999993</c:v>
                </c:pt>
                <c:pt idx="9">
                  <c:v>52857</c:v>
                </c:pt>
                <c:pt idx="10">
                  <c:v>58147.32</c:v>
                </c:pt>
                <c:pt idx="11">
                  <c:v>63437.639999999992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A-4517-94B5-F1109145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Data!$B$18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Data!$C$18:$N$18</c:f>
              <c:numCache>
                <c:formatCode>_(* #,##0_);_(* \(#,##0\);_(* "-"??_);_(@_)</c:formatCode>
                <c:ptCount val="12"/>
                <c:pt idx="0">
                  <c:v>-1295</c:v>
                </c:pt>
                <c:pt idx="1">
                  <c:v>-1328</c:v>
                </c:pt>
                <c:pt idx="2">
                  <c:v>-2654</c:v>
                </c:pt>
                <c:pt idx="3">
                  <c:v>349</c:v>
                </c:pt>
                <c:pt idx="4">
                  <c:v>3169.4999999999909</c:v>
                </c:pt>
                <c:pt idx="5">
                  <c:v>-969.89999999999964</c:v>
                </c:pt>
                <c:pt idx="6">
                  <c:v>5293.9600000000064</c:v>
                </c:pt>
                <c:pt idx="7">
                  <c:v>236.97333333323331</c:v>
                </c:pt>
                <c:pt idx="8">
                  <c:v>-1553.3466666667591</c:v>
                </c:pt>
                <c:pt idx="9">
                  <c:v>-3343.6666666667661</c:v>
                </c:pt>
                <c:pt idx="10">
                  <c:v>-5133.9866666667658</c:v>
                </c:pt>
                <c:pt idx="11">
                  <c:v>-6924.3066666667582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A-4517-94B5-F1109145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NHÓM</a:t>
            </a:r>
            <a:r>
              <a:rPr lang="en-US" baseline="0"/>
              <a:t> THẬP CẨM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Data!$B$20</c:f>
              <c:strCache>
                <c:ptCount val="1"/>
                <c:pt idx="0">
                  <c:v>Nhóm thập cẩm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Data!$C$20:$N$20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B-458D-8DD2-4EC8B166781A}"/>
            </c:ext>
          </c:extLst>
        </c:ser>
        <c:ser>
          <c:idx val="1"/>
          <c:order val="1"/>
          <c:tx>
            <c:strRef>
              <c:f>Data!$B$21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Data!$C$21:$N$21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B-458D-8DD2-4EC8B166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Data!$B$22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Data!$C$22:$N$22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B-458D-8DD2-4EC8B166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NHÓM</a:t>
            </a:r>
            <a:r>
              <a:rPr lang="en-US" baseline="0"/>
              <a:t> KHOAI MÔN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Data!$B$24</c:f>
              <c:strCache>
                <c:ptCount val="1"/>
                <c:pt idx="0">
                  <c:v>Nhóm môn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Data!$C$24:$N$24</c:f>
              <c:numCache>
                <c:formatCode>_(* #,##0_);_(* \(#,##0\);_(* "-"??_);_(@_)</c:formatCode>
                <c:ptCount val="12"/>
                <c:pt idx="0">
                  <c:v>44800</c:v>
                </c:pt>
                <c:pt idx="1">
                  <c:v>37380</c:v>
                </c:pt>
                <c:pt idx="2">
                  <c:v>42280</c:v>
                </c:pt>
                <c:pt idx="3">
                  <c:v>47180</c:v>
                </c:pt>
                <c:pt idx="4">
                  <c:v>45920</c:v>
                </c:pt>
                <c:pt idx="5">
                  <c:v>47124</c:v>
                </c:pt>
                <c:pt idx="6">
                  <c:v>48328</c:v>
                </c:pt>
                <c:pt idx="7">
                  <c:v>49532</c:v>
                </c:pt>
                <c:pt idx="8">
                  <c:v>43680</c:v>
                </c:pt>
                <c:pt idx="9">
                  <c:v>48580</c:v>
                </c:pt>
                <c:pt idx="10">
                  <c:v>53480</c:v>
                </c:pt>
                <c:pt idx="11">
                  <c:v>58379.999999999993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9-4C15-8988-7D15899409D5}"/>
            </c:ext>
          </c:extLst>
        </c:ser>
        <c:ser>
          <c:idx val="1"/>
          <c:order val="1"/>
          <c:tx>
            <c:strRef>
              <c:f>Data!$B$25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Data!$C$25:$N$25</c:f>
              <c:numCache>
                <c:formatCode>_(* #,##0_);_(* \(#,##0\);_(* "-"??_);_(@_)</c:formatCode>
                <c:ptCount val="12"/>
                <c:pt idx="0">
                  <c:v>4466</c:v>
                </c:pt>
                <c:pt idx="1">
                  <c:v>4698.3999999999996</c:v>
                </c:pt>
                <c:pt idx="2">
                  <c:v>13311.199999999999</c:v>
                </c:pt>
                <c:pt idx="3">
                  <c:v>18202.8</c:v>
                </c:pt>
                <c:pt idx="4">
                  <c:v>22625.399999999998</c:v>
                </c:pt>
                <c:pt idx="5">
                  <c:v>27607.719999999998</c:v>
                </c:pt>
                <c:pt idx="6">
                  <c:v>32590.039999999997</c:v>
                </c:pt>
                <c:pt idx="7">
                  <c:v>37572.36</c:v>
                </c:pt>
                <c:pt idx="8">
                  <c:v>40104.399999999994</c:v>
                </c:pt>
                <c:pt idx="9">
                  <c:v>43215.199999999997</c:v>
                </c:pt>
                <c:pt idx="10">
                  <c:v>46320.399999999994</c:v>
                </c:pt>
                <c:pt idx="11">
                  <c:v>50108.799999999996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9-4C15-8988-7D158994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Data!$B$26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Data!$C$26:$N$26</c:f>
              <c:numCache>
                <c:formatCode>_(* #,##0_);_(* \(#,##0\);_(* "-"??_);_(@_)</c:formatCode>
                <c:ptCount val="12"/>
                <c:pt idx="0">
                  <c:v>40334</c:v>
                </c:pt>
                <c:pt idx="1">
                  <c:v>32681.599999999999</c:v>
                </c:pt>
                <c:pt idx="2">
                  <c:v>28968.800000000003</c:v>
                </c:pt>
                <c:pt idx="3">
                  <c:v>28977.200000000001</c:v>
                </c:pt>
                <c:pt idx="4">
                  <c:v>23294.600000000002</c:v>
                </c:pt>
                <c:pt idx="5">
                  <c:v>19516.280000000002</c:v>
                </c:pt>
                <c:pt idx="6">
                  <c:v>15737.960000000003</c:v>
                </c:pt>
                <c:pt idx="7">
                  <c:v>11959.64</c:v>
                </c:pt>
                <c:pt idx="8">
                  <c:v>3575.6000000000058</c:v>
                </c:pt>
                <c:pt idx="9">
                  <c:v>5364.8000000000029</c:v>
                </c:pt>
                <c:pt idx="10">
                  <c:v>7159.6000000000058</c:v>
                </c:pt>
                <c:pt idx="11">
                  <c:v>8271.1999999999971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9-4C15-8988-7D158994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</a:t>
            </a:r>
            <a:r>
              <a:rPr lang="en-US" baseline="0"/>
              <a:t> VỐN HÀNG BÁN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Data!$B$49</c:f>
              <c:strCache>
                <c:ptCount val="1"/>
                <c:pt idx="0">
                  <c:v>Giá vốn hàng bán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Data!$C$49:$N$49</c:f>
              <c:numCache>
                <c:formatCode>_(* #,##0_);_(* \(#,##0\);_(* "-"??_);_(@_)</c:formatCode>
                <c:ptCount val="12"/>
                <c:pt idx="0">
                  <c:v>6400</c:v>
                </c:pt>
                <c:pt idx="1">
                  <c:v>13400</c:v>
                </c:pt>
                <c:pt idx="2">
                  <c:v>20400</c:v>
                </c:pt>
                <c:pt idx="3">
                  <c:v>27400</c:v>
                </c:pt>
                <c:pt idx="4">
                  <c:v>34400</c:v>
                </c:pt>
                <c:pt idx="5">
                  <c:v>41400</c:v>
                </c:pt>
                <c:pt idx="6">
                  <c:v>48400</c:v>
                </c:pt>
                <c:pt idx="7">
                  <c:v>55400</c:v>
                </c:pt>
                <c:pt idx="8">
                  <c:v>62400</c:v>
                </c:pt>
                <c:pt idx="9">
                  <c:v>69400</c:v>
                </c:pt>
                <c:pt idx="10">
                  <c:v>76400</c:v>
                </c:pt>
                <c:pt idx="11">
                  <c:v>83400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4-4989-BC58-2C7457D4108C}"/>
            </c:ext>
          </c:extLst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Data!$C$50:$N$50</c:f>
              <c:numCache>
                <c:formatCode>_(* #,##0_);_(* \(#,##0\);_(* "-"??_);_(@_)</c:formatCode>
                <c:ptCount val="12"/>
                <c:pt idx="0">
                  <c:v>2380</c:v>
                </c:pt>
                <c:pt idx="1">
                  <c:v>6712</c:v>
                </c:pt>
                <c:pt idx="2">
                  <c:v>19016</c:v>
                </c:pt>
                <c:pt idx="3">
                  <c:v>26004</c:v>
                </c:pt>
                <c:pt idx="4">
                  <c:v>30976</c:v>
                </c:pt>
                <c:pt idx="5">
                  <c:v>39380</c:v>
                </c:pt>
                <c:pt idx="6">
                  <c:v>43904</c:v>
                </c:pt>
                <c:pt idx="7">
                  <c:v>44928</c:v>
                </c:pt>
                <c:pt idx="8">
                  <c:v>57292</c:v>
                </c:pt>
                <c:pt idx="9">
                  <c:v>61736</c:v>
                </c:pt>
                <c:pt idx="10">
                  <c:v>66172</c:v>
                </c:pt>
                <c:pt idx="11">
                  <c:v>71584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4-4989-BC58-2C7457D4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Data!$B$51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Data!$C$51:$N$51</c:f>
              <c:numCache>
                <c:formatCode>_(* #,##0_);_(* \(#,##0\);_(* "-"??_);_(@_)</c:formatCode>
                <c:ptCount val="12"/>
                <c:pt idx="0">
                  <c:v>4020</c:v>
                </c:pt>
                <c:pt idx="1">
                  <c:v>6688</c:v>
                </c:pt>
                <c:pt idx="2">
                  <c:v>1384</c:v>
                </c:pt>
                <c:pt idx="3">
                  <c:v>1396</c:v>
                </c:pt>
                <c:pt idx="4">
                  <c:v>3424</c:v>
                </c:pt>
                <c:pt idx="5">
                  <c:v>2020</c:v>
                </c:pt>
                <c:pt idx="6">
                  <c:v>4496</c:v>
                </c:pt>
                <c:pt idx="7">
                  <c:v>10472</c:v>
                </c:pt>
                <c:pt idx="8">
                  <c:v>5108</c:v>
                </c:pt>
                <c:pt idx="9">
                  <c:v>7664</c:v>
                </c:pt>
                <c:pt idx="10">
                  <c:v>10228</c:v>
                </c:pt>
                <c:pt idx="11">
                  <c:v>11816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4-4989-BC58-2C7457D4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NGUYÊN LIỆU TRỰC TIẾP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Data!$B$33</c:f>
              <c:strCache>
                <c:ptCount val="1"/>
                <c:pt idx="0">
                  <c:v>621 - Nguyên liệu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Data!$C$33:$N$33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4FDC-BCF0-4F67BCD43505}"/>
            </c:ext>
          </c:extLst>
        </c:ser>
        <c:ser>
          <c:idx val="1"/>
          <c:order val="1"/>
          <c:tx>
            <c:strRef>
              <c:f>Data!$B$34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Data!$C$34:$N$34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E-4FDC-BCF0-4F67BCD4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Data!$B$35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Data!$C$35:$N$35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E-4FDC-BCF0-4F67BCD4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ĐÓNG GÓI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Data!$B$37</c:f>
              <c:strCache>
                <c:ptCount val="1"/>
                <c:pt idx="0">
                  <c:v>621 - Đóng gói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Data!$C$37:$N$37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4CF6-B9A2-34C5C3198B45}"/>
            </c:ext>
          </c:extLst>
        </c:ser>
        <c:ser>
          <c:idx val="1"/>
          <c:order val="1"/>
          <c:tx>
            <c:strRef>
              <c:f>Data!$B$38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Data!$C$38:$N$38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C-4CF6-B9A2-34C5C319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Data!$B$39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Data!$C$39:$N$39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C-4CF6-B9A2-34C5C319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NHÂN CÔNG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622 - Nhân công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Data!$C$41:$N$41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2-44EF-8CD6-3C1F8EC34166}"/>
            </c:ext>
          </c:extLst>
        </c:ser>
        <c:ser>
          <c:idx val="1"/>
          <c:order val="1"/>
          <c:tx>
            <c:strRef>
              <c:f>Data!$B$42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Data!$C$42:$N$42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2-44EF-8CD6-3C1F8EC3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Data!$B$43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Data!$C$43:$N$43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2-44EF-8CD6-3C1F8EC3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SẢN XUẤT CHUNG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Data!$B$45</c:f>
              <c:strCache>
                <c:ptCount val="1"/>
                <c:pt idx="0">
                  <c:v>627 - Chi phí chung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Data!$C$45:$N$45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3-4D9C-9A51-D71B3E148A68}"/>
            </c:ext>
          </c:extLst>
        </c:ser>
        <c:ser>
          <c:idx val="1"/>
          <c:order val="1"/>
          <c:tx>
            <c:strRef>
              <c:f>Data!$B$46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Data!$C$46:$N$46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3-4D9C-9A51-D71B3E14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Data!$B$47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Data!$C$47:$N$47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3-4D9C-9A51-D71B3E14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QUẢN LÝ DOANH NGHIỆP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Data!$B$64</c:f>
              <c:strCache>
                <c:ptCount val="1"/>
                <c:pt idx="0">
                  <c:v>Chi phí quản lý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Data!$C$64:$N$64</c:f>
              <c:numCache>
                <c:formatCode>_(* #,##0_);_(* \(#,##0\);_(* "-"??_);_(@_)</c:formatCode>
                <c:ptCount val="12"/>
                <c:pt idx="0">
                  <c:v>3200</c:v>
                </c:pt>
                <c:pt idx="1">
                  <c:v>6700</c:v>
                </c:pt>
                <c:pt idx="2">
                  <c:v>10200</c:v>
                </c:pt>
                <c:pt idx="3">
                  <c:v>13700</c:v>
                </c:pt>
                <c:pt idx="4">
                  <c:v>17200</c:v>
                </c:pt>
                <c:pt idx="5">
                  <c:v>20700</c:v>
                </c:pt>
                <c:pt idx="6">
                  <c:v>24200</c:v>
                </c:pt>
                <c:pt idx="7">
                  <c:v>27700</c:v>
                </c:pt>
                <c:pt idx="8">
                  <c:v>31200</c:v>
                </c:pt>
                <c:pt idx="9">
                  <c:v>34700</c:v>
                </c:pt>
                <c:pt idx="10">
                  <c:v>38200</c:v>
                </c:pt>
                <c:pt idx="11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4-4C44-8A5B-4C1920ACA01E}"/>
            </c:ext>
          </c:extLst>
        </c:ser>
        <c:ser>
          <c:idx val="1"/>
          <c:order val="1"/>
          <c:tx>
            <c:strRef>
              <c:f>Data!$B$65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Data!$C$65:$N$65</c:f>
              <c:numCache>
                <c:formatCode>_(* #,##0_);_(* \(#,##0\);_(* "-"??_);_(@_)</c:formatCode>
                <c:ptCount val="12"/>
                <c:pt idx="0">
                  <c:v>1190</c:v>
                </c:pt>
                <c:pt idx="1">
                  <c:v>3356</c:v>
                </c:pt>
                <c:pt idx="2">
                  <c:v>9508</c:v>
                </c:pt>
                <c:pt idx="3">
                  <c:v>13002</c:v>
                </c:pt>
                <c:pt idx="4">
                  <c:v>15488</c:v>
                </c:pt>
                <c:pt idx="5">
                  <c:v>19690</c:v>
                </c:pt>
                <c:pt idx="6">
                  <c:v>21952</c:v>
                </c:pt>
                <c:pt idx="7">
                  <c:v>22464</c:v>
                </c:pt>
                <c:pt idx="8">
                  <c:v>28646</c:v>
                </c:pt>
                <c:pt idx="9">
                  <c:v>30868</c:v>
                </c:pt>
                <c:pt idx="10">
                  <c:v>33086</c:v>
                </c:pt>
                <c:pt idx="11">
                  <c:v>35792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4-4C44-8A5B-4C1920AC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Data!$B$66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Data!$C$66:$N$66</c:f>
              <c:numCache>
                <c:formatCode>_(* #,##0_);_(* \(#,##0\);_(* "-"??_);_(@_)</c:formatCode>
                <c:ptCount val="12"/>
                <c:pt idx="0">
                  <c:v>2010</c:v>
                </c:pt>
                <c:pt idx="1">
                  <c:v>3344</c:v>
                </c:pt>
                <c:pt idx="2">
                  <c:v>692</c:v>
                </c:pt>
                <c:pt idx="3">
                  <c:v>698</c:v>
                </c:pt>
                <c:pt idx="4">
                  <c:v>1712</c:v>
                </c:pt>
                <c:pt idx="5">
                  <c:v>1010</c:v>
                </c:pt>
                <c:pt idx="6">
                  <c:v>2248</c:v>
                </c:pt>
                <c:pt idx="7">
                  <c:v>5236</c:v>
                </c:pt>
                <c:pt idx="8">
                  <c:v>2554</c:v>
                </c:pt>
                <c:pt idx="9">
                  <c:v>3832</c:v>
                </c:pt>
                <c:pt idx="10">
                  <c:v>5114</c:v>
                </c:pt>
                <c:pt idx="11">
                  <c:v>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4C44-8A5B-4C1920AC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HOẠT ĐỘNG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Data!$B$56</c:f>
              <c:strCache>
                <c:ptCount val="1"/>
                <c:pt idx="0">
                  <c:v>Chi phí hoạt động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Data!$C$56:$N$56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8-4C1E-B18D-21C3D422A87D}"/>
            </c:ext>
          </c:extLst>
        </c:ser>
        <c:ser>
          <c:idx val="1"/>
          <c:order val="1"/>
          <c:tx>
            <c:strRef>
              <c:f>Data!$B$57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Data!$C$57:$N$57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8-4C1E-B18D-21C3D422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Data!$B$58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Data!$C$58:$N$58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8-4C1E-B18D-21C3D422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HOẠT ĐỘNG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Data!$B$56</c:f>
              <c:strCache>
                <c:ptCount val="1"/>
                <c:pt idx="0">
                  <c:v>Chi phí hoạt động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Data!$C$56:$N$56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E-4862-B656-76E9D80ACE26}"/>
            </c:ext>
          </c:extLst>
        </c:ser>
        <c:ser>
          <c:idx val="1"/>
          <c:order val="1"/>
          <c:tx>
            <c:strRef>
              <c:f>Data!$B$57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Data!$C$57:$N$57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E-4862-B656-76E9D80A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Data!$B$58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Data!$C$58:$N$58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E-4862-B656-76E9D80A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NHÂN SỰ - TIỀN LƯƠNG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Data!$B$60</c:f>
              <c:strCache>
                <c:ptCount val="1"/>
                <c:pt idx="0">
                  <c:v>Chi phí nhân sự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Data!$C$60:$N$60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A-4192-AFF9-ABC0780BF75B}"/>
            </c:ext>
          </c:extLst>
        </c:ser>
        <c:ser>
          <c:idx val="1"/>
          <c:order val="1"/>
          <c:tx>
            <c:strRef>
              <c:f>Data!$B$61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Data!$C$61:$N$61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A-4192-AFF9-ABC0780B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Data!$B$62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Data!$C$62:$N$62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A-4192-AFF9-ABC0780B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BÁN HÀNG (QUẢN LÝ - VẬN HÀNH)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Data!$B$78</c:f>
              <c:strCache>
                <c:ptCount val="1"/>
                <c:pt idx="0">
                  <c:v>Quản lý bán hàng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Data!$C$78:$N$78</c:f>
              <c:numCache>
                <c:formatCode>#,##0_);\(#,##0\)</c:formatCode>
                <c:ptCount val="12"/>
                <c:pt idx="0">
                  <c:v>3200</c:v>
                </c:pt>
                <c:pt idx="1">
                  <c:v>6700</c:v>
                </c:pt>
                <c:pt idx="2">
                  <c:v>10200</c:v>
                </c:pt>
                <c:pt idx="3">
                  <c:v>13700</c:v>
                </c:pt>
                <c:pt idx="4">
                  <c:v>17200</c:v>
                </c:pt>
                <c:pt idx="5">
                  <c:v>20700</c:v>
                </c:pt>
                <c:pt idx="6">
                  <c:v>24200</c:v>
                </c:pt>
                <c:pt idx="7">
                  <c:v>27700</c:v>
                </c:pt>
                <c:pt idx="8">
                  <c:v>31200</c:v>
                </c:pt>
                <c:pt idx="9">
                  <c:v>34700</c:v>
                </c:pt>
                <c:pt idx="10">
                  <c:v>38200</c:v>
                </c:pt>
                <c:pt idx="11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A-4F1F-94C2-74A18FBA2C4C}"/>
            </c:ext>
          </c:extLst>
        </c:ser>
        <c:ser>
          <c:idx val="1"/>
          <c:order val="1"/>
          <c:tx>
            <c:strRef>
              <c:f>Data!$B$79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Data!$C$79:$N$79</c:f>
              <c:numCache>
                <c:formatCode>#,##0_);\(#,##0\)</c:formatCode>
                <c:ptCount val="12"/>
                <c:pt idx="0">
                  <c:v>1190</c:v>
                </c:pt>
                <c:pt idx="1">
                  <c:v>3356</c:v>
                </c:pt>
                <c:pt idx="2">
                  <c:v>9508</c:v>
                </c:pt>
                <c:pt idx="3">
                  <c:v>13002</c:v>
                </c:pt>
                <c:pt idx="4">
                  <c:v>15488</c:v>
                </c:pt>
                <c:pt idx="5">
                  <c:v>19690</c:v>
                </c:pt>
                <c:pt idx="6">
                  <c:v>21952</c:v>
                </c:pt>
                <c:pt idx="7">
                  <c:v>22464</c:v>
                </c:pt>
                <c:pt idx="8">
                  <c:v>28646</c:v>
                </c:pt>
                <c:pt idx="9">
                  <c:v>30868</c:v>
                </c:pt>
                <c:pt idx="10">
                  <c:v>33086</c:v>
                </c:pt>
                <c:pt idx="11">
                  <c:v>35792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A-4F1F-94C2-74A18FBA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Data!$B$80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Data!$C$80:$N$80</c:f>
              <c:numCache>
                <c:formatCode>_(* #,##0_);_(* \(#,##0\);_(* "-"??_);_(@_)</c:formatCode>
                <c:ptCount val="12"/>
                <c:pt idx="0">
                  <c:v>2010</c:v>
                </c:pt>
                <c:pt idx="1">
                  <c:v>3344</c:v>
                </c:pt>
                <c:pt idx="2">
                  <c:v>692</c:v>
                </c:pt>
                <c:pt idx="3">
                  <c:v>698</c:v>
                </c:pt>
                <c:pt idx="4">
                  <c:v>1712</c:v>
                </c:pt>
                <c:pt idx="5">
                  <c:v>1010</c:v>
                </c:pt>
                <c:pt idx="6">
                  <c:v>2248</c:v>
                </c:pt>
                <c:pt idx="7">
                  <c:v>5236</c:v>
                </c:pt>
                <c:pt idx="8">
                  <c:v>2554</c:v>
                </c:pt>
                <c:pt idx="9">
                  <c:v>3832</c:v>
                </c:pt>
                <c:pt idx="10">
                  <c:v>5114</c:v>
                </c:pt>
                <c:pt idx="11">
                  <c:v>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A-4F1F-94C2-74A18FBA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BÁN HÀNG - HOẠT ĐỘNG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Data!$B$70</c:f>
              <c:strCache>
                <c:ptCount val="1"/>
                <c:pt idx="0">
                  <c:v>Chi phí hoạt động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Data!$C$70:$N$70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A-45AB-9838-01FC3E05FEF2}"/>
            </c:ext>
          </c:extLst>
        </c:ser>
        <c:ser>
          <c:idx val="1"/>
          <c:order val="1"/>
          <c:tx>
            <c:strRef>
              <c:f>Data!$B$71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Data!$C$71:$N$71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A-45AB-9838-01FC3E05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Data!$B$72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Data!$C$72:$N$72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A-45AB-9838-01FC3E05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BÁN HÀNG - NHÂN SỰ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Data!$B$74</c:f>
              <c:strCache>
                <c:ptCount val="1"/>
                <c:pt idx="0">
                  <c:v>Chi phí nhân sự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Data!$C$74:$N$74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138-A33F-1277B7EDE46D}"/>
            </c:ext>
          </c:extLst>
        </c:ser>
        <c:ser>
          <c:idx val="1"/>
          <c:order val="1"/>
          <c:tx>
            <c:strRef>
              <c:f>Data!$B$75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Data!$C$75:$N$75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138-A33F-1277B7ED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Data!$B$76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Data!$C$76:$N$76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E-4138-A33F-1277B7ED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MARKETING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Data!$B$92</c:f>
              <c:strCache>
                <c:ptCount val="1"/>
                <c:pt idx="0">
                  <c:v>Chi phí tiếp thị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Data!$C$92:$N$92</c:f>
              <c:numCache>
                <c:formatCode>#,##0_);\(#,##0\)</c:formatCode>
                <c:ptCount val="12"/>
                <c:pt idx="0">
                  <c:v>3200</c:v>
                </c:pt>
                <c:pt idx="1">
                  <c:v>6700</c:v>
                </c:pt>
                <c:pt idx="2">
                  <c:v>10200</c:v>
                </c:pt>
                <c:pt idx="3">
                  <c:v>13700</c:v>
                </c:pt>
                <c:pt idx="4">
                  <c:v>17200</c:v>
                </c:pt>
                <c:pt idx="5">
                  <c:v>20700</c:v>
                </c:pt>
                <c:pt idx="6">
                  <c:v>24200</c:v>
                </c:pt>
                <c:pt idx="7">
                  <c:v>27700</c:v>
                </c:pt>
                <c:pt idx="8">
                  <c:v>31200</c:v>
                </c:pt>
                <c:pt idx="9">
                  <c:v>34700</c:v>
                </c:pt>
                <c:pt idx="10">
                  <c:v>38200</c:v>
                </c:pt>
                <c:pt idx="11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651-A740-9650221E7FBB}"/>
            </c:ext>
          </c:extLst>
        </c:ser>
        <c:ser>
          <c:idx val="1"/>
          <c:order val="1"/>
          <c:tx>
            <c:strRef>
              <c:f>Data!$B$93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Data!$C$93:$N$93</c:f>
              <c:numCache>
                <c:formatCode>#,##0_);\(#,##0\)</c:formatCode>
                <c:ptCount val="12"/>
                <c:pt idx="0">
                  <c:v>1190</c:v>
                </c:pt>
                <c:pt idx="1">
                  <c:v>3356</c:v>
                </c:pt>
                <c:pt idx="2">
                  <c:v>9508</c:v>
                </c:pt>
                <c:pt idx="3">
                  <c:v>13002</c:v>
                </c:pt>
                <c:pt idx="4">
                  <c:v>15488</c:v>
                </c:pt>
                <c:pt idx="5">
                  <c:v>19690</c:v>
                </c:pt>
                <c:pt idx="6">
                  <c:v>21952</c:v>
                </c:pt>
                <c:pt idx="7">
                  <c:v>22464</c:v>
                </c:pt>
                <c:pt idx="8">
                  <c:v>28646</c:v>
                </c:pt>
                <c:pt idx="9">
                  <c:v>30868</c:v>
                </c:pt>
                <c:pt idx="10">
                  <c:v>33086</c:v>
                </c:pt>
                <c:pt idx="11">
                  <c:v>35792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6-4651-A740-9650221E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Data!$B$94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Data!$C$94:$N$94</c:f>
              <c:numCache>
                <c:formatCode>_(* #,##0_);_(* \(#,##0\);_(* "-"??_);_(@_)</c:formatCode>
                <c:ptCount val="12"/>
                <c:pt idx="0">
                  <c:v>2010</c:v>
                </c:pt>
                <c:pt idx="1">
                  <c:v>3344</c:v>
                </c:pt>
                <c:pt idx="2">
                  <c:v>692</c:v>
                </c:pt>
                <c:pt idx="3">
                  <c:v>698</c:v>
                </c:pt>
                <c:pt idx="4">
                  <c:v>1712</c:v>
                </c:pt>
                <c:pt idx="5">
                  <c:v>1010</c:v>
                </c:pt>
                <c:pt idx="6">
                  <c:v>2248</c:v>
                </c:pt>
                <c:pt idx="7">
                  <c:v>5236</c:v>
                </c:pt>
                <c:pt idx="8">
                  <c:v>2554</c:v>
                </c:pt>
                <c:pt idx="9">
                  <c:v>3832</c:v>
                </c:pt>
                <c:pt idx="10">
                  <c:v>5114</c:v>
                </c:pt>
                <c:pt idx="11">
                  <c:v>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651-A740-9650221E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PHÍ QUẢNG CÁO TIẾP THỊ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Data!$B$84</c:f>
              <c:strCache>
                <c:ptCount val="1"/>
                <c:pt idx="0">
                  <c:v>Quảng cáo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Data!$C$84:$N$84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D75-ACFF-D25D63F9D342}"/>
            </c:ext>
          </c:extLst>
        </c:ser>
        <c:ser>
          <c:idx val="1"/>
          <c:order val="1"/>
          <c:tx>
            <c:strRef>
              <c:f>Data!$B$85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Data!$C$85:$N$85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D75-ACFF-D25D63F9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Data!$B$86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Data!$C$86:$N$86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0-4D75-ACFF-D25D63F9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THƯỞNG</a:t>
            </a:r>
            <a:r>
              <a:rPr lang="en-US" baseline="0"/>
              <a:t> DOANH SỐ VÀ HOA HỒNG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Data!$B$88</c:f>
              <c:strCache>
                <c:ptCount val="1"/>
                <c:pt idx="0">
                  <c:v>Hoa hồng đại lý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Data!$C$88:$N$88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752-9675-321C1AEE140C}"/>
            </c:ext>
          </c:extLst>
        </c:ser>
        <c:ser>
          <c:idx val="1"/>
          <c:order val="1"/>
          <c:tx>
            <c:strRef>
              <c:f>Data!$B$89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Data!$C$89:$N$89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752-9675-321C1AEE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Data!$B$90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Data!$C$90:$N$90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0-4752-9675-321C1AEE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NGHIÊN CỨU VÀ PHÁT TRIỂN SẢN PHẨM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Data!$B$106</c:f>
              <c:strCache>
                <c:ptCount val="1"/>
                <c:pt idx="0">
                  <c:v>Chi phí R&amp;D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Data!$C$106:$N$106</c:f>
              <c:numCache>
                <c:formatCode>_(* #,##0_);_(* \(#,##0\);_(* "-"??_);_(@_)</c:formatCode>
                <c:ptCount val="12"/>
                <c:pt idx="0">
                  <c:v>3200</c:v>
                </c:pt>
                <c:pt idx="1">
                  <c:v>6700</c:v>
                </c:pt>
                <c:pt idx="2">
                  <c:v>10200</c:v>
                </c:pt>
                <c:pt idx="3">
                  <c:v>13700</c:v>
                </c:pt>
                <c:pt idx="4">
                  <c:v>17200</c:v>
                </c:pt>
                <c:pt idx="5">
                  <c:v>20700</c:v>
                </c:pt>
                <c:pt idx="6">
                  <c:v>24200</c:v>
                </c:pt>
                <c:pt idx="7">
                  <c:v>27700</c:v>
                </c:pt>
                <c:pt idx="8">
                  <c:v>31200</c:v>
                </c:pt>
                <c:pt idx="9">
                  <c:v>34700</c:v>
                </c:pt>
                <c:pt idx="10">
                  <c:v>38200</c:v>
                </c:pt>
                <c:pt idx="11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42A-BA0B-2111D82CE9DF}"/>
            </c:ext>
          </c:extLst>
        </c:ser>
        <c:ser>
          <c:idx val="1"/>
          <c:order val="1"/>
          <c:tx>
            <c:strRef>
              <c:f>Data!$B$107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Data!$C$107:$N$107</c:f>
              <c:numCache>
                <c:formatCode>_(* #,##0_);_(* \(#,##0\);_(* "-"??_);_(@_)</c:formatCode>
                <c:ptCount val="12"/>
                <c:pt idx="0">
                  <c:v>1190</c:v>
                </c:pt>
                <c:pt idx="1">
                  <c:v>3356</c:v>
                </c:pt>
                <c:pt idx="2">
                  <c:v>9508</c:v>
                </c:pt>
                <c:pt idx="3">
                  <c:v>13002</c:v>
                </c:pt>
                <c:pt idx="4">
                  <c:v>15488</c:v>
                </c:pt>
                <c:pt idx="5">
                  <c:v>19690</c:v>
                </c:pt>
                <c:pt idx="6">
                  <c:v>21952</c:v>
                </c:pt>
                <c:pt idx="7">
                  <c:v>22464</c:v>
                </c:pt>
                <c:pt idx="8">
                  <c:v>28646</c:v>
                </c:pt>
                <c:pt idx="9">
                  <c:v>30868</c:v>
                </c:pt>
                <c:pt idx="10">
                  <c:v>33086</c:v>
                </c:pt>
                <c:pt idx="11">
                  <c:v>35792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42A-BA0B-2111D82C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Data!$B$108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Data!$C$108:$N$108</c:f>
              <c:numCache>
                <c:formatCode>_(* #,##0_);_(* \(#,##0\);_(* "-"??_);_(@_)</c:formatCode>
                <c:ptCount val="12"/>
                <c:pt idx="0">
                  <c:v>2010</c:v>
                </c:pt>
                <c:pt idx="1">
                  <c:v>3344</c:v>
                </c:pt>
                <c:pt idx="2">
                  <c:v>692</c:v>
                </c:pt>
                <c:pt idx="3">
                  <c:v>698</c:v>
                </c:pt>
                <c:pt idx="4">
                  <c:v>1712</c:v>
                </c:pt>
                <c:pt idx="5">
                  <c:v>1010</c:v>
                </c:pt>
                <c:pt idx="6">
                  <c:v>2248</c:v>
                </c:pt>
                <c:pt idx="7">
                  <c:v>5236</c:v>
                </c:pt>
                <c:pt idx="8">
                  <c:v>2554</c:v>
                </c:pt>
                <c:pt idx="9">
                  <c:v>3832</c:v>
                </c:pt>
                <c:pt idx="10">
                  <c:v>5114</c:v>
                </c:pt>
                <c:pt idx="11">
                  <c:v>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0-442A-BA0B-2111D82C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R&amp;D - CHI PHÍ VẬN HÀNH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Data!$B$98</c:f>
              <c:strCache>
                <c:ptCount val="1"/>
                <c:pt idx="0">
                  <c:v>Chi phí hoạt động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Data!$C$98:$N$98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E-49CC-8EDA-D0DBA6A56B48}"/>
            </c:ext>
          </c:extLst>
        </c:ser>
        <c:ser>
          <c:idx val="1"/>
          <c:order val="1"/>
          <c:tx>
            <c:strRef>
              <c:f>Data!$B$99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Data!$C$99:$N$99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E-49CC-8EDA-D0DBA6A5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Data!$B$100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Data!$C$100:$N$100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E-49CC-8EDA-D0DBA6A5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R&amp;D - CHI PHÍ NHÂN SỰ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Data!$B$102</c:f>
              <c:strCache>
                <c:ptCount val="1"/>
                <c:pt idx="0">
                  <c:v>Chi phí nhân sự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Data!$C$102:$N$102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42E9-9DAA-ADA85AB70A8C}"/>
            </c:ext>
          </c:extLst>
        </c:ser>
        <c:ser>
          <c:idx val="1"/>
          <c:order val="1"/>
          <c:tx>
            <c:strRef>
              <c:f>Data!$B$103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Data!$C$103:$N$103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2-42E9-9DAA-ADA85AB7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Data!$B$104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Data!$C$104:$N$104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2-42E9-9DAA-ADA85AB7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PHÍ</a:t>
            </a:r>
            <a:r>
              <a:rPr lang="en-US" baseline="0"/>
              <a:t> NHÂN SỰ - TIỀN LƯƠNG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Data!$B$60</c:f>
              <c:strCache>
                <c:ptCount val="1"/>
                <c:pt idx="0">
                  <c:v>Chi phí nhân sự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Data!$C$60:$N$60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036-8B48-4F34CF05E385}"/>
            </c:ext>
          </c:extLst>
        </c:ser>
        <c:ser>
          <c:idx val="1"/>
          <c:order val="1"/>
          <c:tx>
            <c:strRef>
              <c:f>Data!$B$61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Data!$C$61:$N$61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036-8B48-4F34CF05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Data!$B$62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Data!$C$62:$N$62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0-4036-8B48-4F34CF05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R&amp;D - CHI PHÍ NHÂN SỰ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Data!$B$102</c:f>
              <c:strCache>
                <c:ptCount val="1"/>
                <c:pt idx="0">
                  <c:v>Chi phí nhân sự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Data!$C$102:$N$102</c:f>
              <c:numCache>
                <c:formatCode>_(* #,##0_);_(* \(#,##0\);_(* "-"??_);_(@_)</c:formatCode>
                <c:ptCount val="12"/>
                <c:pt idx="0">
                  <c:v>1600</c:v>
                </c:pt>
                <c:pt idx="1">
                  <c:v>3350</c:v>
                </c:pt>
                <c:pt idx="2">
                  <c:v>5100</c:v>
                </c:pt>
                <c:pt idx="3">
                  <c:v>6850</c:v>
                </c:pt>
                <c:pt idx="4">
                  <c:v>8600</c:v>
                </c:pt>
                <c:pt idx="5">
                  <c:v>10350</c:v>
                </c:pt>
                <c:pt idx="6">
                  <c:v>12100</c:v>
                </c:pt>
                <c:pt idx="7">
                  <c:v>13850</c:v>
                </c:pt>
                <c:pt idx="8">
                  <c:v>15600</c:v>
                </c:pt>
                <c:pt idx="9">
                  <c:v>17350</c:v>
                </c:pt>
                <c:pt idx="10">
                  <c:v>19100</c:v>
                </c:pt>
                <c:pt idx="11">
                  <c:v>20850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4-4391-9083-CAD74757D854}"/>
            </c:ext>
          </c:extLst>
        </c:ser>
        <c:ser>
          <c:idx val="1"/>
          <c:order val="1"/>
          <c:tx>
            <c:strRef>
              <c:f>Data!$B$103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Data!$C$103:$N$103</c:f>
              <c:numCache>
                <c:formatCode>_(* #,##0_);_(* \(#,##0\);_(* "-"??_);_(@_)</c:formatCode>
                <c:ptCount val="12"/>
                <c:pt idx="0">
                  <c:v>595</c:v>
                </c:pt>
                <c:pt idx="1">
                  <c:v>1678</c:v>
                </c:pt>
                <c:pt idx="2">
                  <c:v>4754</c:v>
                </c:pt>
                <c:pt idx="3">
                  <c:v>6501</c:v>
                </c:pt>
                <c:pt idx="4">
                  <c:v>7744</c:v>
                </c:pt>
                <c:pt idx="5">
                  <c:v>9845</c:v>
                </c:pt>
                <c:pt idx="6">
                  <c:v>10976</c:v>
                </c:pt>
                <c:pt idx="7">
                  <c:v>11232</c:v>
                </c:pt>
                <c:pt idx="8">
                  <c:v>14323</c:v>
                </c:pt>
                <c:pt idx="9">
                  <c:v>15434</c:v>
                </c:pt>
                <c:pt idx="10">
                  <c:v>16543</c:v>
                </c:pt>
                <c:pt idx="11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4-4391-9083-CAD74757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Data!$B$104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Data!$C$104:$N$104</c:f>
              <c:numCache>
                <c:formatCode>_(* #,##0_);_(* \(#,##0\);_(* "-"??_);_(@_)</c:formatCode>
                <c:ptCount val="12"/>
                <c:pt idx="0">
                  <c:v>1005</c:v>
                </c:pt>
                <c:pt idx="1">
                  <c:v>1672</c:v>
                </c:pt>
                <c:pt idx="2">
                  <c:v>346</c:v>
                </c:pt>
                <c:pt idx="3">
                  <c:v>349</c:v>
                </c:pt>
                <c:pt idx="4">
                  <c:v>856</c:v>
                </c:pt>
                <c:pt idx="5">
                  <c:v>505</c:v>
                </c:pt>
                <c:pt idx="6">
                  <c:v>1124</c:v>
                </c:pt>
                <c:pt idx="7">
                  <c:v>2618</c:v>
                </c:pt>
                <c:pt idx="8">
                  <c:v>1277</c:v>
                </c:pt>
                <c:pt idx="9">
                  <c:v>1916</c:v>
                </c:pt>
                <c:pt idx="10">
                  <c:v>2557</c:v>
                </c:pt>
                <c:pt idx="1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4-4391-9083-CAD74757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HIỆU</a:t>
            </a:r>
            <a:r>
              <a:rPr lang="en-US" baseline="0"/>
              <a:t> QUẢ HOẠT ĐỘNG KINH DOANH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Data!$B$28</c:f>
              <c:strCache>
                <c:ptCount val="1"/>
                <c:pt idx="0">
                  <c:v>Doanh thu thuần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Data!$C$28:$N$28</c:f>
              <c:numCache>
                <c:formatCode>_(* #,##0_);_(* \(#,##0\);_(* "-"??_);_(@_)</c:formatCode>
                <c:ptCount val="12"/>
                <c:pt idx="0">
                  <c:v>67000</c:v>
                </c:pt>
                <c:pt idx="1">
                  <c:v>77580</c:v>
                </c:pt>
                <c:pt idx="2">
                  <c:v>100480</c:v>
                </c:pt>
                <c:pt idx="3">
                  <c:v>123380</c:v>
                </c:pt>
                <c:pt idx="4">
                  <c:v>209136</c:v>
                </c:pt>
                <c:pt idx="5">
                  <c:v>237570</c:v>
                </c:pt>
                <c:pt idx="6">
                  <c:v>300184</c:v>
                </c:pt>
                <c:pt idx="7">
                  <c:v>331101.3333333332</c:v>
                </c:pt>
                <c:pt idx="8">
                  <c:v>358229.3333333332</c:v>
                </c:pt>
                <c:pt idx="9">
                  <c:v>396109.33333333326</c:v>
                </c:pt>
                <c:pt idx="10">
                  <c:v>433989.33333333326</c:v>
                </c:pt>
                <c:pt idx="11">
                  <c:v>471869.33333333326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7-4966-8562-FA844EA70118}"/>
            </c:ext>
          </c:extLst>
        </c:ser>
        <c:ser>
          <c:idx val="1"/>
          <c:order val="1"/>
          <c:tx>
            <c:strRef>
              <c:f>Data!$B$113</c:f>
              <c:strCache>
                <c:ptCount val="1"/>
                <c:pt idx="0">
                  <c:v>Tổng chi phí hoạt động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Data!$C$113:$N$113</c:f>
              <c:numCache>
                <c:formatCode>_(* #,##0_);_(* \(#,##0\);_(* "-"??_);_(@_)</c:formatCode>
                <c:ptCount val="12"/>
                <c:pt idx="0">
                  <c:v>19200</c:v>
                </c:pt>
                <c:pt idx="1">
                  <c:v>40200</c:v>
                </c:pt>
                <c:pt idx="2">
                  <c:v>61200</c:v>
                </c:pt>
                <c:pt idx="3">
                  <c:v>82200</c:v>
                </c:pt>
                <c:pt idx="4">
                  <c:v>103200</c:v>
                </c:pt>
                <c:pt idx="5">
                  <c:v>124200</c:v>
                </c:pt>
                <c:pt idx="6">
                  <c:v>145200</c:v>
                </c:pt>
                <c:pt idx="7">
                  <c:v>166200</c:v>
                </c:pt>
                <c:pt idx="8">
                  <c:v>187200</c:v>
                </c:pt>
                <c:pt idx="9">
                  <c:v>208200</c:v>
                </c:pt>
                <c:pt idx="10">
                  <c:v>229200</c:v>
                </c:pt>
                <c:pt idx="11">
                  <c:v>250200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7-4966-8562-FA844EA7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Data!$B$115</c:f>
              <c:strCache>
                <c:ptCount val="1"/>
                <c:pt idx="0">
                  <c:v>EBIT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Data!$C$115:$N$115</c:f>
              <c:numCache>
                <c:formatCode>_(* #,##0_);_(* \(#,##0\);_(* "-"??_);_(@_)</c:formatCode>
                <c:ptCount val="12"/>
                <c:pt idx="0">
                  <c:v>41400</c:v>
                </c:pt>
                <c:pt idx="1">
                  <c:v>23980</c:v>
                </c:pt>
                <c:pt idx="2">
                  <c:v>18880</c:v>
                </c:pt>
                <c:pt idx="3">
                  <c:v>13780</c:v>
                </c:pt>
                <c:pt idx="4">
                  <c:v>71536</c:v>
                </c:pt>
                <c:pt idx="5">
                  <c:v>71970</c:v>
                </c:pt>
                <c:pt idx="6">
                  <c:v>106584</c:v>
                </c:pt>
                <c:pt idx="7">
                  <c:v>109501.3333333332</c:v>
                </c:pt>
                <c:pt idx="8">
                  <c:v>108629.3333333332</c:v>
                </c:pt>
                <c:pt idx="9">
                  <c:v>118509.33333333326</c:v>
                </c:pt>
                <c:pt idx="10">
                  <c:v>128389.33333333326</c:v>
                </c:pt>
                <c:pt idx="11">
                  <c:v>138269.33333333326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966-8562-FA844EA7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THỰC</a:t>
            </a:r>
            <a:r>
              <a:rPr lang="en-US" baseline="0"/>
              <a:t> HIỆN SO VỚI KẾ HOẠCH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Data!$B$28</c:f>
              <c:strCache>
                <c:ptCount val="1"/>
                <c:pt idx="0">
                  <c:v>Doanh thu thuần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Data!$C$28:$N$28</c:f>
              <c:numCache>
                <c:formatCode>_(* #,##0_);_(* \(#,##0\);_(* "-"??_);_(@_)</c:formatCode>
                <c:ptCount val="12"/>
                <c:pt idx="0">
                  <c:v>67000</c:v>
                </c:pt>
                <c:pt idx="1">
                  <c:v>77580</c:v>
                </c:pt>
                <c:pt idx="2">
                  <c:v>100480</c:v>
                </c:pt>
                <c:pt idx="3">
                  <c:v>123380</c:v>
                </c:pt>
                <c:pt idx="4">
                  <c:v>209136</c:v>
                </c:pt>
                <c:pt idx="5">
                  <c:v>237570</c:v>
                </c:pt>
                <c:pt idx="6">
                  <c:v>300184</c:v>
                </c:pt>
                <c:pt idx="7">
                  <c:v>331101.3333333332</c:v>
                </c:pt>
                <c:pt idx="8">
                  <c:v>358229.3333333332</c:v>
                </c:pt>
                <c:pt idx="9">
                  <c:v>396109.33333333326</c:v>
                </c:pt>
                <c:pt idx="10">
                  <c:v>433989.33333333326</c:v>
                </c:pt>
                <c:pt idx="11">
                  <c:v>471869.33333333326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10D-90F4-C405A0714BD4}"/>
            </c:ext>
          </c:extLst>
        </c:ser>
        <c:ser>
          <c:idx val="1"/>
          <c:order val="1"/>
          <c:tx>
            <c:strRef>
              <c:f>Data!$B$29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Data!$C$29:$N$29</c:f>
              <c:numCache>
                <c:formatCode>_(* #,##0_);_(* \(#,##0\);_(* "-"??_);_(@_)</c:formatCode>
                <c:ptCount val="12"/>
                <c:pt idx="0">
                  <c:v>20546</c:v>
                </c:pt>
                <c:pt idx="1">
                  <c:v>33434.400000000001</c:v>
                </c:pt>
                <c:pt idx="2">
                  <c:v>70159.199999999997</c:v>
                </c:pt>
                <c:pt idx="3">
                  <c:v>89015.8</c:v>
                </c:pt>
                <c:pt idx="4">
                  <c:v>168517.24000000002</c:v>
                </c:pt>
                <c:pt idx="5">
                  <c:v>209226.53999999998</c:v>
                </c:pt>
                <c:pt idx="6">
                  <c:v>261335.37999999998</c:v>
                </c:pt>
                <c:pt idx="7">
                  <c:v>281903.39999999997</c:v>
                </c:pt>
                <c:pt idx="8">
                  <c:v>336195.74</c:v>
                </c:pt>
                <c:pt idx="9">
                  <c:v>365802.04</c:v>
                </c:pt>
                <c:pt idx="10">
                  <c:v>395377.22</c:v>
                </c:pt>
                <c:pt idx="11">
                  <c:v>428749.04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C-410D-90F4-C405A071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Data!$B$30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Data!$C$30:$N$30</c:f>
              <c:numCache>
                <c:formatCode>_(* #,##0_);_(* \(#,##0\);_(* "-"??_);_(@_)</c:formatCode>
                <c:ptCount val="12"/>
                <c:pt idx="0">
                  <c:v>46454</c:v>
                </c:pt>
                <c:pt idx="1">
                  <c:v>44145.599999999999</c:v>
                </c:pt>
                <c:pt idx="2">
                  <c:v>30320.800000000003</c:v>
                </c:pt>
                <c:pt idx="3">
                  <c:v>34364.199999999997</c:v>
                </c:pt>
                <c:pt idx="4">
                  <c:v>40618.75999999998</c:v>
                </c:pt>
                <c:pt idx="5">
                  <c:v>28343.460000000021</c:v>
                </c:pt>
                <c:pt idx="6">
                  <c:v>38848.620000000024</c:v>
                </c:pt>
                <c:pt idx="7">
                  <c:v>49197.933333333232</c:v>
                </c:pt>
                <c:pt idx="8">
                  <c:v>22033.593333333207</c:v>
                </c:pt>
                <c:pt idx="9">
                  <c:v>30307.293333333277</c:v>
                </c:pt>
                <c:pt idx="10">
                  <c:v>38612.113333333284</c:v>
                </c:pt>
                <c:pt idx="11">
                  <c:v>43120.293333333277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C-410D-90F4-C405A071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NHÓM</a:t>
            </a:r>
            <a:r>
              <a:rPr lang="en-US" baseline="0"/>
              <a:t> MÍT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Nhóm mít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Data!$C$4:$N$4</c:f>
              <c:numCache>
                <c:formatCode>_(* #,##0_);_(* \(#,##0\);_(* "-"??_);_(@_)</c:formatCode>
                <c:ptCount val="12"/>
                <c:pt idx="0">
                  <c:v>6720</c:v>
                </c:pt>
                <c:pt idx="1">
                  <c:v>14070</c:v>
                </c:pt>
                <c:pt idx="2">
                  <c:v>21420</c:v>
                </c:pt>
                <c:pt idx="3">
                  <c:v>28769.999999999996</c:v>
                </c:pt>
                <c:pt idx="4">
                  <c:v>101136</c:v>
                </c:pt>
                <c:pt idx="5">
                  <c:v>121715.99999999999</c:v>
                </c:pt>
                <c:pt idx="6">
                  <c:v>142296</c:v>
                </c:pt>
                <c:pt idx="7">
                  <c:v>162875.99999999997</c:v>
                </c:pt>
                <c:pt idx="8">
                  <c:v>183455.99999999997</c:v>
                </c:pt>
                <c:pt idx="9">
                  <c:v>204036</c:v>
                </c:pt>
                <c:pt idx="10">
                  <c:v>224616</c:v>
                </c:pt>
                <c:pt idx="11">
                  <c:v>245195.99999999997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210-981F-8D97A5120299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Data!$C$5:$N$5</c:f>
              <c:numCache>
                <c:formatCode>_(* #,##0_);_(* \(#,##0\);_(* "-"??_);_(@_)</c:formatCode>
                <c:ptCount val="12"/>
                <c:pt idx="0">
                  <c:v>2499</c:v>
                </c:pt>
                <c:pt idx="1">
                  <c:v>7047.5999999999995</c:v>
                </c:pt>
                <c:pt idx="2">
                  <c:v>19966.8</c:v>
                </c:pt>
                <c:pt idx="3">
                  <c:v>27304.199999999997</c:v>
                </c:pt>
                <c:pt idx="4">
                  <c:v>91069.439999999988</c:v>
                </c:pt>
                <c:pt idx="5">
                  <c:v>115777.2</c:v>
                </c:pt>
                <c:pt idx="6">
                  <c:v>129077.75999999998</c:v>
                </c:pt>
                <c:pt idx="7">
                  <c:v>132088.31999999998</c:v>
                </c:pt>
                <c:pt idx="8">
                  <c:v>168438.47999999998</c:v>
                </c:pt>
                <c:pt idx="9">
                  <c:v>181503.83999999997</c:v>
                </c:pt>
                <c:pt idx="10">
                  <c:v>194545.67999999996</c:v>
                </c:pt>
                <c:pt idx="11">
                  <c:v>210456.95999999999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1-4210-981F-8D97A512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Data!$B$6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Data!$C$6:$N$6</c:f>
              <c:numCache>
                <c:formatCode>_(* #,##0_);_(* \(#,##0\);_(* "-"??_);_(@_)</c:formatCode>
                <c:ptCount val="12"/>
                <c:pt idx="0">
                  <c:v>4221</c:v>
                </c:pt>
                <c:pt idx="1">
                  <c:v>7022.4000000000005</c:v>
                </c:pt>
                <c:pt idx="2">
                  <c:v>1453.2000000000007</c:v>
                </c:pt>
                <c:pt idx="3">
                  <c:v>1465.7999999999993</c:v>
                </c:pt>
                <c:pt idx="4">
                  <c:v>10066.560000000012</c:v>
                </c:pt>
                <c:pt idx="5">
                  <c:v>5938.7999999999884</c:v>
                </c:pt>
                <c:pt idx="6">
                  <c:v>13218.24000000002</c:v>
                </c:pt>
                <c:pt idx="7">
                  <c:v>30787.679999999993</c:v>
                </c:pt>
                <c:pt idx="8">
                  <c:v>15017.51999999999</c:v>
                </c:pt>
                <c:pt idx="9">
                  <c:v>22532.160000000033</c:v>
                </c:pt>
                <c:pt idx="10">
                  <c:v>30070.320000000036</c:v>
                </c:pt>
                <c:pt idx="11">
                  <c:v>34739.039999999979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1-4210-981F-8D97A512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NHÓM</a:t>
            </a:r>
            <a:r>
              <a:rPr lang="en-US" baseline="0"/>
              <a:t> CHUỐI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Nhóm chuối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Data!$C$8:$N$8</c:f>
              <c:numCache>
                <c:formatCode>_(* #,##0_);_(* \(#,##0\);_(* "-"??_);_(@_)</c:formatCode>
                <c:ptCount val="12"/>
                <c:pt idx="0">
                  <c:v>7800</c:v>
                </c:pt>
                <c:pt idx="1">
                  <c:v>10050</c:v>
                </c:pt>
                <c:pt idx="2">
                  <c:v>12300</c:v>
                </c:pt>
                <c:pt idx="3">
                  <c:v>14550</c:v>
                </c:pt>
                <c:pt idx="4">
                  <c:v>16800</c:v>
                </c:pt>
                <c:pt idx="5">
                  <c:v>19050</c:v>
                </c:pt>
                <c:pt idx="6">
                  <c:v>21300</c:v>
                </c:pt>
                <c:pt idx="7">
                  <c:v>23550</c:v>
                </c:pt>
                <c:pt idx="8">
                  <c:v>25800</c:v>
                </c:pt>
                <c:pt idx="9">
                  <c:v>28050</c:v>
                </c:pt>
                <c:pt idx="10">
                  <c:v>30300</c:v>
                </c:pt>
                <c:pt idx="11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660-AE92-2A3C7D7A692A}"/>
            </c:ext>
          </c:extLst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Data!$C$9:$N$9</c:f>
              <c:numCache>
                <c:formatCode>_(* #,##0_);_(* \(#,##0\);_(* "-"??_);_(@_)</c:formatCode>
                <c:ptCount val="12"/>
                <c:pt idx="0">
                  <c:v>4785</c:v>
                </c:pt>
                <c:pt idx="1">
                  <c:v>5034</c:v>
                </c:pt>
                <c:pt idx="2">
                  <c:v>8262</c:v>
                </c:pt>
                <c:pt idx="3">
                  <c:v>9504</c:v>
                </c:pt>
                <c:pt idx="4">
                  <c:v>11242.5</c:v>
                </c:pt>
                <c:pt idx="5">
                  <c:v>12981</c:v>
                </c:pt>
                <c:pt idx="6">
                  <c:v>14719.5</c:v>
                </c:pt>
                <c:pt idx="7">
                  <c:v>16458</c:v>
                </c:pt>
                <c:pt idx="8">
                  <c:v>18196.5</c:v>
                </c:pt>
                <c:pt idx="9">
                  <c:v>19935</c:v>
                </c:pt>
                <c:pt idx="10">
                  <c:v>21673.5</c:v>
                </c:pt>
                <c:pt idx="11">
                  <c:v>23412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660-AE92-2A3C7D7A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Data!$B$10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Data!$C$10:$N$10</c:f>
              <c:numCache>
                <c:formatCode>_(* #,##0_);_(* \(#,##0\);_(* "-"??_);_(@_)</c:formatCode>
                <c:ptCount val="12"/>
                <c:pt idx="0">
                  <c:v>3015</c:v>
                </c:pt>
                <c:pt idx="1">
                  <c:v>5016</c:v>
                </c:pt>
                <c:pt idx="2">
                  <c:v>4038</c:v>
                </c:pt>
                <c:pt idx="3">
                  <c:v>5046</c:v>
                </c:pt>
                <c:pt idx="4">
                  <c:v>5557.5</c:v>
                </c:pt>
                <c:pt idx="5">
                  <c:v>6069</c:v>
                </c:pt>
                <c:pt idx="6">
                  <c:v>6580.5</c:v>
                </c:pt>
                <c:pt idx="7">
                  <c:v>7092</c:v>
                </c:pt>
                <c:pt idx="8">
                  <c:v>7603.5</c:v>
                </c:pt>
                <c:pt idx="9">
                  <c:v>8115</c:v>
                </c:pt>
                <c:pt idx="10">
                  <c:v>8626.5</c:v>
                </c:pt>
                <c:pt idx="11">
                  <c:v>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3-4660-AE92-2A3C7D7A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NHÓM</a:t>
            </a:r>
            <a:r>
              <a:rPr lang="en-US" baseline="0"/>
              <a:t> LANG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Nhóm 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Data!$C$12:$N$12</c:f>
              <c:numCache>
                <c:formatCode>_(* #,##0_);_(* \(#,##0\);_(* "-"??_);_(@_)</c:formatCode>
                <c:ptCount val="12"/>
                <c:pt idx="0">
                  <c:v>4480</c:v>
                </c:pt>
                <c:pt idx="1">
                  <c:v>9380</c:v>
                </c:pt>
                <c:pt idx="2">
                  <c:v>14280</c:v>
                </c:pt>
                <c:pt idx="3">
                  <c:v>19180</c:v>
                </c:pt>
                <c:pt idx="4">
                  <c:v>24080</c:v>
                </c:pt>
                <c:pt idx="5">
                  <c:v>28979.999999999996</c:v>
                </c:pt>
                <c:pt idx="6">
                  <c:v>33880</c:v>
                </c:pt>
                <c:pt idx="7">
                  <c:v>38780</c:v>
                </c:pt>
                <c:pt idx="8">
                  <c:v>43680</c:v>
                </c:pt>
                <c:pt idx="9">
                  <c:v>48580</c:v>
                </c:pt>
                <c:pt idx="10">
                  <c:v>53480</c:v>
                </c:pt>
                <c:pt idx="11">
                  <c:v>58379.999999999993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E33-A027-3431E805ED6E}"/>
            </c:ext>
          </c:extLst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Kế hoạch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Data!$C$13:$N$13</c:f>
              <c:numCache>
                <c:formatCode>_(* #,##0_);_(* \(#,##0\);_(* "-"??_);_(@_)</c:formatCode>
                <c:ptCount val="12"/>
                <c:pt idx="0">
                  <c:v>5306</c:v>
                </c:pt>
                <c:pt idx="1">
                  <c:v>10298.4</c:v>
                </c:pt>
                <c:pt idx="2">
                  <c:v>16111.199999999999</c:v>
                </c:pt>
                <c:pt idx="3">
                  <c:v>21002.799999999999</c:v>
                </c:pt>
                <c:pt idx="4">
                  <c:v>26405.400000000023</c:v>
                </c:pt>
                <c:pt idx="5">
                  <c:v>31695.719999999998</c:v>
                </c:pt>
                <c:pt idx="6">
                  <c:v>36986.039999999994</c:v>
                </c:pt>
                <c:pt idx="7">
                  <c:v>42276.36</c:v>
                </c:pt>
                <c:pt idx="8">
                  <c:v>47566.679999999993</c:v>
                </c:pt>
                <c:pt idx="9">
                  <c:v>52857</c:v>
                </c:pt>
                <c:pt idx="10">
                  <c:v>58147.32</c:v>
                </c:pt>
                <c:pt idx="11">
                  <c:v>63437.639999999992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D-4E33-A027-3431E805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59456"/>
        <c:axId val="2085569712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Chênh lệch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Data!$C$1:$N$1</c:f>
              <c:strCache>
                <c:ptCount val="12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Data!$C$14:$N$14</c:f>
              <c:numCache>
                <c:formatCode>_(* #,##0_);_(* \(#,##0\);_(* "-"??_);_(@_)</c:formatCode>
                <c:ptCount val="12"/>
                <c:pt idx="0">
                  <c:v>-826</c:v>
                </c:pt>
                <c:pt idx="1">
                  <c:v>-918.39999999999964</c:v>
                </c:pt>
                <c:pt idx="2">
                  <c:v>-1831.1999999999989</c:v>
                </c:pt>
                <c:pt idx="3">
                  <c:v>-1822.7999999999993</c:v>
                </c:pt>
                <c:pt idx="4">
                  <c:v>-2325.4000000000233</c:v>
                </c:pt>
                <c:pt idx="5">
                  <c:v>-2715.7200000000012</c:v>
                </c:pt>
                <c:pt idx="6">
                  <c:v>-3106.0399999999936</c:v>
                </c:pt>
                <c:pt idx="7">
                  <c:v>-3496.3600000000006</c:v>
                </c:pt>
                <c:pt idx="8">
                  <c:v>-3886.679999999993</c:v>
                </c:pt>
                <c:pt idx="9">
                  <c:v>-4277</c:v>
                </c:pt>
                <c:pt idx="10">
                  <c:v>-4667.32</c:v>
                </c:pt>
                <c:pt idx="11">
                  <c:v>-5057.6399999999994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D-4E33-A027-3431E805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59456"/>
        <c:axId val="2085569712"/>
      </c:lineChart>
      <c:catAx>
        <c:axId val="2076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69712"/>
        <c:crosses val="autoZero"/>
        <c:auto val="1"/>
        <c:lblAlgn val="ctr"/>
        <c:lblOffset val="100"/>
        <c:noMultiLvlLbl val="1"/>
      </c:catAx>
      <c:valAx>
        <c:axId val="208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hyperlink" Target="https://cfo.edu.vn/" TargetMode="Externa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185862</xdr:colOff>
      <xdr:row>19</xdr:row>
      <xdr:rowOff>72887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C02118-40B8-4CC5-A6A4-A8CED3954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26</xdr:col>
      <xdr:colOff>185862</xdr:colOff>
      <xdr:row>36</xdr:row>
      <xdr:rowOff>72887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BB9EDF-4348-4483-9F6D-CCDBD3DDD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26</xdr:col>
      <xdr:colOff>185862</xdr:colOff>
      <xdr:row>53</xdr:row>
      <xdr:rowOff>72887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B7B369-1F93-47D6-AB85-84208EB2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586740</xdr:colOff>
      <xdr:row>87</xdr:row>
      <xdr:rowOff>30480</xdr:rowOff>
    </xdr:from>
    <xdr:to>
      <xdr:col>26</xdr:col>
      <xdr:colOff>163002</xdr:colOff>
      <xdr:row>102</xdr:row>
      <xdr:rowOff>103367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4A60C4-1E9F-4DDE-B779-394FAA88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205740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5058-B921-4DBE-96D7-FCAA22755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10</xdr:col>
      <xdr:colOff>205740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1F037-F13F-4D7A-8F7C-F0E841B58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370113</xdr:colOff>
      <xdr:row>40</xdr:row>
      <xdr:rowOff>152400</xdr:rowOff>
    </xdr:from>
    <xdr:to>
      <xdr:col>19</xdr:col>
      <xdr:colOff>575853</xdr:colOff>
      <xdr:row>55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7702DF-476E-4569-B36B-45F99E0F1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152400</xdr:rowOff>
    </xdr:from>
    <xdr:to>
      <xdr:col>10</xdr:col>
      <xdr:colOff>205740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20FA8-66C3-4CF7-BA13-3FD1F74E8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121920</xdr:rowOff>
    </xdr:from>
    <xdr:to>
      <xdr:col>10</xdr:col>
      <xdr:colOff>205740</xdr:colOff>
      <xdr:row>87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A76B2-FBB0-4F0A-ABA0-53F7F856C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167640</xdr:rowOff>
    </xdr:from>
    <xdr:to>
      <xdr:col>10</xdr:col>
      <xdr:colOff>205740</xdr:colOff>
      <xdr:row>71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577AA6-89E3-4FAE-B060-F7273E2C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370113</xdr:colOff>
      <xdr:row>56</xdr:row>
      <xdr:rowOff>167640</xdr:rowOff>
    </xdr:from>
    <xdr:to>
      <xdr:col>19</xdr:col>
      <xdr:colOff>575853</xdr:colOff>
      <xdr:row>71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FE164E-2905-4C00-AD33-5E4C7ACB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370113</xdr:colOff>
      <xdr:row>72</xdr:row>
      <xdr:rowOff>121920</xdr:rowOff>
    </xdr:from>
    <xdr:to>
      <xdr:col>19</xdr:col>
      <xdr:colOff>575853</xdr:colOff>
      <xdr:row>87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1C06BC-F2F1-42ED-960B-02680A34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10</xdr:col>
      <xdr:colOff>205740</xdr:colOff>
      <xdr:row>104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501C93-ED0B-491C-A4BB-F615A5A1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104</xdr:row>
      <xdr:rowOff>110430</xdr:rowOff>
    </xdr:from>
    <xdr:to>
      <xdr:col>10</xdr:col>
      <xdr:colOff>205740</xdr:colOff>
      <xdr:row>119</xdr:row>
      <xdr:rowOff>110430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10E264-CCAC-4CC0-AA64-3D015978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370113</xdr:colOff>
      <xdr:row>104</xdr:row>
      <xdr:rowOff>60958</xdr:rowOff>
    </xdr:from>
    <xdr:to>
      <xdr:col>19</xdr:col>
      <xdr:colOff>574952</xdr:colOff>
      <xdr:row>119</xdr:row>
      <xdr:rowOff>60958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4B4139-369F-47DD-8D35-EE7F2651D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120</xdr:row>
      <xdr:rowOff>110877</xdr:rowOff>
    </xdr:from>
    <xdr:to>
      <xdr:col>10</xdr:col>
      <xdr:colOff>172610</xdr:colOff>
      <xdr:row>135</xdr:row>
      <xdr:rowOff>110877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38AD60-3C74-4592-8537-CB933230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370113</xdr:colOff>
      <xdr:row>120</xdr:row>
      <xdr:rowOff>160793</xdr:rowOff>
    </xdr:from>
    <xdr:to>
      <xdr:col>19</xdr:col>
      <xdr:colOff>574952</xdr:colOff>
      <xdr:row>135</xdr:row>
      <xdr:rowOff>160793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26C81C-602D-4726-9B04-4C086351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10</xdr:col>
      <xdr:colOff>205740</xdr:colOff>
      <xdr:row>153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47CE52-D1B7-4B62-86C6-2C78FB58F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10</xdr:col>
      <xdr:colOff>205740</xdr:colOff>
      <xdr:row>169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ED9CFC-69CF-4CD5-9A31-29E45E94E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370113</xdr:colOff>
      <xdr:row>154</xdr:row>
      <xdr:rowOff>16786</xdr:rowOff>
    </xdr:from>
    <xdr:to>
      <xdr:col>19</xdr:col>
      <xdr:colOff>574952</xdr:colOff>
      <xdr:row>169</xdr:row>
      <xdr:rowOff>16786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CADCC0-5867-4EDC-8CD5-FDC78F171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10</xdr:col>
      <xdr:colOff>205740</xdr:colOff>
      <xdr:row>186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4FBE76F-02E3-466C-8E20-5DDF6C480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10</xdr:col>
      <xdr:colOff>205740</xdr:colOff>
      <xdr:row>202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ABDAAB9-259E-4959-9767-772B270AA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370113</xdr:colOff>
      <xdr:row>186</xdr:row>
      <xdr:rowOff>171061</xdr:rowOff>
    </xdr:from>
    <xdr:to>
      <xdr:col>19</xdr:col>
      <xdr:colOff>575853</xdr:colOff>
      <xdr:row>201</xdr:row>
      <xdr:rowOff>171061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6BD3CB2-D384-4567-9AEC-CE269F3C9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10</xdr:col>
      <xdr:colOff>205740</xdr:colOff>
      <xdr:row>219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9AB8C38-99A2-4A2F-8B08-30767400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10</xdr:col>
      <xdr:colOff>205740</xdr:colOff>
      <xdr:row>235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CE3CDF-E773-46E4-A91F-CF7A1181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370113</xdr:colOff>
      <xdr:row>220</xdr:row>
      <xdr:rowOff>0</xdr:rowOff>
    </xdr:from>
    <xdr:to>
      <xdr:col>19</xdr:col>
      <xdr:colOff>575853</xdr:colOff>
      <xdr:row>235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912762B-B31C-4452-B90C-AC1F514E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10</xdr:col>
      <xdr:colOff>194697</xdr:colOff>
      <xdr:row>251</xdr:row>
      <xdr:rowOff>165652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166259C-9433-4187-9A64-93E68987F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10</xdr:col>
      <xdr:colOff>205740</xdr:colOff>
      <xdr:row>268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B0BF5E-C3B5-4150-B257-5D58805D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370113</xdr:colOff>
      <xdr:row>253</xdr:row>
      <xdr:rowOff>0</xdr:rowOff>
    </xdr:from>
    <xdr:to>
      <xdr:col>19</xdr:col>
      <xdr:colOff>575853</xdr:colOff>
      <xdr:row>268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E2D613C-D6BC-4CB5-9F48-3BEEFAB4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17</xdr:col>
      <xdr:colOff>15551</xdr:colOff>
      <xdr:row>1</xdr:row>
      <xdr:rowOff>7775</xdr:rowOff>
    </xdr:from>
    <xdr:to>
      <xdr:col>19</xdr:col>
      <xdr:colOff>544653</xdr:colOff>
      <xdr:row>3</xdr:row>
      <xdr:rowOff>17839</xdr:rowOff>
    </xdr:to>
    <xdr:pic>
      <xdr:nvPicPr>
        <xdr:cNvPr id="29" name="Picture 2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FC7AB84-C8B5-4D8C-86E0-C3B6EF2DD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878" y="108857"/>
          <a:ext cx="1742081" cy="398839"/>
        </a:xfrm>
        <a:prstGeom prst="rect">
          <a:avLst/>
        </a:prstGeom>
      </xdr:spPr>
    </xdr:pic>
    <xdr:clientData/>
  </xdr:twoCellAnchor>
  <xdr:twoCellAnchor>
    <xdr:from>
      <xdr:col>10</xdr:col>
      <xdr:colOff>370113</xdr:colOff>
      <xdr:row>9</xdr:row>
      <xdr:rowOff>15550</xdr:rowOff>
    </xdr:from>
    <xdr:to>
      <xdr:col>19</xdr:col>
      <xdr:colOff>556726</xdr:colOff>
      <xdr:row>24</xdr:row>
      <xdr:rowOff>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A04F5E9B-5888-45D2-6D1F-28B38E4211B2}"/>
            </a:ext>
          </a:extLst>
        </xdr:cNvPr>
        <xdr:cNvGrpSpPr/>
      </xdr:nvGrpSpPr>
      <xdr:grpSpPr>
        <a:xfrm>
          <a:off x="6180363" y="1730050"/>
          <a:ext cx="5673013" cy="2841950"/>
          <a:chOff x="6609182" y="1695060"/>
          <a:chExt cx="5645021" cy="2806959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1502E9FE-916C-B491-098C-EACC883EB2FD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19E0F345-21B2-0928-EC9E-739F246C4A41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370113</xdr:colOff>
      <xdr:row>24</xdr:row>
      <xdr:rowOff>175725</xdr:rowOff>
    </xdr:from>
    <xdr:to>
      <xdr:col>19</xdr:col>
      <xdr:colOff>556726</xdr:colOff>
      <xdr:row>39</xdr:row>
      <xdr:rowOff>183501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95A20DC-ABD5-4EA3-BBF0-9501DF1F9298}"/>
            </a:ext>
          </a:extLst>
        </xdr:cNvPr>
        <xdr:cNvGrpSpPr/>
      </xdr:nvGrpSpPr>
      <xdr:grpSpPr>
        <a:xfrm>
          <a:off x="6180363" y="4747725"/>
          <a:ext cx="5673013" cy="2865276"/>
          <a:chOff x="6609182" y="1695060"/>
          <a:chExt cx="5645021" cy="2806959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B099D23-727E-882D-7240-0802F6B434BA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A9B5C0A2-DB5F-2E3F-FFB4-9BFE3047D754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370113</xdr:colOff>
      <xdr:row>89</xdr:row>
      <xdr:rowOff>7775</xdr:rowOff>
    </xdr:from>
    <xdr:to>
      <xdr:col>19</xdr:col>
      <xdr:colOff>556726</xdr:colOff>
      <xdr:row>104</xdr:row>
      <xdr:rowOff>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CAA0A11C-0469-4329-A030-74D89E546AC5}"/>
            </a:ext>
          </a:extLst>
        </xdr:cNvPr>
        <xdr:cNvGrpSpPr/>
      </xdr:nvGrpSpPr>
      <xdr:grpSpPr>
        <a:xfrm>
          <a:off x="6180363" y="7818275"/>
          <a:ext cx="5673013" cy="2849725"/>
          <a:chOff x="6609182" y="1695060"/>
          <a:chExt cx="5645021" cy="2806959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C6E4FF5C-4CC8-C49D-B3A4-B756261AB52C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F5F6D56-5232-206A-D304-37E6748661C6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370113</xdr:colOff>
      <xdr:row>138</xdr:row>
      <xdr:rowOff>7775</xdr:rowOff>
    </xdr:from>
    <xdr:to>
      <xdr:col>19</xdr:col>
      <xdr:colOff>556726</xdr:colOff>
      <xdr:row>153</xdr:row>
      <xdr:rowOff>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185371E-F351-4914-AEEB-74AE2D2D9093}"/>
            </a:ext>
          </a:extLst>
        </xdr:cNvPr>
        <xdr:cNvGrpSpPr/>
      </xdr:nvGrpSpPr>
      <xdr:grpSpPr>
        <a:xfrm>
          <a:off x="6180363" y="10866275"/>
          <a:ext cx="5673013" cy="2849725"/>
          <a:chOff x="6609182" y="1695060"/>
          <a:chExt cx="5645021" cy="2806959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755C5962-49FE-8050-E971-D1DB2DE39D1E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CF1B30E3-FC87-122F-E4F1-AF0189B38230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370113</xdr:colOff>
      <xdr:row>171</xdr:row>
      <xdr:rowOff>15551</xdr:rowOff>
    </xdr:from>
    <xdr:to>
      <xdr:col>19</xdr:col>
      <xdr:colOff>556726</xdr:colOff>
      <xdr:row>186</xdr:row>
      <xdr:rowOff>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8EC6E4DB-2389-463D-9A31-EAEC7F5A669E}"/>
            </a:ext>
          </a:extLst>
        </xdr:cNvPr>
        <xdr:cNvGrpSpPr/>
      </xdr:nvGrpSpPr>
      <xdr:grpSpPr>
        <a:xfrm>
          <a:off x="6180363" y="13922051"/>
          <a:ext cx="5673013" cy="2841949"/>
          <a:chOff x="6609182" y="1695060"/>
          <a:chExt cx="5645021" cy="2806959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50FE625E-9281-7FB9-584F-47D2BC951A54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FAF63832-C36E-C93E-E7F9-ED75B1266386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370113</xdr:colOff>
      <xdr:row>204</xdr:row>
      <xdr:rowOff>0</xdr:rowOff>
    </xdr:from>
    <xdr:to>
      <xdr:col>19</xdr:col>
      <xdr:colOff>556726</xdr:colOff>
      <xdr:row>219</xdr:row>
      <xdr:rowOff>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55DBD1E4-514B-400C-82CC-8A2544F2CCDE}"/>
            </a:ext>
          </a:extLst>
        </xdr:cNvPr>
        <xdr:cNvGrpSpPr/>
      </xdr:nvGrpSpPr>
      <xdr:grpSpPr>
        <a:xfrm>
          <a:off x="6180363" y="16954500"/>
          <a:ext cx="5673013" cy="2857500"/>
          <a:chOff x="6609182" y="1695060"/>
          <a:chExt cx="5645021" cy="2806959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2E513057-86ED-1BD4-870E-DCE2D8998C0B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8CD96250-644F-17B5-72C5-1D20E7A3B134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</xdr:col>
      <xdr:colOff>370113</xdr:colOff>
      <xdr:row>237</xdr:row>
      <xdr:rowOff>0</xdr:rowOff>
    </xdr:from>
    <xdr:to>
      <xdr:col>19</xdr:col>
      <xdr:colOff>556726</xdr:colOff>
      <xdr:row>252</xdr:row>
      <xdr:rowOff>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D6E27BB-64FE-4A5A-B769-41B7DA518FFC}"/>
            </a:ext>
          </a:extLst>
        </xdr:cNvPr>
        <xdr:cNvGrpSpPr/>
      </xdr:nvGrpSpPr>
      <xdr:grpSpPr>
        <a:xfrm>
          <a:off x="6180363" y="20002500"/>
          <a:ext cx="5673013" cy="2857500"/>
          <a:chOff x="6609182" y="1695060"/>
          <a:chExt cx="5645021" cy="2806959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648BE914-F9C1-8EB5-12CC-6041C38DF354}"/>
              </a:ext>
            </a:extLst>
          </xdr:cNvPr>
          <xdr:cNvSpPr/>
        </xdr:nvSpPr>
        <xdr:spPr>
          <a:xfrm>
            <a:off x="6609182" y="1695060"/>
            <a:ext cx="5645021" cy="2806959"/>
          </a:xfrm>
          <a:prstGeom prst="rect">
            <a:avLst/>
          </a:prstGeom>
          <a:noFill/>
          <a:ln w="952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50C4E157-6C6D-2507-5AF9-34CBADA450F7}"/>
              </a:ext>
            </a:extLst>
          </xdr:cNvPr>
          <xdr:cNvSpPr txBox="1"/>
        </xdr:nvSpPr>
        <xdr:spPr>
          <a:xfrm>
            <a:off x="6686939" y="1757265"/>
            <a:ext cx="73988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0" u="sng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Nhận</a:t>
            </a:r>
            <a:r>
              <a:rPr lang="en-US" sz="1000" b="0" u="sng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xét:</a:t>
            </a:r>
            <a:endParaRPr lang="en-US" sz="1000" b="0" u="sng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inacf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A10" workbookViewId="0">
      <selection activeCell="C6" sqref="C6"/>
    </sheetView>
  </sheetViews>
  <sheetFormatPr defaultRowHeight="15" x14ac:dyDescent="0.25"/>
  <cols>
    <col min="2" max="2" width="38.28515625" bestFit="1" customWidth="1"/>
    <col min="3" max="3" width="9" bestFit="1" customWidth="1"/>
    <col min="4" max="7" width="11.140625" bestFit="1" customWidth="1"/>
    <col min="8" max="14" width="12.140625" bestFit="1" customWidth="1"/>
    <col min="15" max="15" width="13.7109375" bestFit="1" customWidth="1"/>
  </cols>
  <sheetData>
    <row r="1" spans="1:15" x14ac:dyDescent="0.25">
      <c r="A1" s="1"/>
      <c r="B1" s="2" t="s">
        <v>45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4" t="s">
        <v>44</v>
      </c>
    </row>
    <row r="2" spans="1:15" x14ac:dyDescent="0.25">
      <c r="A2" s="1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7" t="s">
        <v>2</v>
      </c>
      <c r="C3" s="1">
        <v>2.8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8" t="s">
        <v>1</v>
      </c>
      <c r="C4" s="9">
        <v>6720</v>
      </c>
      <c r="D4" s="9">
        <v>14070</v>
      </c>
      <c r="E4" s="9">
        <v>21420</v>
      </c>
      <c r="F4" s="9">
        <v>28769.999999999996</v>
      </c>
      <c r="G4" s="9">
        <v>101136</v>
      </c>
      <c r="H4" s="9">
        <v>121715.99999999999</v>
      </c>
      <c r="I4" s="9">
        <v>142296</v>
      </c>
      <c r="J4" s="9">
        <v>162875.99999999997</v>
      </c>
      <c r="K4" s="9">
        <v>183455.99999999997</v>
      </c>
      <c r="L4" s="9">
        <v>204036</v>
      </c>
      <c r="M4" s="9">
        <v>224616</v>
      </c>
      <c r="N4" s="9">
        <v>245195.99999999997</v>
      </c>
      <c r="O4" s="10">
        <f>SUM(C4:N4)</f>
        <v>1456308</v>
      </c>
    </row>
    <row r="5" spans="1:15" x14ac:dyDescent="0.25">
      <c r="A5" s="1"/>
      <c r="B5" s="11" t="s">
        <v>3</v>
      </c>
      <c r="C5" s="9">
        <v>2499</v>
      </c>
      <c r="D5" s="9">
        <v>7047.5999999999995</v>
      </c>
      <c r="E5" s="9">
        <v>19966.8</v>
      </c>
      <c r="F5" s="9">
        <v>27304.199999999997</v>
      </c>
      <c r="G5" s="9">
        <v>91069.439999999988</v>
      </c>
      <c r="H5" s="9">
        <v>115777.2</v>
      </c>
      <c r="I5" s="9">
        <v>129077.75999999998</v>
      </c>
      <c r="J5" s="9">
        <v>132088.31999999998</v>
      </c>
      <c r="K5" s="9">
        <v>168438.47999999998</v>
      </c>
      <c r="L5" s="9">
        <v>181503.83999999997</v>
      </c>
      <c r="M5" s="9">
        <v>194545.67999999996</v>
      </c>
      <c r="N5" s="9">
        <v>210456.95999999999</v>
      </c>
      <c r="O5" s="10">
        <f>SUM(C5:N5)</f>
        <v>1279775.2799999998</v>
      </c>
    </row>
    <row r="6" spans="1:15" x14ac:dyDescent="0.25">
      <c r="A6" s="1"/>
      <c r="B6" s="11" t="s">
        <v>4</v>
      </c>
      <c r="C6" s="10">
        <f>C4-C5</f>
        <v>4221</v>
      </c>
      <c r="D6" s="10">
        <f t="shared" ref="D6:J6" si="0">D4-D5</f>
        <v>7022.4000000000005</v>
      </c>
      <c r="E6" s="10">
        <f t="shared" si="0"/>
        <v>1453.2000000000007</v>
      </c>
      <c r="F6" s="10">
        <f t="shared" si="0"/>
        <v>1465.7999999999993</v>
      </c>
      <c r="G6" s="10">
        <f t="shared" si="0"/>
        <v>10066.560000000012</v>
      </c>
      <c r="H6" s="10">
        <f t="shared" si="0"/>
        <v>5938.7999999999884</v>
      </c>
      <c r="I6" s="10">
        <f t="shared" si="0"/>
        <v>13218.24000000002</v>
      </c>
      <c r="J6" s="10">
        <f t="shared" si="0"/>
        <v>30787.679999999993</v>
      </c>
      <c r="K6" s="10">
        <f>K4-K5</f>
        <v>15017.51999999999</v>
      </c>
      <c r="L6" s="10">
        <f>L4-L5</f>
        <v>22532.160000000033</v>
      </c>
      <c r="M6" s="10">
        <f>M4-M5</f>
        <v>30070.320000000036</v>
      </c>
      <c r="N6" s="10">
        <f>N4-N5</f>
        <v>34739.039999999979</v>
      </c>
      <c r="O6" s="10">
        <f>O5-O4</f>
        <v>-176532.7200000002</v>
      </c>
    </row>
    <row r="7" spans="1:15" x14ac:dyDescent="0.25">
      <c r="A7" s="1"/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2"/>
    </row>
    <row r="8" spans="1:15" x14ac:dyDescent="0.25">
      <c r="A8" s="1"/>
      <c r="B8" s="8" t="s">
        <v>5</v>
      </c>
      <c r="C8" s="9">
        <v>7800</v>
      </c>
      <c r="D8" s="9">
        <v>10050</v>
      </c>
      <c r="E8" s="9">
        <v>12300</v>
      </c>
      <c r="F8" s="9">
        <v>14550</v>
      </c>
      <c r="G8" s="9">
        <v>16800</v>
      </c>
      <c r="H8" s="9">
        <v>19050</v>
      </c>
      <c r="I8" s="9">
        <v>21300</v>
      </c>
      <c r="J8" s="9">
        <v>23550</v>
      </c>
      <c r="K8" s="9">
        <v>25800</v>
      </c>
      <c r="L8" s="9">
        <v>28050</v>
      </c>
      <c r="M8" s="9">
        <v>30300</v>
      </c>
      <c r="N8" s="9">
        <v>32550</v>
      </c>
      <c r="O8" s="10">
        <f>SUM(C8:N8)</f>
        <v>242100</v>
      </c>
    </row>
    <row r="9" spans="1:15" x14ac:dyDescent="0.25">
      <c r="A9" s="1"/>
      <c r="B9" s="11" t="s">
        <v>3</v>
      </c>
      <c r="C9" s="9">
        <v>4785</v>
      </c>
      <c r="D9" s="9">
        <v>5034</v>
      </c>
      <c r="E9" s="9">
        <v>8262</v>
      </c>
      <c r="F9" s="9">
        <v>9504</v>
      </c>
      <c r="G9" s="9">
        <v>11242.5</v>
      </c>
      <c r="H9" s="9">
        <v>12981</v>
      </c>
      <c r="I9" s="9">
        <v>14719.5</v>
      </c>
      <c r="J9" s="9">
        <v>16458</v>
      </c>
      <c r="K9" s="9">
        <v>18196.5</v>
      </c>
      <c r="L9" s="9">
        <v>19935</v>
      </c>
      <c r="M9" s="9">
        <v>21673.5</v>
      </c>
      <c r="N9" s="9">
        <v>23412</v>
      </c>
      <c r="O9" s="10">
        <f>SUM(C9:N9)</f>
        <v>166203</v>
      </c>
    </row>
    <row r="10" spans="1:15" x14ac:dyDescent="0.25">
      <c r="A10" s="1"/>
      <c r="B10" s="11" t="s">
        <v>4</v>
      </c>
      <c r="C10" s="10">
        <f t="shared" ref="C10:N10" si="1">C8-C9</f>
        <v>3015</v>
      </c>
      <c r="D10" s="10">
        <f t="shared" si="1"/>
        <v>5016</v>
      </c>
      <c r="E10" s="10">
        <f t="shared" si="1"/>
        <v>4038</v>
      </c>
      <c r="F10" s="10">
        <f t="shared" si="1"/>
        <v>5046</v>
      </c>
      <c r="G10" s="10">
        <f t="shared" si="1"/>
        <v>5557.5</v>
      </c>
      <c r="H10" s="10">
        <f t="shared" si="1"/>
        <v>6069</v>
      </c>
      <c r="I10" s="10">
        <f t="shared" si="1"/>
        <v>6580.5</v>
      </c>
      <c r="J10" s="10">
        <f t="shared" si="1"/>
        <v>7092</v>
      </c>
      <c r="K10" s="10">
        <f t="shared" si="1"/>
        <v>7603.5</v>
      </c>
      <c r="L10" s="10">
        <f t="shared" si="1"/>
        <v>8115</v>
      </c>
      <c r="M10" s="10">
        <f t="shared" si="1"/>
        <v>8626.5</v>
      </c>
      <c r="N10" s="10">
        <f t="shared" si="1"/>
        <v>9138</v>
      </c>
      <c r="O10" s="10">
        <f>SUM(C10:N10)</f>
        <v>75897</v>
      </c>
    </row>
    <row r="11" spans="1:15" x14ac:dyDescent="0.25">
      <c r="A11" s="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2"/>
    </row>
    <row r="12" spans="1:15" x14ac:dyDescent="0.25">
      <c r="A12" s="1"/>
      <c r="B12" s="8" t="s">
        <v>6</v>
      </c>
      <c r="C12" s="9">
        <v>4480</v>
      </c>
      <c r="D12" s="9">
        <v>9380</v>
      </c>
      <c r="E12" s="9">
        <v>14280</v>
      </c>
      <c r="F12" s="9">
        <v>19180</v>
      </c>
      <c r="G12" s="9">
        <v>24080</v>
      </c>
      <c r="H12" s="9">
        <v>28979.999999999996</v>
      </c>
      <c r="I12" s="9">
        <v>33880</v>
      </c>
      <c r="J12" s="9">
        <v>38780</v>
      </c>
      <c r="K12" s="9">
        <v>43680</v>
      </c>
      <c r="L12" s="9">
        <v>48580</v>
      </c>
      <c r="M12" s="9">
        <v>53480</v>
      </c>
      <c r="N12" s="9">
        <v>58379.999999999993</v>
      </c>
      <c r="O12" s="10">
        <f>SUM(C12:N12)</f>
        <v>377160</v>
      </c>
    </row>
    <row r="13" spans="1:15" x14ac:dyDescent="0.25">
      <c r="A13" s="1"/>
      <c r="B13" s="11" t="s">
        <v>3</v>
      </c>
      <c r="C13" s="9">
        <v>5306</v>
      </c>
      <c r="D13" s="9">
        <v>10298.4</v>
      </c>
      <c r="E13" s="9">
        <v>16111.199999999999</v>
      </c>
      <c r="F13" s="9">
        <v>21002.799999999999</v>
      </c>
      <c r="G13" s="9">
        <v>26405.400000000023</v>
      </c>
      <c r="H13" s="9">
        <v>31695.719999999998</v>
      </c>
      <c r="I13" s="9">
        <v>36986.039999999994</v>
      </c>
      <c r="J13" s="9">
        <v>42276.36</v>
      </c>
      <c r="K13" s="9">
        <v>47566.679999999993</v>
      </c>
      <c r="L13" s="9">
        <v>52857</v>
      </c>
      <c r="M13" s="9">
        <v>58147.32</v>
      </c>
      <c r="N13" s="9">
        <v>63437.639999999992</v>
      </c>
      <c r="O13" s="10">
        <f>SUM(C13:N13)</f>
        <v>412090.56</v>
      </c>
    </row>
    <row r="14" spans="1:15" x14ac:dyDescent="0.25">
      <c r="A14" s="1"/>
      <c r="B14" s="11" t="s">
        <v>4</v>
      </c>
      <c r="C14" s="10">
        <f t="shared" ref="C14:N14" si="2">C12-C13</f>
        <v>-826</v>
      </c>
      <c r="D14" s="10">
        <f t="shared" si="2"/>
        <v>-918.39999999999964</v>
      </c>
      <c r="E14" s="10">
        <f t="shared" si="2"/>
        <v>-1831.1999999999989</v>
      </c>
      <c r="F14" s="10">
        <f t="shared" si="2"/>
        <v>-1822.7999999999993</v>
      </c>
      <c r="G14" s="10">
        <f t="shared" si="2"/>
        <v>-2325.4000000000233</v>
      </c>
      <c r="H14" s="10">
        <f t="shared" si="2"/>
        <v>-2715.7200000000012</v>
      </c>
      <c r="I14" s="10">
        <f t="shared" si="2"/>
        <v>-3106.0399999999936</v>
      </c>
      <c r="J14" s="10">
        <f t="shared" si="2"/>
        <v>-3496.3600000000006</v>
      </c>
      <c r="K14" s="10">
        <f t="shared" si="2"/>
        <v>-3886.679999999993</v>
      </c>
      <c r="L14" s="10">
        <f t="shared" si="2"/>
        <v>-4277</v>
      </c>
      <c r="M14" s="10">
        <f t="shared" si="2"/>
        <v>-4667.32</v>
      </c>
      <c r="N14" s="10">
        <f t="shared" si="2"/>
        <v>-5057.6399999999994</v>
      </c>
      <c r="O14" s="10">
        <f>SUM(C14:N14)</f>
        <v>-34930.560000000012</v>
      </c>
    </row>
    <row r="15" spans="1:15" x14ac:dyDescent="0.25">
      <c r="A15" s="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1"/>
      <c r="B16" s="8" t="s">
        <v>7</v>
      </c>
      <c r="C16" s="9">
        <v>1600</v>
      </c>
      <c r="D16" s="9">
        <v>3350</v>
      </c>
      <c r="E16" s="9">
        <v>5100</v>
      </c>
      <c r="F16" s="9">
        <v>6850</v>
      </c>
      <c r="G16" s="9">
        <v>12600</v>
      </c>
      <c r="H16" s="9">
        <v>10350</v>
      </c>
      <c r="I16" s="9">
        <v>42280</v>
      </c>
      <c r="J16" s="9">
        <v>42513.333333333234</v>
      </c>
      <c r="K16" s="9">
        <v>46013.333333333234</v>
      </c>
      <c r="L16" s="9">
        <v>49513.333333333234</v>
      </c>
      <c r="M16" s="9">
        <v>53013.333333333234</v>
      </c>
      <c r="N16" s="9">
        <v>56513.333333333234</v>
      </c>
      <c r="O16" s="10">
        <f>SUM(C16:N16)</f>
        <v>329696.66666666616</v>
      </c>
    </row>
    <row r="17" spans="1:15" x14ac:dyDescent="0.25">
      <c r="A17" s="1"/>
      <c r="B17" s="11" t="s">
        <v>3</v>
      </c>
      <c r="C17" s="9">
        <v>2895</v>
      </c>
      <c r="D17" s="9">
        <v>4678</v>
      </c>
      <c r="E17" s="9">
        <v>7754</v>
      </c>
      <c r="F17" s="9">
        <v>6501</v>
      </c>
      <c r="G17" s="9">
        <v>9430.5000000000091</v>
      </c>
      <c r="H17" s="9">
        <v>11319.9</v>
      </c>
      <c r="I17" s="9">
        <v>36986.039999999994</v>
      </c>
      <c r="J17" s="9">
        <v>42276.36</v>
      </c>
      <c r="K17" s="9">
        <v>47566.679999999993</v>
      </c>
      <c r="L17" s="9">
        <v>52857</v>
      </c>
      <c r="M17" s="9">
        <v>58147.32</v>
      </c>
      <c r="N17" s="9">
        <v>63437.639999999992</v>
      </c>
      <c r="O17" s="10">
        <f>SUM(C17:N17)</f>
        <v>343849.44</v>
      </c>
    </row>
    <row r="18" spans="1:15" x14ac:dyDescent="0.25">
      <c r="A18" s="1"/>
      <c r="B18" s="11" t="s">
        <v>4</v>
      </c>
      <c r="C18" s="10">
        <f t="shared" ref="C18:N18" si="3">C16-C17</f>
        <v>-1295</v>
      </c>
      <c r="D18" s="10">
        <f t="shared" si="3"/>
        <v>-1328</v>
      </c>
      <c r="E18" s="10">
        <f t="shared" si="3"/>
        <v>-2654</v>
      </c>
      <c r="F18" s="10">
        <f t="shared" si="3"/>
        <v>349</v>
      </c>
      <c r="G18" s="10">
        <f t="shared" si="3"/>
        <v>3169.4999999999909</v>
      </c>
      <c r="H18" s="10">
        <f t="shared" si="3"/>
        <v>-969.89999999999964</v>
      </c>
      <c r="I18" s="10">
        <f t="shared" si="3"/>
        <v>5293.9600000000064</v>
      </c>
      <c r="J18" s="10">
        <f t="shared" si="3"/>
        <v>236.97333333323331</v>
      </c>
      <c r="K18" s="10">
        <f t="shared" si="3"/>
        <v>-1553.3466666667591</v>
      </c>
      <c r="L18" s="10">
        <f t="shared" si="3"/>
        <v>-3343.6666666667661</v>
      </c>
      <c r="M18" s="10">
        <f t="shared" si="3"/>
        <v>-5133.9866666667658</v>
      </c>
      <c r="N18" s="10">
        <f t="shared" si="3"/>
        <v>-6924.3066666667582</v>
      </c>
      <c r="O18" s="10">
        <f>SUM(C18:N18)</f>
        <v>-14152.773333333818</v>
      </c>
    </row>
    <row r="19" spans="1:15" x14ac:dyDescent="0.25">
      <c r="A19" s="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1"/>
      <c r="B20" s="8" t="s">
        <v>8</v>
      </c>
      <c r="C20" s="9">
        <v>1600</v>
      </c>
      <c r="D20" s="9">
        <v>3350</v>
      </c>
      <c r="E20" s="9">
        <v>5100</v>
      </c>
      <c r="F20" s="9">
        <v>6850</v>
      </c>
      <c r="G20" s="9">
        <v>8600</v>
      </c>
      <c r="H20" s="9">
        <v>10350</v>
      </c>
      <c r="I20" s="9">
        <v>12100</v>
      </c>
      <c r="J20" s="9">
        <v>13850</v>
      </c>
      <c r="K20" s="9">
        <v>15600</v>
      </c>
      <c r="L20" s="9">
        <v>17350</v>
      </c>
      <c r="M20" s="9">
        <v>19100</v>
      </c>
      <c r="N20" s="9">
        <v>20850</v>
      </c>
      <c r="O20" s="10">
        <f>SUM(C20:N20)</f>
        <v>134700</v>
      </c>
    </row>
    <row r="21" spans="1:15" x14ac:dyDescent="0.25">
      <c r="A21" s="1"/>
      <c r="B21" s="11" t="s">
        <v>3</v>
      </c>
      <c r="C21" s="9">
        <v>595</v>
      </c>
      <c r="D21" s="9">
        <v>1678</v>
      </c>
      <c r="E21" s="9">
        <v>4754</v>
      </c>
      <c r="F21" s="9">
        <v>6501</v>
      </c>
      <c r="G21" s="9">
        <v>7744</v>
      </c>
      <c r="H21" s="9">
        <v>9845</v>
      </c>
      <c r="I21" s="9">
        <v>10976</v>
      </c>
      <c r="J21" s="9">
        <v>11232</v>
      </c>
      <c r="K21" s="9">
        <v>14323</v>
      </c>
      <c r="L21" s="9">
        <v>15434</v>
      </c>
      <c r="M21" s="9">
        <v>16543</v>
      </c>
      <c r="N21" s="9">
        <v>17896</v>
      </c>
      <c r="O21" s="10">
        <f>SUM(C21:N21)</f>
        <v>117521</v>
      </c>
    </row>
    <row r="22" spans="1:15" x14ac:dyDescent="0.25">
      <c r="A22" s="1"/>
      <c r="B22" s="11" t="s">
        <v>4</v>
      </c>
      <c r="C22" s="10">
        <f t="shared" ref="C22:N22" si="4">C20-C21</f>
        <v>1005</v>
      </c>
      <c r="D22" s="10">
        <f t="shared" si="4"/>
        <v>1672</v>
      </c>
      <c r="E22" s="10">
        <f t="shared" si="4"/>
        <v>346</v>
      </c>
      <c r="F22" s="10">
        <f t="shared" si="4"/>
        <v>349</v>
      </c>
      <c r="G22" s="10">
        <f t="shared" si="4"/>
        <v>856</v>
      </c>
      <c r="H22" s="10">
        <f t="shared" si="4"/>
        <v>505</v>
      </c>
      <c r="I22" s="10">
        <f t="shared" si="4"/>
        <v>1124</v>
      </c>
      <c r="J22" s="10">
        <f t="shared" si="4"/>
        <v>2618</v>
      </c>
      <c r="K22" s="10">
        <f t="shared" si="4"/>
        <v>1277</v>
      </c>
      <c r="L22" s="10">
        <f t="shared" si="4"/>
        <v>1916</v>
      </c>
      <c r="M22" s="10">
        <f t="shared" si="4"/>
        <v>2557</v>
      </c>
      <c r="N22" s="10">
        <f t="shared" si="4"/>
        <v>2954</v>
      </c>
      <c r="O22" s="10">
        <f>SUM(C22:N22)</f>
        <v>17179</v>
      </c>
    </row>
    <row r="23" spans="1:15" x14ac:dyDescent="0.25">
      <c r="A23" s="1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"/>
      <c r="B24" s="8" t="s">
        <v>9</v>
      </c>
      <c r="C24" s="9">
        <v>44800</v>
      </c>
      <c r="D24" s="9">
        <v>37380</v>
      </c>
      <c r="E24" s="9">
        <v>42280</v>
      </c>
      <c r="F24" s="9">
        <v>47180</v>
      </c>
      <c r="G24" s="9">
        <v>45920</v>
      </c>
      <c r="H24" s="9">
        <v>47124</v>
      </c>
      <c r="I24" s="9">
        <v>48328</v>
      </c>
      <c r="J24" s="9">
        <v>49532</v>
      </c>
      <c r="K24" s="9">
        <v>43680</v>
      </c>
      <c r="L24" s="9">
        <v>48580</v>
      </c>
      <c r="M24" s="9">
        <v>53480</v>
      </c>
      <c r="N24" s="9">
        <v>58379.999999999993</v>
      </c>
      <c r="O24" s="10">
        <f>SUM(C24:N24)</f>
        <v>566664</v>
      </c>
    </row>
    <row r="25" spans="1:15" x14ac:dyDescent="0.25">
      <c r="A25" s="1"/>
      <c r="B25" s="11" t="s">
        <v>3</v>
      </c>
      <c r="C25" s="9">
        <v>4466</v>
      </c>
      <c r="D25" s="9">
        <v>4698.3999999999996</v>
      </c>
      <c r="E25" s="9">
        <v>13311.199999999999</v>
      </c>
      <c r="F25" s="9">
        <v>18202.8</v>
      </c>
      <c r="G25" s="9">
        <v>22625.399999999998</v>
      </c>
      <c r="H25" s="9">
        <v>27607.719999999998</v>
      </c>
      <c r="I25" s="9">
        <v>32590.039999999997</v>
      </c>
      <c r="J25" s="9">
        <v>37572.36</v>
      </c>
      <c r="K25" s="9">
        <v>40104.399999999994</v>
      </c>
      <c r="L25" s="9">
        <v>43215.199999999997</v>
      </c>
      <c r="M25" s="9">
        <v>46320.399999999994</v>
      </c>
      <c r="N25" s="9">
        <v>50108.799999999996</v>
      </c>
      <c r="O25" s="10">
        <f>SUM(C25:N25)</f>
        <v>340822.71999999991</v>
      </c>
    </row>
    <row r="26" spans="1:15" x14ac:dyDescent="0.25">
      <c r="A26" s="1"/>
      <c r="B26" s="11" t="s">
        <v>4</v>
      </c>
      <c r="C26" s="10">
        <f t="shared" ref="C26:N26" si="5">C24-C25</f>
        <v>40334</v>
      </c>
      <c r="D26" s="10">
        <f t="shared" si="5"/>
        <v>32681.599999999999</v>
      </c>
      <c r="E26" s="10">
        <f t="shared" si="5"/>
        <v>28968.800000000003</v>
      </c>
      <c r="F26" s="10">
        <f t="shared" si="5"/>
        <v>28977.200000000001</v>
      </c>
      <c r="G26" s="10">
        <f t="shared" si="5"/>
        <v>23294.600000000002</v>
      </c>
      <c r="H26" s="10">
        <f t="shared" si="5"/>
        <v>19516.280000000002</v>
      </c>
      <c r="I26" s="10">
        <f t="shared" si="5"/>
        <v>15737.960000000003</v>
      </c>
      <c r="J26" s="10">
        <f t="shared" si="5"/>
        <v>11959.64</v>
      </c>
      <c r="K26" s="10">
        <f t="shared" si="5"/>
        <v>3575.6000000000058</v>
      </c>
      <c r="L26" s="10">
        <f t="shared" si="5"/>
        <v>5364.8000000000029</v>
      </c>
      <c r="M26" s="10">
        <f t="shared" si="5"/>
        <v>7159.6000000000058</v>
      </c>
      <c r="N26" s="10">
        <f t="shared" si="5"/>
        <v>8271.1999999999971</v>
      </c>
      <c r="O26" s="10">
        <f>SUM(C26:N26)</f>
        <v>225841.28000000003</v>
      </c>
    </row>
    <row r="27" spans="1:15" x14ac:dyDescent="0.25">
      <c r="A27" s="1"/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2"/>
    </row>
    <row r="28" spans="1:15" x14ac:dyDescent="0.25">
      <c r="A28" s="1"/>
      <c r="B28" s="13" t="s">
        <v>28</v>
      </c>
      <c r="C28" s="10">
        <f>C4+C8+C12+C16+C20+C24</f>
        <v>67000</v>
      </c>
      <c r="D28" s="10">
        <f t="shared" ref="D28:N29" si="6">D4+D8+D12+D16+D20+D24</f>
        <v>77580</v>
      </c>
      <c r="E28" s="10">
        <f t="shared" si="6"/>
        <v>100480</v>
      </c>
      <c r="F28" s="10">
        <f t="shared" si="6"/>
        <v>123380</v>
      </c>
      <c r="G28" s="10">
        <f t="shared" si="6"/>
        <v>209136</v>
      </c>
      <c r="H28" s="10">
        <f t="shared" si="6"/>
        <v>237570</v>
      </c>
      <c r="I28" s="10">
        <f t="shared" si="6"/>
        <v>300184</v>
      </c>
      <c r="J28" s="10">
        <f t="shared" si="6"/>
        <v>331101.3333333332</v>
      </c>
      <c r="K28" s="10">
        <f t="shared" si="6"/>
        <v>358229.3333333332</v>
      </c>
      <c r="L28" s="10">
        <f>L4+L8+L12+L16+L20+L24</f>
        <v>396109.33333333326</v>
      </c>
      <c r="M28" s="10">
        <f t="shared" si="6"/>
        <v>433989.33333333326</v>
      </c>
      <c r="N28" s="10">
        <f t="shared" si="6"/>
        <v>471869.33333333326</v>
      </c>
      <c r="O28" s="10">
        <f>SUM(C28:N28)</f>
        <v>3106628.666666666</v>
      </c>
    </row>
    <row r="29" spans="1:15" x14ac:dyDescent="0.25">
      <c r="A29" s="1"/>
      <c r="B29" s="13" t="s">
        <v>3</v>
      </c>
      <c r="C29" s="10">
        <f>C5+C9+C13+C17+C21+C25</f>
        <v>20546</v>
      </c>
      <c r="D29" s="10">
        <f t="shared" si="6"/>
        <v>33434.400000000001</v>
      </c>
      <c r="E29" s="10">
        <f t="shared" si="6"/>
        <v>70159.199999999997</v>
      </c>
      <c r="F29" s="10">
        <f t="shared" si="6"/>
        <v>89015.8</v>
      </c>
      <c r="G29" s="10">
        <f t="shared" si="6"/>
        <v>168517.24000000002</v>
      </c>
      <c r="H29" s="10">
        <f t="shared" si="6"/>
        <v>209226.53999999998</v>
      </c>
      <c r="I29" s="10">
        <f t="shared" si="6"/>
        <v>261335.37999999998</v>
      </c>
      <c r="J29" s="10">
        <f t="shared" si="6"/>
        <v>281903.39999999997</v>
      </c>
      <c r="K29" s="10">
        <f t="shared" si="6"/>
        <v>336195.74</v>
      </c>
      <c r="L29" s="10">
        <f>L5+L9+L13+L17+L21+L25</f>
        <v>365802.04</v>
      </c>
      <c r="M29" s="10">
        <f t="shared" si="6"/>
        <v>395377.22</v>
      </c>
      <c r="N29" s="10">
        <f t="shared" si="6"/>
        <v>428749.04</v>
      </c>
      <c r="O29" s="10">
        <f>SUM(C29:N29)</f>
        <v>2660262</v>
      </c>
    </row>
    <row r="30" spans="1:15" x14ac:dyDescent="0.25">
      <c r="A30" s="1"/>
      <c r="B30" s="14" t="s">
        <v>4</v>
      </c>
      <c r="C30" s="10">
        <f t="shared" ref="C30:N30" si="7">C28-C29</f>
        <v>46454</v>
      </c>
      <c r="D30" s="10">
        <f t="shared" si="7"/>
        <v>44145.599999999999</v>
      </c>
      <c r="E30" s="10">
        <f t="shared" si="7"/>
        <v>30320.800000000003</v>
      </c>
      <c r="F30" s="10">
        <f t="shared" si="7"/>
        <v>34364.199999999997</v>
      </c>
      <c r="G30" s="10">
        <f t="shared" si="7"/>
        <v>40618.75999999998</v>
      </c>
      <c r="H30" s="10">
        <f t="shared" si="7"/>
        <v>28343.460000000021</v>
      </c>
      <c r="I30" s="10">
        <f t="shared" si="7"/>
        <v>38848.620000000024</v>
      </c>
      <c r="J30" s="10">
        <f t="shared" si="7"/>
        <v>49197.933333333232</v>
      </c>
      <c r="K30" s="10">
        <f t="shared" si="7"/>
        <v>22033.593333333207</v>
      </c>
      <c r="L30" s="10">
        <f t="shared" si="7"/>
        <v>30307.293333333277</v>
      </c>
      <c r="M30" s="10">
        <f t="shared" si="7"/>
        <v>38612.113333333284</v>
      </c>
      <c r="N30" s="10">
        <f t="shared" si="7"/>
        <v>43120.293333333277</v>
      </c>
      <c r="O30" s="36">
        <f t="shared" ref="O30" si="8">O28/O29-1</f>
        <v>0.16779049081130593</v>
      </c>
    </row>
    <row r="31" spans="1:15" x14ac:dyDescent="0.25">
      <c r="A31" s="1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x14ac:dyDescent="0.25">
      <c r="A32" s="1"/>
      <c r="B32" s="17" t="s">
        <v>10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6"/>
    </row>
    <row r="33" spans="1:15" x14ac:dyDescent="0.25">
      <c r="A33" s="1"/>
      <c r="B33" s="8" t="s">
        <v>11</v>
      </c>
      <c r="C33" s="9">
        <v>1600</v>
      </c>
      <c r="D33" s="9">
        <v>3350</v>
      </c>
      <c r="E33" s="9">
        <v>5100</v>
      </c>
      <c r="F33" s="9">
        <v>6850</v>
      </c>
      <c r="G33" s="9">
        <v>8600</v>
      </c>
      <c r="H33" s="9">
        <v>10350</v>
      </c>
      <c r="I33" s="9">
        <v>12100</v>
      </c>
      <c r="J33" s="9">
        <v>13850</v>
      </c>
      <c r="K33" s="9">
        <v>15600</v>
      </c>
      <c r="L33" s="9">
        <v>17350</v>
      </c>
      <c r="M33" s="9">
        <v>19100</v>
      </c>
      <c r="N33" s="9">
        <v>20850</v>
      </c>
      <c r="O33" s="10">
        <f>SUM(C33:N33)</f>
        <v>134700</v>
      </c>
    </row>
    <row r="34" spans="1:15" x14ac:dyDescent="0.25">
      <c r="A34" s="1"/>
      <c r="B34" s="11" t="s">
        <v>3</v>
      </c>
      <c r="C34" s="9">
        <v>595</v>
      </c>
      <c r="D34" s="9">
        <v>1678</v>
      </c>
      <c r="E34" s="9">
        <v>4754</v>
      </c>
      <c r="F34" s="9">
        <v>6501</v>
      </c>
      <c r="G34" s="9">
        <v>7744</v>
      </c>
      <c r="H34" s="9">
        <v>9845</v>
      </c>
      <c r="I34" s="9">
        <v>10976</v>
      </c>
      <c r="J34" s="9">
        <v>11232</v>
      </c>
      <c r="K34" s="9">
        <v>14323</v>
      </c>
      <c r="L34" s="9">
        <v>15434</v>
      </c>
      <c r="M34" s="9">
        <v>16543</v>
      </c>
      <c r="N34" s="9">
        <v>17896</v>
      </c>
      <c r="O34" s="10">
        <f>SUM(C34:N34)</f>
        <v>117521</v>
      </c>
    </row>
    <row r="35" spans="1:15" x14ac:dyDescent="0.25">
      <c r="A35" s="1"/>
      <c r="B35" s="11" t="s">
        <v>4</v>
      </c>
      <c r="C35" s="10">
        <f t="shared" ref="C35:N35" si="9">C33-C34</f>
        <v>1005</v>
      </c>
      <c r="D35" s="10">
        <f t="shared" si="9"/>
        <v>1672</v>
      </c>
      <c r="E35" s="10">
        <f t="shared" si="9"/>
        <v>346</v>
      </c>
      <c r="F35" s="10">
        <f t="shared" si="9"/>
        <v>349</v>
      </c>
      <c r="G35" s="10">
        <f t="shared" si="9"/>
        <v>856</v>
      </c>
      <c r="H35" s="10">
        <f t="shared" si="9"/>
        <v>505</v>
      </c>
      <c r="I35" s="10">
        <f t="shared" si="9"/>
        <v>1124</v>
      </c>
      <c r="J35" s="10">
        <f t="shared" si="9"/>
        <v>2618</v>
      </c>
      <c r="K35" s="10">
        <f t="shared" si="9"/>
        <v>1277</v>
      </c>
      <c r="L35" s="10">
        <f t="shared" si="9"/>
        <v>1916</v>
      </c>
      <c r="M35" s="10">
        <f t="shared" si="9"/>
        <v>2557</v>
      </c>
      <c r="N35" s="10">
        <f t="shared" si="9"/>
        <v>2954</v>
      </c>
      <c r="O35" s="10">
        <f>SUM(C35:N35)</f>
        <v>17179</v>
      </c>
    </row>
    <row r="36" spans="1:15" x14ac:dyDescent="0.25">
      <c r="A36" s="1"/>
      <c r="B36" s="11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5"/>
    </row>
    <row r="37" spans="1:15" x14ac:dyDescent="0.25">
      <c r="A37" s="1"/>
      <c r="B37" s="8" t="s">
        <v>13</v>
      </c>
      <c r="C37" s="9">
        <v>1600</v>
      </c>
      <c r="D37" s="9">
        <v>3350</v>
      </c>
      <c r="E37" s="9">
        <v>5100</v>
      </c>
      <c r="F37" s="9">
        <v>6850</v>
      </c>
      <c r="G37" s="9">
        <v>8600</v>
      </c>
      <c r="H37" s="9">
        <v>10350</v>
      </c>
      <c r="I37" s="9">
        <v>12100</v>
      </c>
      <c r="J37" s="9">
        <v>13850</v>
      </c>
      <c r="K37" s="9">
        <v>15600</v>
      </c>
      <c r="L37" s="9">
        <v>17350</v>
      </c>
      <c r="M37" s="9">
        <v>19100</v>
      </c>
      <c r="N37" s="9">
        <v>20850</v>
      </c>
      <c r="O37" s="10">
        <f>SUM(C37:N37)</f>
        <v>134700</v>
      </c>
    </row>
    <row r="38" spans="1:15" x14ac:dyDescent="0.25">
      <c r="A38" s="1"/>
      <c r="B38" s="11" t="s">
        <v>3</v>
      </c>
      <c r="C38" s="9">
        <v>595</v>
      </c>
      <c r="D38" s="9">
        <v>1678</v>
      </c>
      <c r="E38" s="9">
        <v>4754</v>
      </c>
      <c r="F38" s="9">
        <v>6501</v>
      </c>
      <c r="G38" s="9">
        <v>7744</v>
      </c>
      <c r="H38" s="9">
        <v>9845</v>
      </c>
      <c r="I38" s="9">
        <v>10976</v>
      </c>
      <c r="J38" s="9">
        <v>11232</v>
      </c>
      <c r="K38" s="9">
        <v>14323</v>
      </c>
      <c r="L38" s="9">
        <v>15434</v>
      </c>
      <c r="M38" s="9">
        <v>16543</v>
      </c>
      <c r="N38" s="9">
        <v>17896</v>
      </c>
      <c r="O38" s="10">
        <f>SUM(C38:N38)</f>
        <v>117521</v>
      </c>
    </row>
    <row r="39" spans="1:15" x14ac:dyDescent="0.25">
      <c r="A39" s="1"/>
      <c r="B39" s="11" t="s">
        <v>4</v>
      </c>
      <c r="C39" s="10">
        <f t="shared" ref="C39:N39" si="10">C37-C38</f>
        <v>1005</v>
      </c>
      <c r="D39" s="10">
        <f t="shared" si="10"/>
        <v>1672</v>
      </c>
      <c r="E39" s="10">
        <f t="shared" si="10"/>
        <v>346</v>
      </c>
      <c r="F39" s="10">
        <f t="shared" si="10"/>
        <v>349</v>
      </c>
      <c r="G39" s="10">
        <f t="shared" si="10"/>
        <v>856</v>
      </c>
      <c r="H39" s="10">
        <f t="shared" si="10"/>
        <v>505</v>
      </c>
      <c r="I39" s="10">
        <f t="shared" si="10"/>
        <v>1124</v>
      </c>
      <c r="J39" s="10">
        <f t="shared" si="10"/>
        <v>2618</v>
      </c>
      <c r="K39" s="10">
        <f t="shared" si="10"/>
        <v>1277</v>
      </c>
      <c r="L39" s="10">
        <f t="shared" si="10"/>
        <v>1916</v>
      </c>
      <c r="M39" s="10">
        <f t="shared" si="10"/>
        <v>2557</v>
      </c>
      <c r="N39" s="10">
        <f t="shared" si="10"/>
        <v>2954</v>
      </c>
      <c r="O39" s="10">
        <f>SUM(C39:N39)</f>
        <v>17179</v>
      </c>
    </row>
    <row r="40" spans="1:15" x14ac:dyDescent="0.25">
      <c r="A40" s="1"/>
      <c r="B40" s="1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5"/>
    </row>
    <row r="41" spans="1:15" x14ac:dyDescent="0.25">
      <c r="A41" s="1"/>
      <c r="B41" s="8" t="s">
        <v>12</v>
      </c>
      <c r="C41" s="9">
        <v>1600</v>
      </c>
      <c r="D41" s="9">
        <v>3350</v>
      </c>
      <c r="E41" s="9">
        <v>5100</v>
      </c>
      <c r="F41" s="9">
        <v>6850</v>
      </c>
      <c r="G41" s="9">
        <v>8600</v>
      </c>
      <c r="H41" s="9">
        <v>10350</v>
      </c>
      <c r="I41" s="9">
        <v>12100</v>
      </c>
      <c r="J41" s="9">
        <v>13850</v>
      </c>
      <c r="K41" s="9">
        <v>15600</v>
      </c>
      <c r="L41" s="9">
        <v>17350</v>
      </c>
      <c r="M41" s="9">
        <v>19100</v>
      </c>
      <c r="N41" s="9">
        <v>20850</v>
      </c>
      <c r="O41" s="10">
        <f>SUM(C41:N41)</f>
        <v>134700</v>
      </c>
    </row>
    <row r="42" spans="1:15" x14ac:dyDescent="0.25">
      <c r="A42" s="1"/>
      <c r="B42" s="11" t="s">
        <v>3</v>
      </c>
      <c r="C42" s="9">
        <v>595</v>
      </c>
      <c r="D42" s="9">
        <v>1678</v>
      </c>
      <c r="E42" s="9">
        <v>4754</v>
      </c>
      <c r="F42" s="9">
        <v>6501</v>
      </c>
      <c r="G42" s="9">
        <v>7744</v>
      </c>
      <c r="H42" s="9">
        <v>9845</v>
      </c>
      <c r="I42" s="9">
        <v>10976</v>
      </c>
      <c r="J42" s="9">
        <v>11232</v>
      </c>
      <c r="K42" s="9">
        <v>14323</v>
      </c>
      <c r="L42" s="9">
        <v>15434</v>
      </c>
      <c r="M42" s="9">
        <v>16543</v>
      </c>
      <c r="N42" s="9">
        <v>17896</v>
      </c>
      <c r="O42" s="10">
        <f>SUM(C42:N42)</f>
        <v>117521</v>
      </c>
    </row>
    <row r="43" spans="1:15" x14ac:dyDescent="0.25">
      <c r="A43" s="1"/>
      <c r="B43" s="11" t="s">
        <v>4</v>
      </c>
      <c r="C43" s="10">
        <f t="shared" ref="C43:N43" si="11">C41-C42</f>
        <v>1005</v>
      </c>
      <c r="D43" s="10">
        <f t="shared" si="11"/>
        <v>1672</v>
      </c>
      <c r="E43" s="10">
        <f t="shared" si="11"/>
        <v>346</v>
      </c>
      <c r="F43" s="10">
        <f t="shared" si="11"/>
        <v>349</v>
      </c>
      <c r="G43" s="10">
        <f t="shared" si="11"/>
        <v>856</v>
      </c>
      <c r="H43" s="10">
        <f t="shared" si="11"/>
        <v>505</v>
      </c>
      <c r="I43" s="10">
        <f t="shared" si="11"/>
        <v>1124</v>
      </c>
      <c r="J43" s="10">
        <f t="shared" si="11"/>
        <v>2618</v>
      </c>
      <c r="K43" s="10">
        <f t="shared" si="11"/>
        <v>1277</v>
      </c>
      <c r="L43" s="10">
        <f t="shared" si="11"/>
        <v>1916</v>
      </c>
      <c r="M43" s="10">
        <f t="shared" si="11"/>
        <v>2557</v>
      </c>
      <c r="N43" s="10">
        <f t="shared" si="11"/>
        <v>2954</v>
      </c>
      <c r="O43" s="10">
        <f>SUM(C43:N43)</f>
        <v>17179</v>
      </c>
    </row>
    <row r="44" spans="1:15" x14ac:dyDescent="0.25">
      <c r="A44" s="1"/>
      <c r="B44" s="11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5"/>
    </row>
    <row r="45" spans="1:15" x14ac:dyDescent="0.25">
      <c r="A45" s="1"/>
      <c r="B45" s="8" t="s">
        <v>14</v>
      </c>
      <c r="C45" s="9">
        <v>1600</v>
      </c>
      <c r="D45" s="9">
        <v>3350</v>
      </c>
      <c r="E45" s="9">
        <v>5100</v>
      </c>
      <c r="F45" s="9">
        <v>6850</v>
      </c>
      <c r="G45" s="9">
        <v>8600</v>
      </c>
      <c r="H45" s="9">
        <v>10350</v>
      </c>
      <c r="I45" s="9">
        <v>12100</v>
      </c>
      <c r="J45" s="9">
        <v>13850</v>
      </c>
      <c r="K45" s="9">
        <v>15600</v>
      </c>
      <c r="L45" s="9">
        <v>17350</v>
      </c>
      <c r="M45" s="9">
        <v>19100</v>
      </c>
      <c r="N45" s="9">
        <v>20850</v>
      </c>
      <c r="O45" s="10">
        <f>SUM(C45:N45)</f>
        <v>134700</v>
      </c>
    </row>
    <row r="46" spans="1:15" x14ac:dyDescent="0.25">
      <c r="A46" s="1"/>
      <c r="B46" s="11" t="s">
        <v>3</v>
      </c>
      <c r="C46" s="9">
        <v>595</v>
      </c>
      <c r="D46" s="9">
        <v>1678</v>
      </c>
      <c r="E46" s="9">
        <v>4754</v>
      </c>
      <c r="F46" s="9">
        <v>6501</v>
      </c>
      <c r="G46" s="9">
        <v>7744</v>
      </c>
      <c r="H46" s="9">
        <v>9845</v>
      </c>
      <c r="I46" s="9">
        <v>10976</v>
      </c>
      <c r="J46" s="9">
        <v>11232</v>
      </c>
      <c r="K46" s="9">
        <v>14323</v>
      </c>
      <c r="L46" s="9">
        <v>15434</v>
      </c>
      <c r="M46" s="9">
        <v>16543</v>
      </c>
      <c r="N46" s="9">
        <v>17896</v>
      </c>
      <c r="O46" s="10">
        <f>SUM(C46:N46)</f>
        <v>117521</v>
      </c>
    </row>
    <row r="47" spans="1:15" x14ac:dyDescent="0.25">
      <c r="A47" s="1"/>
      <c r="B47" s="11" t="s">
        <v>4</v>
      </c>
      <c r="C47" s="10">
        <f t="shared" ref="C47:N47" si="12">C45-C46</f>
        <v>1005</v>
      </c>
      <c r="D47" s="10">
        <f t="shared" si="12"/>
        <v>1672</v>
      </c>
      <c r="E47" s="10">
        <f t="shared" si="12"/>
        <v>346</v>
      </c>
      <c r="F47" s="10">
        <f t="shared" si="12"/>
        <v>349</v>
      </c>
      <c r="G47" s="10">
        <f t="shared" si="12"/>
        <v>856</v>
      </c>
      <c r="H47" s="10">
        <f t="shared" si="12"/>
        <v>505</v>
      </c>
      <c r="I47" s="10">
        <f t="shared" si="12"/>
        <v>1124</v>
      </c>
      <c r="J47" s="10">
        <f t="shared" si="12"/>
        <v>2618</v>
      </c>
      <c r="K47" s="10">
        <f t="shared" si="12"/>
        <v>1277</v>
      </c>
      <c r="L47" s="10">
        <f t="shared" si="12"/>
        <v>1916</v>
      </c>
      <c r="M47" s="10">
        <f t="shared" si="12"/>
        <v>2557</v>
      </c>
      <c r="N47" s="10">
        <f t="shared" si="12"/>
        <v>2954</v>
      </c>
      <c r="O47" s="10">
        <f>SUM(C47:N47)</f>
        <v>17179</v>
      </c>
    </row>
    <row r="48" spans="1:15" x14ac:dyDescent="0.25">
      <c r="A48" s="1"/>
      <c r="B48" s="11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5"/>
    </row>
    <row r="49" spans="1:15" x14ac:dyDescent="0.25">
      <c r="A49" s="1"/>
      <c r="B49" s="13" t="s">
        <v>10</v>
      </c>
      <c r="C49" s="10">
        <f>C33+C37+C41+C45</f>
        <v>6400</v>
      </c>
      <c r="D49" s="10">
        <f t="shared" ref="D49:N50" si="13">D33+D37+D41+D45</f>
        <v>13400</v>
      </c>
      <c r="E49" s="10">
        <f t="shared" si="13"/>
        <v>20400</v>
      </c>
      <c r="F49" s="10">
        <f t="shared" si="13"/>
        <v>27400</v>
      </c>
      <c r="G49" s="10">
        <f t="shared" si="13"/>
        <v>34400</v>
      </c>
      <c r="H49" s="10">
        <f t="shared" si="13"/>
        <v>41400</v>
      </c>
      <c r="I49" s="10">
        <f t="shared" si="13"/>
        <v>48400</v>
      </c>
      <c r="J49" s="10">
        <f t="shared" si="13"/>
        <v>55400</v>
      </c>
      <c r="K49" s="10">
        <f t="shared" si="13"/>
        <v>62400</v>
      </c>
      <c r="L49" s="10">
        <f t="shared" si="13"/>
        <v>69400</v>
      </c>
      <c r="M49" s="10">
        <f t="shared" si="13"/>
        <v>76400</v>
      </c>
      <c r="N49" s="10">
        <f t="shared" si="13"/>
        <v>83400</v>
      </c>
      <c r="O49" s="10">
        <f>SUM(C49:N49)</f>
        <v>538800</v>
      </c>
    </row>
    <row r="50" spans="1:15" x14ac:dyDescent="0.25">
      <c r="A50" s="1"/>
      <c r="B50" s="13" t="s">
        <v>3</v>
      </c>
      <c r="C50" s="10">
        <f>C34+C38+C42+C46</f>
        <v>2380</v>
      </c>
      <c r="D50" s="10">
        <f t="shared" si="13"/>
        <v>6712</v>
      </c>
      <c r="E50" s="10">
        <f t="shared" si="13"/>
        <v>19016</v>
      </c>
      <c r="F50" s="10">
        <f t="shared" si="13"/>
        <v>26004</v>
      </c>
      <c r="G50" s="10">
        <f t="shared" si="13"/>
        <v>30976</v>
      </c>
      <c r="H50" s="10">
        <f t="shared" si="13"/>
        <v>39380</v>
      </c>
      <c r="I50" s="10">
        <f t="shared" si="13"/>
        <v>43904</v>
      </c>
      <c r="J50" s="10">
        <f t="shared" si="13"/>
        <v>44928</v>
      </c>
      <c r="K50" s="10">
        <f t="shared" si="13"/>
        <v>57292</v>
      </c>
      <c r="L50" s="10">
        <f t="shared" si="13"/>
        <v>61736</v>
      </c>
      <c r="M50" s="10">
        <f t="shared" si="13"/>
        <v>66172</v>
      </c>
      <c r="N50" s="10">
        <f t="shared" si="13"/>
        <v>71584</v>
      </c>
      <c r="O50" s="10">
        <f>SUM(C50:N50)</f>
        <v>470084</v>
      </c>
    </row>
    <row r="51" spans="1:15" x14ac:dyDescent="0.25">
      <c r="A51" s="1"/>
      <c r="B51" s="14" t="s">
        <v>4</v>
      </c>
      <c r="C51" s="10">
        <f>C49-C50</f>
        <v>4020</v>
      </c>
      <c r="D51" s="10">
        <f t="shared" ref="D51:N51" si="14">D49-D50</f>
        <v>6688</v>
      </c>
      <c r="E51" s="10">
        <f t="shared" si="14"/>
        <v>1384</v>
      </c>
      <c r="F51" s="10">
        <f t="shared" si="14"/>
        <v>1396</v>
      </c>
      <c r="G51" s="10">
        <f t="shared" si="14"/>
        <v>3424</v>
      </c>
      <c r="H51" s="10">
        <f t="shared" si="14"/>
        <v>2020</v>
      </c>
      <c r="I51" s="10">
        <f t="shared" si="14"/>
        <v>4496</v>
      </c>
      <c r="J51" s="10">
        <f t="shared" si="14"/>
        <v>10472</v>
      </c>
      <c r="K51" s="10">
        <f t="shared" si="14"/>
        <v>5108</v>
      </c>
      <c r="L51" s="10">
        <f t="shared" si="14"/>
        <v>7664</v>
      </c>
      <c r="M51" s="10">
        <f t="shared" si="14"/>
        <v>10228</v>
      </c>
      <c r="N51" s="10">
        <f t="shared" si="14"/>
        <v>11816</v>
      </c>
      <c r="O51" s="10">
        <f>SUM(C51:N51)</f>
        <v>68716</v>
      </c>
    </row>
    <row r="52" spans="1:15" x14ac:dyDescent="0.25">
      <c r="A52" s="1"/>
      <c r="B52" s="8"/>
      <c r="C52" s="19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 x14ac:dyDescent="0.25">
      <c r="A53" s="1"/>
      <c r="B53" s="8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1:15" x14ac:dyDescent="0.25">
      <c r="A54" s="20"/>
      <c r="B54" s="17" t="s">
        <v>27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 x14ac:dyDescent="0.25">
      <c r="A55" s="20"/>
      <c r="B55" s="21" t="s">
        <v>15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5"/>
    </row>
    <row r="56" spans="1:15" x14ac:dyDescent="0.25">
      <c r="A56" s="20"/>
      <c r="B56" s="8" t="s">
        <v>16</v>
      </c>
      <c r="C56" s="9">
        <v>1600</v>
      </c>
      <c r="D56" s="9">
        <v>3350</v>
      </c>
      <c r="E56" s="9">
        <v>5100</v>
      </c>
      <c r="F56" s="9">
        <v>6850</v>
      </c>
      <c r="G56" s="9">
        <v>8600</v>
      </c>
      <c r="H56" s="9">
        <v>10350</v>
      </c>
      <c r="I56" s="9">
        <v>12100</v>
      </c>
      <c r="J56" s="9">
        <v>13850</v>
      </c>
      <c r="K56" s="9">
        <v>15600</v>
      </c>
      <c r="L56" s="9">
        <v>17350</v>
      </c>
      <c r="M56" s="9">
        <v>19100</v>
      </c>
      <c r="N56" s="9">
        <v>20850</v>
      </c>
      <c r="O56" s="10">
        <f>SUM(C56:N56)</f>
        <v>134700</v>
      </c>
    </row>
    <row r="57" spans="1:15" x14ac:dyDescent="0.25">
      <c r="A57" s="20"/>
      <c r="B57" s="11" t="s">
        <v>3</v>
      </c>
      <c r="C57" s="9">
        <v>595</v>
      </c>
      <c r="D57" s="9">
        <v>1678</v>
      </c>
      <c r="E57" s="9">
        <v>4754</v>
      </c>
      <c r="F57" s="9">
        <v>6501</v>
      </c>
      <c r="G57" s="9">
        <v>7744</v>
      </c>
      <c r="H57" s="9">
        <v>9845</v>
      </c>
      <c r="I57" s="9">
        <v>10976</v>
      </c>
      <c r="J57" s="9">
        <v>11232</v>
      </c>
      <c r="K57" s="9">
        <v>14323</v>
      </c>
      <c r="L57" s="9">
        <v>15434</v>
      </c>
      <c r="M57" s="9">
        <v>16543</v>
      </c>
      <c r="N57" s="9">
        <v>17896</v>
      </c>
      <c r="O57" s="10">
        <f>SUM(C57:N57)</f>
        <v>117521</v>
      </c>
    </row>
    <row r="58" spans="1:15" x14ac:dyDescent="0.25">
      <c r="A58" s="20"/>
      <c r="B58" s="11" t="s">
        <v>4</v>
      </c>
      <c r="C58" s="10">
        <f t="shared" ref="C58:N58" si="15">C56-C57</f>
        <v>1005</v>
      </c>
      <c r="D58" s="10">
        <f t="shared" si="15"/>
        <v>1672</v>
      </c>
      <c r="E58" s="10">
        <f t="shared" si="15"/>
        <v>346</v>
      </c>
      <c r="F58" s="10">
        <f t="shared" si="15"/>
        <v>349</v>
      </c>
      <c r="G58" s="10">
        <f t="shared" si="15"/>
        <v>856</v>
      </c>
      <c r="H58" s="10">
        <f t="shared" si="15"/>
        <v>505</v>
      </c>
      <c r="I58" s="10">
        <f t="shared" si="15"/>
        <v>1124</v>
      </c>
      <c r="J58" s="10">
        <f t="shared" si="15"/>
        <v>2618</v>
      </c>
      <c r="K58" s="10">
        <f t="shared" si="15"/>
        <v>1277</v>
      </c>
      <c r="L58" s="10">
        <f t="shared" si="15"/>
        <v>1916</v>
      </c>
      <c r="M58" s="10">
        <f t="shared" si="15"/>
        <v>2557</v>
      </c>
      <c r="N58" s="10">
        <f t="shared" si="15"/>
        <v>2954</v>
      </c>
      <c r="O58" s="10">
        <f>SUM(O56:O57)</f>
        <v>252221</v>
      </c>
    </row>
    <row r="59" spans="1:15" x14ac:dyDescent="0.25">
      <c r="A59" s="20"/>
      <c r="B59" s="11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5"/>
    </row>
    <row r="60" spans="1:15" x14ac:dyDescent="0.25">
      <c r="A60" s="20"/>
      <c r="B60" s="8" t="s">
        <v>17</v>
      </c>
      <c r="C60" s="9">
        <v>1600</v>
      </c>
      <c r="D60" s="9">
        <v>3350</v>
      </c>
      <c r="E60" s="9">
        <v>5100</v>
      </c>
      <c r="F60" s="9">
        <v>6850</v>
      </c>
      <c r="G60" s="9">
        <v>8600</v>
      </c>
      <c r="H60" s="9">
        <v>10350</v>
      </c>
      <c r="I60" s="9">
        <v>12100</v>
      </c>
      <c r="J60" s="9">
        <v>13850</v>
      </c>
      <c r="K60" s="9">
        <v>15600</v>
      </c>
      <c r="L60" s="9">
        <v>17350</v>
      </c>
      <c r="M60" s="9">
        <v>19100</v>
      </c>
      <c r="N60" s="9">
        <v>20850</v>
      </c>
      <c r="O60" s="10">
        <f>SUM(C60:N60)</f>
        <v>134700</v>
      </c>
    </row>
    <row r="61" spans="1:15" x14ac:dyDescent="0.25">
      <c r="A61" s="20"/>
      <c r="B61" s="11" t="s">
        <v>3</v>
      </c>
      <c r="C61" s="9">
        <v>595</v>
      </c>
      <c r="D61" s="9">
        <v>1678</v>
      </c>
      <c r="E61" s="9">
        <v>4754</v>
      </c>
      <c r="F61" s="9">
        <v>6501</v>
      </c>
      <c r="G61" s="9">
        <v>7744</v>
      </c>
      <c r="H61" s="9">
        <v>9845</v>
      </c>
      <c r="I61" s="9">
        <v>10976</v>
      </c>
      <c r="J61" s="9">
        <v>11232</v>
      </c>
      <c r="K61" s="9">
        <v>14323</v>
      </c>
      <c r="L61" s="9">
        <v>15434</v>
      </c>
      <c r="M61" s="9">
        <v>16543</v>
      </c>
      <c r="N61" s="9">
        <v>17896</v>
      </c>
      <c r="O61" s="10">
        <f>SUM(C61:N61)</f>
        <v>117521</v>
      </c>
    </row>
    <row r="62" spans="1:15" x14ac:dyDescent="0.25">
      <c r="A62" s="20"/>
      <c r="B62" s="11" t="s">
        <v>4</v>
      </c>
      <c r="C62" s="10">
        <f t="shared" ref="C62:N62" si="16">C60-C61</f>
        <v>1005</v>
      </c>
      <c r="D62" s="10">
        <f t="shared" si="16"/>
        <v>1672</v>
      </c>
      <c r="E62" s="10">
        <f t="shared" si="16"/>
        <v>346</v>
      </c>
      <c r="F62" s="10">
        <f t="shared" si="16"/>
        <v>349</v>
      </c>
      <c r="G62" s="10">
        <f t="shared" si="16"/>
        <v>856</v>
      </c>
      <c r="H62" s="10">
        <f t="shared" si="16"/>
        <v>505</v>
      </c>
      <c r="I62" s="10">
        <f t="shared" si="16"/>
        <v>1124</v>
      </c>
      <c r="J62" s="10">
        <f t="shared" si="16"/>
        <v>2618</v>
      </c>
      <c r="K62" s="10">
        <f t="shared" si="16"/>
        <v>1277</v>
      </c>
      <c r="L62" s="10">
        <f t="shared" si="16"/>
        <v>1916</v>
      </c>
      <c r="M62" s="10">
        <f t="shared" si="16"/>
        <v>2557</v>
      </c>
      <c r="N62" s="10">
        <f t="shared" si="16"/>
        <v>2954</v>
      </c>
      <c r="O62" s="10">
        <f>SUM(O60:O61)</f>
        <v>252221</v>
      </c>
    </row>
    <row r="63" spans="1:15" x14ac:dyDescent="0.25">
      <c r="A63" s="20"/>
      <c r="B63" s="11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5"/>
    </row>
    <row r="64" spans="1:15" x14ac:dyDescent="0.25">
      <c r="A64" s="20"/>
      <c r="B64" s="21" t="s">
        <v>15</v>
      </c>
      <c r="C64" s="10">
        <f>C56+C60</f>
        <v>3200</v>
      </c>
      <c r="D64" s="10">
        <f t="shared" ref="D64:N65" si="17">D56+D60</f>
        <v>6700</v>
      </c>
      <c r="E64" s="10">
        <f t="shared" si="17"/>
        <v>10200</v>
      </c>
      <c r="F64" s="10">
        <f t="shared" si="17"/>
        <v>13700</v>
      </c>
      <c r="G64" s="10">
        <f t="shared" si="17"/>
        <v>17200</v>
      </c>
      <c r="H64" s="10">
        <f t="shared" si="17"/>
        <v>20700</v>
      </c>
      <c r="I64" s="10">
        <f t="shared" si="17"/>
        <v>24200</v>
      </c>
      <c r="J64" s="10">
        <f t="shared" si="17"/>
        <v>27700</v>
      </c>
      <c r="K64" s="10">
        <f t="shared" si="17"/>
        <v>31200</v>
      </c>
      <c r="L64" s="10">
        <f t="shared" si="17"/>
        <v>34700</v>
      </c>
      <c r="M64" s="10">
        <f t="shared" si="17"/>
        <v>38200</v>
      </c>
      <c r="N64" s="10">
        <f t="shared" si="17"/>
        <v>41700</v>
      </c>
      <c r="O64" s="10">
        <f>SUM(C64:N64)</f>
        <v>269400</v>
      </c>
    </row>
    <row r="65" spans="1:15" x14ac:dyDescent="0.25">
      <c r="A65" s="20"/>
      <c r="B65" s="22" t="s">
        <v>3</v>
      </c>
      <c r="C65" s="10">
        <f>C57+C61</f>
        <v>1190</v>
      </c>
      <c r="D65" s="10">
        <f t="shared" si="17"/>
        <v>3356</v>
      </c>
      <c r="E65" s="10">
        <f t="shared" si="17"/>
        <v>9508</v>
      </c>
      <c r="F65" s="10">
        <f t="shared" si="17"/>
        <v>13002</v>
      </c>
      <c r="G65" s="10">
        <f t="shared" si="17"/>
        <v>15488</v>
      </c>
      <c r="H65" s="10">
        <f t="shared" si="17"/>
        <v>19690</v>
      </c>
      <c r="I65" s="10">
        <f t="shared" si="17"/>
        <v>21952</v>
      </c>
      <c r="J65" s="10">
        <f t="shared" si="17"/>
        <v>22464</v>
      </c>
      <c r="K65" s="10">
        <f t="shared" si="17"/>
        <v>28646</v>
      </c>
      <c r="L65" s="10">
        <f t="shared" si="17"/>
        <v>30868</v>
      </c>
      <c r="M65" s="10">
        <f t="shared" si="17"/>
        <v>33086</v>
      </c>
      <c r="N65" s="10">
        <f t="shared" si="17"/>
        <v>35792</v>
      </c>
      <c r="O65" s="10">
        <f>SUM(C65:N65)</f>
        <v>235042</v>
      </c>
    </row>
    <row r="66" spans="1:15" x14ac:dyDescent="0.25">
      <c r="A66" s="20"/>
      <c r="B66" s="22" t="s">
        <v>4</v>
      </c>
      <c r="C66" s="10">
        <f>C64-C65</f>
        <v>2010</v>
      </c>
      <c r="D66" s="10">
        <f t="shared" ref="D66:J66" si="18">D64-D65</f>
        <v>3344</v>
      </c>
      <c r="E66" s="10">
        <f t="shared" si="18"/>
        <v>692</v>
      </c>
      <c r="F66" s="10">
        <f t="shared" si="18"/>
        <v>698</v>
      </c>
      <c r="G66" s="10">
        <f t="shared" si="18"/>
        <v>1712</v>
      </c>
      <c r="H66" s="10">
        <f t="shared" si="18"/>
        <v>1010</v>
      </c>
      <c r="I66" s="10">
        <f t="shared" si="18"/>
        <v>2248</v>
      </c>
      <c r="J66" s="10">
        <f t="shared" si="18"/>
        <v>5236</v>
      </c>
      <c r="K66" s="10">
        <f>K64-K65</f>
        <v>2554</v>
      </c>
      <c r="L66" s="10">
        <f>L64-L65</f>
        <v>3832</v>
      </c>
      <c r="M66" s="10">
        <f>M64-M65</f>
        <v>5114</v>
      </c>
      <c r="N66" s="10">
        <f>N64-N65</f>
        <v>5908</v>
      </c>
      <c r="O66" s="10">
        <f>SUM(C66:N66)</f>
        <v>34358</v>
      </c>
    </row>
    <row r="67" spans="1:15" x14ac:dyDescent="0.25">
      <c r="A67" s="20"/>
      <c r="B67" s="22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5"/>
    </row>
    <row r="68" spans="1:15" x14ac:dyDescent="0.25">
      <c r="A68" s="20"/>
      <c r="B68" s="22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5"/>
    </row>
    <row r="69" spans="1:15" x14ac:dyDescent="0.25">
      <c r="A69" s="20"/>
      <c r="B69" s="21" t="s">
        <v>19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5"/>
    </row>
    <row r="70" spans="1:15" x14ac:dyDescent="0.25">
      <c r="A70" s="20"/>
      <c r="B70" s="8" t="s">
        <v>16</v>
      </c>
      <c r="C70" s="9">
        <v>1600</v>
      </c>
      <c r="D70" s="9">
        <v>3350</v>
      </c>
      <c r="E70" s="9">
        <v>5100</v>
      </c>
      <c r="F70" s="9">
        <v>6850</v>
      </c>
      <c r="G70" s="9">
        <v>8600</v>
      </c>
      <c r="H70" s="9">
        <v>10350</v>
      </c>
      <c r="I70" s="9">
        <v>12100</v>
      </c>
      <c r="J70" s="9">
        <v>13850</v>
      </c>
      <c r="K70" s="9">
        <v>15600</v>
      </c>
      <c r="L70" s="9">
        <v>17350</v>
      </c>
      <c r="M70" s="9">
        <v>19100</v>
      </c>
      <c r="N70" s="9">
        <v>20850</v>
      </c>
      <c r="O70" s="10">
        <f>SUM(C70:N70)</f>
        <v>134700</v>
      </c>
    </row>
    <row r="71" spans="1:15" x14ac:dyDescent="0.25">
      <c r="A71" s="20"/>
      <c r="B71" s="11" t="s">
        <v>3</v>
      </c>
      <c r="C71" s="9">
        <v>595</v>
      </c>
      <c r="D71" s="9">
        <v>1678</v>
      </c>
      <c r="E71" s="9">
        <v>4754</v>
      </c>
      <c r="F71" s="9">
        <v>6501</v>
      </c>
      <c r="G71" s="9">
        <v>7744</v>
      </c>
      <c r="H71" s="9">
        <v>9845</v>
      </c>
      <c r="I71" s="9">
        <v>10976</v>
      </c>
      <c r="J71" s="9">
        <v>11232</v>
      </c>
      <c r="K71" s="9">
        <v>14323</v>
      </c>
      <c r="L71" s="9">
        <v>15434</v>
      </c>
      <c r="M71" s="9">
        <v>16543</v>
      </c>
      <c r="N71" s="9">
        <v>17896</v>
      </c>
      <c r="O71" s="10">
        <f>SUM(C71:N71)</f>
        <v>117521</v>
      </c>
    </row>
    <row r="72" spans="1:15" x14ac:dyDescent="0.25">
      <c r="A72" s="20"/>
      <c r="B72" s="11" t="s">
        <v>4</v>
      </c>
      <c r="C72" s="10">
        <f t="shared" ref="C72:N72" si="19">C70-C71</f>
        <v>1005</v>
      </c>
      <c r="D72" s="10">
        <f t="shared" si="19"/>
        <v>1672</v>
      </c>
      <c r="E72" s="10">
        <f t="shared" si="19"/>
        <v>346</v>
      </c>
      <c r="F72" s="10">
        <f t="shared" si="19"/>
        <v>349</v>
      </c>
      <c r="G72" s="10">
        <f t="shared" si="19"/>
        <v>856</v>
      </c>
      <c r="H72" s="10">
        <f t="shared" si="19"/>
        <v>505</v>
      </c>
      <c r="I72" s="10">
        <f t="shared" si="19"/>
        <v>1124</v>
      </c>
      <c r="J72" s="10">
        <f t="shared" si="19"/>
        <v>2618</v>
      </c>
      <c r="K72" s="10">
        <f t="shared" si="19"/>
        <v>1277</v>
      </c>
      <c r="L72" s="10">
        <f t="shared" si="19"/>
        <v>1916</v>
      </c>
      <c r="M72" s="10">
        <f t="shared" si="19"/>
        <v>2557</v>
      </c>
      <c r="N72" s="10">
        <f t="shared" si="19"/>
        <v>2954</v>
      </c>
      <c r="O72" s="10">
        <f>SUM(O70:O71)</f>
        <v>252221</v>
      </c>
    </row>
    <row r="73" spans="1:15" x14ac:dyDescent="0.25">
      <c r="A73" s="20"/>
      <c r="B73" s="11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5"/>
    </row>
    <row r="74" spans="1:15" x14ac:dyDescent="0.25">
      <c r="A74" s="20"/>
      <c r="B74" s="8" t="s">
        <v>17</v>
      </c>
      <c r="C74" s="9">
        <v>1600</v>
      </c>
      <c r="D74" s="9">
        <v>3350</v>
      </c>
      <c r="E74" s="9">
        <v>5100</v>
      </c>
      <c r="F74" s="9">
        <v>6850</v>
      </c>
      <c r="G74" s="9">
        <v>8600</v>
      </c>
      <c r="H74" s="9">
        <v>10350</v>
      </c>
      <c r="I74" s="9">
        <v>12100</v>
      </c>
      <c r="J74" s="9">
        <v>13850</v>
      </c>
      <c r="K74" s="9">
        <v>15600</v>
      </c>
      <c r="L74" s="9">
        <v>17350</v>
      </c>
      <c r="M74" s="9">
        <v>19100</v>
      </c>
      <c r="N74" s="9">
        <v>20850</v>
      </c>
      <c r="O74" s="10">
        <f>SUM(C74:N74)</f>
        <v>134700</v>
      </c>
    </row>
    <row r="75" spans="1:15" x14ac:dyDescent="0.25">
      <c r="A75" s="20"/>
      <c r="B75" s="11" t="s">
        <v>3</v>
      </c>
      <c r="C75" s="9">
        <v>595</v>
      </c>
      <c r="D75" s="9">
        <v>1678</v>
      </c>
      <c r="E75" s="9">
        <v>4754</v>
      </c>
      <c r="F75" s="9">
        <v>6501</v>
      </c>
      <c r="G75" s="9">
        <v>7744</v>
      </c>
      <c r="H75" s="9">
        <v>9845</v>
      </c>
      <c r="I75" s="9">
        <v>10976</v>
      </c>
      <c r="J75" s="9">
        <v>11232</v>
      </c>
      <c r="K75" s="9">
        <v>14323</v>
      </c>
      <c r="L75" s="9">
        <v>15434</v>
      </c>
      <c r="M75" s="9">
        <v>16543</v>
      </c>
      <c r="N75" s="9">
        <v>17896</v>
      </c>
      <c r="O75" s="10">
        <f>SUM(C75:N75)</f>
        <v>117521</v>
      </c>
    </row>
    <row r="76" spans="1:15" x14ac:dyDescent="0.25">
      <c r="A76" s="20"/>
      <c r="B76" s="11" t="s">
        <v>4</v>
      </c>
      <c r="C76" s="10">
        <f t="shared" ref="C76:N76" si="20">C74-C75</f>
        <v>1005</v>
      </c>
      <c r="D76" s="10">
        <f t="shared" si="20"/>
        <v>1672</v>
      </c>
      <c r="E76" s="10">
        <f t="shared" si="20"/>
        <v>346</v>
      </c>
      <c r="F76" s="10">
        <f t="shared" si="20"/>
        <v>349</v>
      </c>
      <c r="G76" s="10">
        <f t="shared" si="20"/>
        <v>856</v>
      </c>
      <c r="H76" s="10">
        <f t="shared" si="20"/>
        <v>505</v>
      </c>
      <c r="I76" s="10">
        <f t="shared" si="20"/>
        <v>1124</v>
      </c>
      <c r="J76" s="10">
        <f t="shared" si="20"/>
        <v>2618</v>
      </c>
      <c r="K76" s="10">
        <f t="shared" si="20"/>
        <v>1277</v>
      </c>
      <c r="L76" s="10">
        <f t="shared" si="20"/>
        <v>1916</v>
      </c>
      <c r="M76" s="10">
        <f t="shared" si="20"/>
        <v>2557</v>
      </c>
      <c r="N76" s="10">
        <f t="shared" si="20"/>
        <v>2954</v>
      </c>
      <c r="O76" s="10">
        <f>SUM(O74:O75)</f>
        <v>252221</v>
      </c>
    </row>
    <row r="77" spans="1:15" x14ac:dyDescent="0.25">
      <c r="A77" s="20"/>
      <c r="B77" s="11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5"/>
    </row>
    <row r="78" spans="1:15" x14ac:dyDescent="0.25">
      <c r="A78" s="20"/>
      <c r="B78" s="22" t="s">
        <v>18</v>
      </c>
      <c r="C78" s="18">
        <f>C70+C74</f>
        <v>3200</v>
      </c>
      <c r="D78" s="18">
        <f t="shared" ref="D78:N79" si="21">D70+D74</f>
        <v>6700</v>
      </c>
      <c r="E78" s="18">
        <f t="shared" si="21"/>
        <v>10200</v>
      </c>
      <c r="F78" s="18">
        <f t="shared" si="21"/>
        <v>13700</v>
      </c>
      <c r="G78" s="18">
        <f t="shared" si="21"/>
        <v>17200</v>
      </c>
      <c r="H78" s="18">
        <f t="shared" si="21"/>
        <v>20700</v>
      </c>
      <c r="I78" s="18">
        <f t="shared" si="21"/>
        <v>24200</v>
      </c>
      <c r="J78" s="18">
        <f t="shared" si="21"/>
        <v>27700</v>
      </c>
      <c r="K78" s="18">
        <f t="shared" si="21"/>
        <v>31200</v>
      </c>
      <c r="L78" s="18">
        <f t="shared" si="21"/>
        <v>34700</v>
      </c>
      <c r="M78" s="18">
        <f t="shared" si="21"/>
        <v>38200</v>
      </c>
      <c r="N78" s="18">
        <f t="shared" si="21"/>
        <v>41700</v>
      </c>
      <c r="O78" s="10">
        <f>SUM(C78:N78)</f>
        <v>269400</v>
      </c>
    </row>
    <row r="79" spans="1:15" x14ac:dyDescent="0.25">
      <c r="A79" s="20"/>
      <c r="B79" s="22" t="s">
        <v>3</v>
      </c>
      <c r="C79" s="18">
        <f>C71+C75</f>
        <v>1190</v>
      </c>
      <c r="D79" s="18">
        <f t="shared" si="21"/>
        <v>3356</v>
      </c>
      <c r="E79" s="18">
        <f t="shared" si="21"/>
        <v>9508</v>
      </c>
      <c r="F79" s="18">
        <f t="shared" si="21"/>
        <v>13002</v>
      </c>
      <c r="G79" s="18">
        <f t="shared" si="21"/>
        <v>15488</v>
      </c>
      <c r="H79" s="18">
        <f t="shared" si="21"/>
        <v>19690</v>
      </c>
      <c r="I79" s="18">
        <f t="shared" si="21"/>
        <v>21952</v>
      </c>
      <c r="J79" s="18">
        <f t="shared" si="21"/>
        <v>22464</v>
      </c>
      <c r="K79" s="18">
        <f t="shared" si="21"/>
        <v>28646</v>
      </c>
      <c r="L79" s="18">
        <f t="shared" si="21"/>
        <v>30868</v>
      </c>
      <c r="M79" s="18">
        <f t="shared" si="21"/>
        <v>33086</v>
      </c>
      <c r="N79" s="18">
        <f t="shared" si="21"/>
        <v>35792</v>
      </c>
      <c r="O79" s="10">
        <f>SUM(C79:N79)</f>
        <v>235042</v>
      </c>
    </row>
    <row r="80" spans="1:15" x14ac:dyDescent="0.25">
      <c r="A80" s="20"/>
      <c r="B80" s="22" t="s">
        <v>4</v>
      </c>
      <c r="C80" s="10">
        <f>C78-C79</f>
        <v>2010</v>
      </c>
      <c r="D80" s="10">
        <f t="shared" ref="D80:K80" si="22">D78-D79</f>
        <v>3344</v>
      </c>
      <c r="E80" s="10">
        <f t="shared" si="22"/>
        <v>692</v>
      </c>
      <c r="F80" s="10">
        <f t="shared" si="22"/>
        <v>698</v>
      </c>
      <c r="G80" s="10">
        <f t="shared" si="22"/>
        <v>1712</v>
      </c>
      <c r="H80" s="10">
        <f t="shared" si="22"/>
        <v>1010</v>
      </c>
      <c r="I80" s="10">
        <f t="shared" si="22"/>
        <v>2248</v>
      </c>
      <c r="J80" s="10">
        <f t="shared" si="22"/>
        <v>5236</v>
      </c>
      <c r="K80" s="10">
        <f t="shared" si="22"/>
        <v>2554</v>
      </c>
      <c r="L80" s="10">
        <f>L78-L79</f>
        <v>3832</v>
      </c>
      <c r="M80" s="10">
        <f>M78-M79</f>
        <v>5114</v>
      </c>
      <c r="N80" s="10">
        <f>N78-N79</f>
        <v>5908</v>
      </c>
      <c r="O80" s="10">
        <f>SUM(C80:N80)</f>
        <v>34358</v>
      </c>
    </row>
    <row r="81" spans="1:15" x14ac:dyDescent="0.25">
      <c r="A81" s="20"/>
      <c r="B81" s="22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5"/>
    </row>
    <row r="82" spans="1:15" x14ac:dyDescent="0.25">
      <c r="A82" s="20"/>
      <c r="B82" s="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5"/>
    </row>
    <row r="83" spans="1:15" x14ac:dyDescent="0.25">
      <c r="A83" s="20"/>
      <c r="B83" s="21" t="s">
        <v>20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5"/>
    </row>
    <row r="84" spans="1:15" x14ac:dyDescent="0.25">
      <c r="A84" s="20"/>
      <c r="B84" s="8" t="s">
        <v>22</v>
      </c>
      <c r="C84" s="9">
        <v>1600</v>
      </c>
      <c r="D84" s="9">
        <v>3350</v>
      </c>
      <c r="E84" s="9">
        <v>5100</v>
      </c>
      <c r="F84" s="9">
        <v>6850</v>
      </c>
      <c r="G84" s="9">
        <v>8600</v>
      </c>
      <c r="H84" s="9">
        <v>10350</v>
      </c>
      <c r="I84" s="9">
        <v>12100</v>
      </c>
      <c r="J84" s="9">
        <v>13850</v>
      </c>
      <c r="K84" s="9">
        <v>15600</v>
      </c>
      <c r="L84" s="9">
        <v>17350</v>
      </c>
      <c r="M84" s="9">
        <v>19100</v>
      </c>
      <c r="N84" s="9">
        <v>20850</v>
      </c>
      <c r="O84" s="10">
        <f>SUM(C84:N84)</f>
        <v>134700</v>
      </c>
    </row>
    <row r="85" spans="1:15" x14ac:dyDescent="0.25">
      <c r="A85" s="20"/>
      <c r="B85" s="11" t="s">
        <v>3</v>
      </c>
      <c r="C85" s="9">
        <v>595</v>
      </c>
      <c r="D85" s="9">
        <v>1678</v>
      </c>
      <c r="E85" s="9">
        <v>4754</v>
      </c>
      <c r="F85" s="9">
        <v>6501</v>
      </c>
      <c r="G85" s="9">
        <v>7744</v>
      </c>
      <c r="H85" s="9">
        <v>9845</v>
      </c>
      <c r="I85" s="9">
        <v>10976</v>
      </c>
      <c r="J85" s="9">
        <v>11232</v>
      </c>
      <c r="K85" s="9">
        <v>14323</v>
      </c>
      <c r="L85" s="9">
        <v>15434</v>
      </c>
      <c r="M85" s="9">
        <v>16543</v>
      </c>
      <c r="N85" s="9">
        <v>17896</v>
      </c>
      <c r="O85" s="10">
        <f>SUM(C85:N85)</f>
        <v>117521</v>
      </c>
    </row>
    <row r="86" spans="1:15" x14ac:dyDescent="0.25">
      <c r="A86" s="20"/>
      <c r="B86" s="11" t="s">
        <v>4</v>
      </c>
      <c r="C86" s="10">
        <f t="shared" ref="C86:N86" si="23">C84-C85</f>
        <v>1005</v>
      </c>
      <c r="D86" s="10">
        <f t="shared" si="23"/>
        <v>1672</v>
      </c>
      <c r="E86" s="10">
        <f t="shared" si="23"/>
        <v>346</v>
      </c>
      <c r="F86" s="10">
        <f t="shared" si="23"/>
        <v>349</v>
      </c>
      <c r="G86" s="10">
        <f t="shared" si="23"/>
        <v>856</v>
      </c>
      <c r="H86" s="10">
        <f t="shared" si="23"/>
        <v>505</v>
      </c>
      <c r="I86" s="10">
        <f t="shared" si="23"/>
        <v>1124</v>
      </c>
      <c r="J86" s="10">
        <f t="shared" si="23"/>
        <v>2618</v>
      </c>
      <c r="K86" s="10">
        <f t="shared" si="23"/>
        <v>1277</v>
      </c>
      <c r="L86" s="10">
        <f t="shared" si="23"/>
        <v>1916</v>
      </c>
      <c r="M86" s="10">
        <f t="shared" si="23"/>
        <v>2557</v>
      </c>
      <c r="N86" s="10">
        <f t="shared" si="23"/>
        <v>2954</v>
      </c>
      <c r="O86" s="10">
        <f>SUM(O84:O85)</f>
        <v>252221</v>
      </c>
    </row>
    <row r="87" spans="1:15" x14ac:dyDescent="0.25">
      <c r="A87" s="20"/>
      <c r="B87" s="11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5"/>
    </row>
    <row r="88" spans="1:15" x14ac:dyDescent="0.25">
      <c r="A88" s="20"/>
      <c r="B88" s="8" t="s">
        <v>21</v>
      </c>
      <c r="C88" s="9">
        <v>1600</v>
      </c>
      <c r="D88" s="9">
        <v>3350</v>
      </c>
      <c r="E88" s="9">
        <v>5100</v>
      </c>
      <c r="F88" s="9">
        <v>6850</v>
      </c>
      <c r="G88" s="9">
        <v>8600</v>
      </c>
      <c r="H88" s="9">
        <v>10350</v>
      </c>
      <c r="I88" s="9">
        <v>12100</v>
      </c>
      <c r="J88" s="9">
        <v>13850</v>
      </c>
      <c r="K88" s="9">
        <v>15600</v>
      </c>
      <c r="L88" s="9">
        <v>17350</v>
      </c>
      <c r="M88" s="9">
        <v>19100</v>
      </c>
      <c r="N88" s="9">
        <v>20850</v>
      </c>
      <c r="O88" s="10">
        <f>SUM(C88:N88)</f>
        <v>134700</v>
      </c>
    </row>
    <row r="89" spans="1:15" x14ac:dyDescent="0.25">
      <c r="A89" s="20"/>
      <c r="B89" s="11" t="s">
        <v>3</v>
      </c>
      <c r="C89" s="9">
        <v>595</v>
      </c>
      <c r="D89" s="9">
        <v>1678</v>
      </c>
      <c r="E89" s="9">
        <v>4754</v>
      </c>
      <c r="F89" s="9">
        <v>6501</v>
      </c>
      <c r="G89" s="9">
        <v>7744</v>
      </c>
      <c r="H89" s="9">
        <v>9845</v>
      </c>
      <c r="I89" s="9">
        <v>10976</v>
      </c>
      <c r="J89" s="9">
        <v>11232</v>
      </c>
      <c r="K89" s="9">
        <v>14323</v>
      </c>
      <c r="L89" s="9">
        <v>15434</v>
      </c>
      <c r="M89" s="9">
        <v>16543</v>
      </c>
      <c r="N89" s="9">
        <v>17896</v>
      </c>
      <c r="O89" s="10">
        <f>SUM(C89:N89)</f>
        <v>117521</v>
      </c>
    </row>
    <row r="90" spans="1:15" x14ac:dyDescent="0.25">
      <c r="A90" s="20"/>
      <c r="B90" s="11" t="s">
        <v>4</v>
      </c>
      <c r="C90" s="10">
        <f t="shared" ref="C90:N90" si="24">C88-C89</f>
        <v>1005</v>
      </c>
      <c r="D90" s="10">
        <f t="shared" si="24"/>
        <v>1672</v>
      </c>
      <c r="E90" s="10">
        <f t="shared" si="24"/>
        <v>346</v>
      </c>
      <c r="F90" s="10">
        <f t="shared" si="24"/>
        <v>349</v>
      </c>
      <c r="G90" s="10">
        <f t="shared" si="24"/>
        <v>856</v>
      </c>
      <c r="H90" s="10">
        <f t="shared" si="24"/>
        <v>505</v>
      </c>
      <c r="I90" s="10">
        <f t="shared" si="24"/>
        <v>1124</v>
      </c>
      <c r="J90" s="10">
        <f t="shared" si="24"/>
        <v>2618</v>
      </c>
      <c r="K90" s="10">
        <f t="shared" si="24"/>
        <v>1277</v>
      </c>
      <c r="L90" s="10">
        <f t="shared" si="24"/>
        <v>1916</v>
      </c>
      <c r="M90" s="10">
        <f t="shared" si="24"/>
        <v>2557</v>
      </c>
      <c r="N90" s="10">
        <f t="shared" si="24"/>
        <v>2954</v>
      </c>
      <c r="O90" s="10">
        <f>SUM(O88:O89)</f>
        <v>252221</v>
      </c>
    </row>
    <row r="91" spans="1:15" x14ac:dyDescent="0.25">
      <c r="A91" s="20"/>
      <c r="B91" s="11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5"/>
    </row>
    <row r="92" spans="1:15" x14ac:dyDescent="0.25">
      <c r="A92" s="20"/>
      <c r="B92" s="22" t="s">
        <v>20</v>
      </c>
      <c r="C92" s="18">
        <f>C84+C88</f>
        <v>3200</v>
      </c>
      <c r="D92" s="18">
        <f t="shared" ref="D92:N93" si="25">D84+D88</f>
        <v>6700</v>
      </c>
      <c r="E92" s="18">
        <f t="shared" si="25"/>
        <v>10200</v>
      </c>
      <c r="F92" s="18">
        <f t="shared" si="25"/>
        <v>13700</v>
      </c>
      <c r="G92" s="18">
        <f t="shared" si="25"/>
        <v>17200</v>
      </c>
      <c r="H92" s="18">
        <f t="shared" si="25"/>
        <v>20700</v>
      </c>
      <c r="I92" s="18">
        <f t="shared" si="25"/>
        <v>24200</v>
      </c>
      <c r="J92" s="18">
        <f t="shared" si="25"/>
        <v>27700</v>
      </c>
      <c r="K92" s="18">
        <f t="shared" si="25"/>
        <v>31200</v>
      </c>
      <c r="L92" s="18">
        <f t="shared" si="25"/>
        <v>34700</v>
      </c>
      <c r="M92" s="18">
        <f t="shared" si="25"/>
        <v>38200</v>
      </c>
      <c r="N92" s="18">
        <f t="shared" si="25"/>
        <v>41700</v>
      </c>
      <c r="O92" s="10">
        <f>SUM(C92:N92)</f>
        <v>269400</v>
      </c>
    </row>
    <row r="93" spans="1:15" x14ac:dyDescent="0.25">
      <c r="A93" s="20"/>
      <c r="B93" s="22" t="s">
        <v>3</v>
      </c>
      <c r="C93" s="18">
        <f>C85+C89</f>
        <v>1190</v>
      </c>
      <c r="D93" s="18">
        <f t="shared" si="25"/>
        <v>3356</v>
      </c>
      <c r="E93" s="18">
        <f t="shared" si="25"/>
        <v>9508</v>
      </c>
      <c r="F93" s="18">
        <f t="shared" si="25"/>
        <v>13002</v>
      </c>
      <c r="G93" s="18">
        <f t="shared" si="25"/>
        <v>15488</v>
      </c>
      <c r="H93" s="18">
        <f t="shared" si="25"/>
        <v>19690</v>
      </c>
      <c r="I93" s="18">
        <f t="shared" si="25"/>
        <v>21952</v>
      </c>
      <c r="J93" s="18">
        <f t="shared" si="25"/>
        <v>22464</v>
      </c>
      <c r="K93" s="18">
        <f t="shared" si="25"/>
        <v>28646</v>
      </c>
      <c r="L93" s="18">
        <f t="shared" si="25"/>
        <v>30868</v>
      </c>
      <c r="M93" s="18">
        <f t="shared" si="25"/>
        <v>33086</v>
      </c>
      <c r="N93" s="18">
        <f t="shared" si="25"/>
        <v>35792</v>
      </c>
      <c r="O93" s="10">
        <f>SUM(C93:N93)</f>
        <v>235042</v>
      </c>
    </row>
    <row r="94" spans="1:15" x14ac:dyDescent="0.25">
      <c r="A94" s="20"/>
      <c r="B94" s="22" t="s">
        <v>4</v>
      </c>
      <c r="C94" s="10">
        <f t="shared" ref="C94:N94" si="26">C92-C93</f>
        <v>2010</v>
      </c>
      <c r="D94" s="10">
        <f t="shared" si="26"/>
        <v>3344</v>
      </c>
      <c r="E94" s="10">
        <f t="shared" si="26"/>
        <v>692</v>
      </c>
      <c r="F94" s="10">
        <f t="shared" si="26"/>
        <v>698</v>
      </c>
      <c r="G94" s="10">
        <f t="shared" si="26"/>
        <v>1712</v>
      </c>
      <c r="H94" s="10">
        <f t="shared" si="26"/>
        <v>1010</v>
      </c>
      <c r="I94" s="10">
        <f t="shared" si="26"/>
        <v>2248</v>
      </c>
      <c r="J94" s="10">
        <f t="shared" si="26"/>
        <v>5236</v>
      </c>
      <c r="K94" s="10">
        <f t="shared" si="26"/>
        <v>2554</v>
      </c>
      <c r="L94" s="10">
        <f t="shared" si="26"/>
        <v>3832</v>
      </c>
      <c r="M94" s="10">
        <f t="shared" si="26"/>
        <v>5114</v>
      </c>
      <c r="N94" s="10">
        <f t="shared" si="26"/>
        <v>5908</v>
      </c>
      <c r="O94" s="10">
        <f>SUM(C94:N94)</f>
        <v>34358</v>
      </c>
    </row>
    <row r="95" spans="1:15" x14ac:dyDescent="0.25">
      <c r="A95" s="20"/>
      <c r="B95" s="22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5"/>
    </row>
    <row r="96" spans="1:15" x14ac:dyDescent="0.25">
      <c r="A96" s="20"/>
      <c r="B96" s="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5"/>
    </row>
    <row r="97" spans="1:15" x14ac:dyDescent="0.25">
      <c r="A97" s="20"/>
      <c r="B97" s="21" t="s">
        <v>23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5"/>
    </row>
    <row r="98" spans="1:15" x14ac:dyDescent="0.25">
      <c r="A98" s="20"/>
      <c r="B98" s="8" t="s">
        <v>16</v>
      </c>
      <c r="C98" s="9">
        <v>1600</v>
      </c>
      <c r="D98" s="9">
        <v>3350</v>
      </c>
      <c r="E98" s="9">
        <v>5100</v>
      </c>
      <c r="F98" s="9">
        <v>6850</v>
      </c>
      <c r="G98" s="9">
        <v>8600</v>
      </c>
      <c r="H98" s="9">
        <v>10350</v>
      </c>
      <c r="I98" s="9">
        <v>12100</v>
      </c>
      <c r="J98" s="9">
        <v>13850</v>
      </c>
      <c r="K98" s="9">
        <v>15600</v>
      </c>
      <c r="L98" s="9">
        <v>17350</v>
      </c>
      <c r="M98" s="9">
        <v>19100</v>
      </c>
      <c r="N98" s="9">
        <v>20850</v>
      </c>
      <c r="O98" s="10">
        <f>SUM(C98:N98)</f>
        <v>134700</v>
      </c>
    </row>
    <row r="99" spans="1:15" x14ac:dyDescent="0.25">
      <c r="A99" s="20"/>
      <c r="B99" s="11" t="s">
        <v>3</v>
      </c>
      <c r="C99" s="9">
        <v>595</v>
      </c>
      <c r="D99" s="9">
        <v>1678</v>
      </c>
      <c r="E99" s="9">
        <v>4754</v>
      </c>
      <c r="F99" s="9">
        <v>6501</v>
      </c>
      <c r="G99" s="9">
        <v>7744</v>
      </c>
      <c r="H99" s="9">
        <v>9845</v>
      </c>
      <c r="I99" s="9">
        <v>10976</v>
      </c>
      <c r="J99" s="9">
        <v>11232</v>
      </c>
      <c r="K99" s="9">
        <v>14323</v>
      </c>
      <c r="L99" s="9">
        <v>15434</v>
      </c>
      <c r="M99" s="9">
        <v>16543</v>
      </c>
      <c r="N99" s="9">
        <v>17896</v>
      </c>
      <c r="O99" s="10">
        <f>SUM(C99:N99)</f>
        <v>117521</v>
      </c>
    </row>
    <row r="100" spans="1:15" x14ac:dyDescent="0.25">
      <c r="A100" s="20"/>
      <c r="B100" s="11" t="s">
        <v>4</v>
      </c>
      <c r="C100" s="10">
        <f t="shared" ref="C100:N100" si="27">C98-C99</f>
        <v>1005</v>
      </c>
      <c r="D100" s="10">
        <f t="shared" si="27"/>
        <v>1672</v>
      </c>
      <c r="E100" s="10">
        <f t="shared" si="27"/>
        <v>346</v>
      </c>
      <c r="F100" s="10">
        <f t="shared" si="27"/>
        <v>349</v>
      </c>
      <c r="G100" s="10">
        <f t="shared" si="27"/>
        <v>856</v>
      </c>
      <c r="H100" s="10">
        <f t="shared" si="27"/>
        <v>505</v>
      </c>
      <c r="I100" s="10">
        <f t="shared" si="27"/>
        <v>1124</v>
      </c>
      <c r="J100" s="10">
        <f t="shared" si="27"/>
        <v>2618</v>
      </c>
      <c r="K100" s="10">
        <f t="shared" si="27"/>
        <v>1277</v>
      </c>
      <c r="L100" s="10">
        <f t="shared" si="27"/>
        <v>1916</v>
      </c>
      <c r="M100" s="10">
        <f t="shared" si="27"/>
        <v>2557</v>
      </c>
      <c r="N100" s="10">
        <f t="shared" si="27"/>
        <v>2954</v>
      </c>
      <c r="O100" s="10">
        <f>SUM(O98:O99)</f>
        <v>252221</v>
      </c>
    </row>
    <row r="101" spans="1:15" x14ac:dyDescent="0.25">
      <c r="A101" s="20"/>
      <c r="B101" s="11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5"/>
    </row>
    <row r="102" spans="1:15" x14ac:dyDescent="0.25">
      <c r="A102" s="20"/>
      <c r="B102" s="8" t="s">
        <v>17</v>
      </c>
      <c r="C102" s="9">
        <v>1600</v>
      </c>
      <c r="D102" s="9">
        <v>3350</v>
      </c>
      <c r="E102" s="9">
        <v>5100</v>
      </c>
      <c r="F102" s="9">
        <v>6850</v>
      </c>
      <c r="G102" s="9">
        <v>8600</v>
      </c>
      <c r="H102" s="9">
        <v>10350</v>
      </c>
      <c r="I102" s="9">
        <v>12100</v>
      </c>
      <c r="J102" s="9">
        <v>13850</v>
      </c>
      <c r="K102" s="9">
        <v>15600</v>
      </c>
      <c r="L102" s="9">
        <v>17350</v>
      </c>
      <c r="M102" s="9">
        <v>19100</v>
      </c>
      <c r="N102" s="9">
        <v>20850</v>
      </c>
      <c r="O102" s="10">
        <f>SUM(C102:N102)</f>
        <v>134700</v>
      </c>
    </row>
    <row r="103" spans="1:15" x14ac:dyDescent="0.25">
      <c r="A103" s="20"/>
      <c r="B103" s="11" t="s">
        <v>3</v>
      </c>
      <c r="C103" s="9">
        <v>595</v>
      </c>
      <c r="D103" s="9">
        <v>1678</v>
      </c>
      <c r="E103" s="9">
        <v>4754</v>
      </c>
      <c r="F103" s="9">
        <v>6501</v>
      </c>
      <c r="G103" s="9">
        <v>7744</v>
      </c>
      <c r="H103" s="9">
        <v>9845</v>
      </c>
      <c r="I103" s="9">
        <v>10976</v>
      </c>
      <c r="J103" s="9">
        <v>11232</v>
      </c>
      <c r="K103" s="9">
        <v>14323</v>
      </c>
      <c r="L103" s="9">
        <v>15434</v>
      </c>
      <c r="M103" s="9">
        <v>16543</v>
      </c>
      <c r="N103" s="9">
        <v>17896</v>
      </c>
      <c r="O103" s="10">
        <f>SUM(C103:N103)</f>
        <v>117521</v>
      </c>
    </row>
    <row r="104" spans="1:15" x14ac:dyDescent="0.25">
      <c r="A104" s="20"/>
      <c r="B104" s="11" t="s">
        <v>4</v>
      </c>
      <c r="C104" s="10">
        <f t="shared" ref="C104:N104" si="28">C102-C103</f>
        <v>1005</v>
      </c>
      <c r="D104" s="10">
        <f t="shared" si="28"/>
        <v>1672</v>
      </c>
      <c r="E104" s="10">
        <f t="shared" si="28"/>
        <v>346</v>
      </c>
      <c r="F104" s="10">
        <f t="shared" si="28"/>
        <v>349</v>
      </c>
      <c r="G104" s="10">
        <f t="shared" si="28"/>
        <v>856</v>
      </c>
      <c r="H104" s="10">
        <f t="shared" si="28"/>
        <v>505</v>
      </c>
      <c r="I104" s="10">
        <f t="shared" si="28"/>
        <v>1124</v>
      </c>
      <c r="J104" s="10">
        <f t="shared" si="28"/>
        <v>2618</v>
      </c>
      <c r="K104" s="10">
        <f t="shared" si="28"/>
        <v>1277</v>
      </c>
      <c r="L104" s="10">
        <f t="shared" si="28"/>
        <v>1916</v>
      </c>
      <c r="M104" s="10">
        <f t="shared" si="28"/>
        <v>2557</v>
      </c>
      <c r="N104" s="10">
        <f t="shared" si="28"/>
        <v>2954</v>
      </c>
      <c r="O104" s="10">
        <f>SUM(O102:O103)</f>
        <v>252221</v>
      </c>
    </row>
    <row r="105" spans="1:15" x14ac:dyDescent="0.25">
      <c r="A105" s="20"/>
      <c r="B105" s="11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5"/>
    </row>
    <row r="106" spans="1:15" x14ac:dyDescent="0.25">
      <c r="A106" s="20"/>
      <c r="B106" s="22" t="s">
        <v>24</v>
      </c>
      <c r="C106" s="10">
        <f>C98+C102</f>
        <v>3200</v>
      </c>
      <c r="D106" s="10">
        <f t="shared" ref="D106:N107" si="29">D98+D102</f>
        <v>6700</v>
      </c>
      <c r="E106" s="10">
        <f t="shared" si="29"/>
        <v>10200</v>
      </c>
      <c r="F106" s="10">
        <f t="shared" si="29"/>
        <v>13700</v>
      </c>
      <c r="G106" s="10">
        <f t="shared" si="29"/>
        <v>17200</v>
      </c>
      <c r="H106" s="10">
        <f t="shared" si="29"/>
        <v>20700</v>
      </c>
      <c r="I106" s="10">
        <f t="shared" si="29"/>
        <v>24200</v>
      </c>
      <c r="J106" s="10">
        <f t="shared" si="29"/>
        <v>27700</v>
      </c>
      <c r="K106" s="10">
        <f t="shared" si="29"/>
        <v>31200</v>
      </c>
      <c r="L106" s="10">
        <f t="shared" si="29"/>
        <v>34700</v>
      </c>
      <c r="M106" s="10">
        <f t="shared" si="29"/>
        <v>38200</v>
      </c>
      <c r="N106" s="10">
        <f t="shared" si="29"/>
        <v>41700</v>
      </c>
      <c r="O106" s="10">
        <f>SUM(C106:N106)</f>
        <v>269400</v>
      </c>
    </row>
    <row r="107" spans="1:15" x14ac:dyDescent="0.25">
      <c r="A107" s="20"/>
      <c r="B107" s="22" t="s">
        <v>3</v>
      </c>
      <c r="C107" s="10">
        <f>C99+C103</f>
        <v>1190</v>
      </c>
      <c r="D107" s="10">
        <f t="shared" si="29"/>
        <v>3356</v>
      </c>
      <c r="E107" s="10">
        <f t="shared" si="29"/>
        <v>9508</v>
      </c>
      <c r="F107" s="10">
        <f t="shared" si="29"/>
        <v>13002</v>
      </c>
      <c r="G107" s="10">
        <f t="shared" si="29"/>
        <v>15488</v>
      </c>
      <c r="H107" s="10">
        <f t="shared" si="29"/>
        <v>19690</v>
      </c>
      <c r="I107" s="10">
        <f t="shared" si="29"/>
        <v>21952</v>
      </c>
      <c r="J107" s="10">
        <f t="shared" si="29"/>
        <v>22464</v>
      </c>
      <c r="K107" s="10">
        <f t="shared" si="29"/>
        <v>28646</v>
      </c>
      <c r="L107" s="10">
        <f t="shared" si="29"/>
        <v>30868</v>
      </c>
      <c r="M107" s="10">
        <f t="shared" si="29"/>
        <v>33086</v>
      </c>
      <c r="N107" s="10">
        <f t="shared" si="29"/>
        <v>35792</v>
      </c>
      <c r="O107" s="10">
        <f>SUM(C107:N107)</f>
        <v>235042</v>
      </c>
    </row>
    <row r="108" spans="1:15" x14ac:dyDescent="0.25">
      <c r="A108" s="20"/>
      <c r="B108" s="22" t="s">
        <v>4</v>
      </c>
      <c r="C108" s="10">
        <f t="shared" ref="C108:N108" si="30">C106-C107</f>
        <v>2010</v>
      </c>
      <c r="D108" s="10">
        <f t="shared" si="30"/>
        <v>3344</v>
      </c>
      <c r="E108" s="10">
        <f t="shared" si="30"/>
        <v>692</v>
      </c>
      <c r="F108" s="10">
        <f t="shared" si="30"/>
        <v>698</v>
      </c>
      <c r="G108" s="10">
        <f t="shared" si="30"/>
        <v>1712</v>
      </c>
      <c r="H108" s="10">
        <f t="shared" si="30"/>
        <v>1010</v>
      </c>
      <c r="I108" s="10">
        <f t="shared" si="30"/>
        <v>2248</v>
      </c>
      <c r="J108" s="10">
        <f t="shared" si="30"/>
        <v>5236</v>
      </c>
      <c r="K108" s="10">
        <f t="shared" si="30"/>
        <v>2554</v>
      </c>
      <c r="L108" s="10">
        <f t="shared" si="30"/>
        <v>3832</v>
      </c>
      <c r="M108" s="10">
        <f t="shared" si="30"/>
        <v>5114</v>
      </c>
      <c r="N108" s="10">
        <f t="shared" si="30"/>
        <v>5908</v>
      </c>
      <c r="O108" s="10">
        <f>SUM(C108:N108)</f>
        <v>34358</v>
      </c>
    </row>
    <row r="109" spans="1:15" x14ac:dyDescent="0.25">
      <c r="A109" s="20"/>
      <c r="B109" s="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5"/>
    </row>
    <row r="110" spans="1:15" x14ac:dyDescent="0.25">
      <c r="A110" s="20"/>
      <c r="B110" s="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5"/>
    </row>
    <row r="111" spans="1:15" x14ac:dyDescent="0.25">
      <c r="A111" s="20"/>
      <c r="B111" s="23" t="s">
        <v>27</v>
      </c>
      <c r="C111" s="10">
        <f>C64+C78+C92+C106</f>
        <v>12800</v>
      </c>
      <c r="D111" s="10">
        <f t="shared" ref="D111:N111" si="31">D64+D78+D92+D106</f>
        <v>26800</v>
      </c>
      <c r="E111" s="10">
        <f t="shared" si="31"/>
        <v>40800</v>
      </c>
      <c r="F111" s="10">
        <f t="shared" si="31"/>
        <v>54800</v>
      </c>
      <c r="G111" s="10">
        <f t="shared" si="31"/>
        <v>68800</v>
      </c>
      <c r="H111" s="10">
        <f t="shared" si="31"/>
        <v>82800</v>
      </c>
      <c r="I111" s="10">
        <f t="shared" si="31"/>
        <v>96800</v>
      </c>
      <c r="J111" s="10">
        <f t="shared" si="31"/>
        <v>110800</v>
      </c>
      <c r="K111" s="10">
        <f t="shared" si="31"/>
        <v>124800</v>
      </c>
      <c r="L111" s="10">
        <f t="shared" si="31"/>
        <v>138800</v>
      </c>
      <c r="M111" s="10">
        <f t="shared" si="31"/>
        <v>152800</v>
      </c>
      <c r="N111" s="10">
        <f t="shared" si="31"/>
        <v>166800</v>
      </c>
      <c r="O111" s="10">
        <f>SUM(C111:N111)</f>
        <v>1077600</v>
      </c>
    </row>
    <row r="112" spans="1:15" x14ac:dyDescent="0.25">
      <c r="A112" s="20"/>
      <c r="B112" s="23" t="s">
        <v>25</v>
      </c>
      <c r="C112" s="10">
        <f>C60+C74+C88+C102</f>
        <v>6400</v>
      </c>
      <c r="D112" s="10">
        <f t="shared" ref="D112:N112" si="32">D60+D74+D88+D102</f>
        <v>13400</v>
      </c>
      <c r="E112" s="10">
        <f t="shared" si="32"/>
        <v>20400</v>
      </c>
      <c r="F112" s="10">
        <f t="shared" si="32"/>
        <v>27400</v>
      </c>
      <c r="G112" s="10">
        <f t="shared" si="32"/>
        <v>34400</v>
      </c>
      <c r="H112" s="10">
        <f t="shared" si="32"/>
        <v>41400</v>
      </c>
      <c r="I112" s="10">
        <f t="shared" si="32"/>
        <v>48400</v>
      </c>
      <c r="J112" s="10">
        <f t="shared" si="32"/>
        <v>55400</v>
      </c>
      <c r="K112" s="10">
        <f t="shared" si="32"/>
        <v>62400</v>
      </c>
      <c r="L112" s="10">
        <f t="shared" si="32"/>
        <v>69400</v>
      </c>
      <c r="M112" s="10">
        <f t="shared" si="32"/>
        <v>76400</v>
      </c>
      <c r="N112" s="10">
        <f t="shared" si="32"/>
        <v>83400</v>
      </c>
      <c r="O112" s="10">
        <f>SUM(C112:N112)</f>
        <v>538800</v>
      </c>
    </row>
    <row r="113" spans="1:15" x14ac:dyDescent="0.25">
      <c r="A113" s="20"/>
      <c r="B113" s="13" t="s">
        <v>26</v>
      </c>
      <c r="C113" s="10">
        <f>SUM(C111:C112)</f>
        <v>19200</v>
      </c>
      <c r="D113" s="10">
        <f t="shared" ref="D113:N113" si="33">SUM(D111:D112)</f>
        <v>40200</v>
      </c>
      <c r="E113" s="10">
        <f t="shared" si="33"/>
        <v>61200</v>
      </c>
      <c r="F113" s="10">
        <f t="shared" si="33"/>
        <v>82200</v>
      </c>
      <c r="G113" s="10">
        <f t="shared" si="33"/>
        <v>103200</v>
      </c>
      <c r="H113" s="10">
        <f t="shared" si="33"/>
        <v>124200</v>
      </c>
      <c r="I113" s="10">
        <f t="shared" si="33"/>
        <v>145200</v>
      </c>
      <c r="J113" s="10">
        <f t="shared" si="33"/>
        <v>166200</v>
      </c>
      <c r="K113" s="10">
        <f t="shared" si="33"/>
        <v>187200</v>
      </c>
      <c r="L113" s="10">
        <f t="shared" si="33"/>
        <v>208200</v>
      </c>
      <c r="M113" s="10">
        <f t="shared" si="33"/>
        <v>229200</v>
      </c>
      <c r="N113" s="10">
        <f t="shared" si="33"/>
        <v>250200</v>
      </c>
      <c r="O113" s="10">
        <f>SUM(C113:N113)</f>
        <v>1616400</v>
      </c>
    </row>
    <row r="114" spans="1:15" x14ac:dyDescent="0.25">
      <c r="A114" s="1"/>
      <c r="B114" s="2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1:15" x14ac:dyDescent="0.25">
      <c r="A115" s="25"/>
      <c r="B115" s="26" t="s">
        <v>0</v>
      </c>
      <c r="C115" s="10">
        <f>C28-C113-C49</f>
        <v>41400</v>
      </c>
      <c r="D115" s="10">
        <f t="shared" ref="D115:O115" si="34">D28-D113-D49</f>
        <v>23980</v>
      </c>
      <c r="E115" s="10">
        <f t="shared" si="34"/>
        <v>18880</v>
      </c>
      <c r="F115" s="10">
        <f t="shared" si="34"/>
        <v>13780</v>
      </c>
      <c r="G115" s="10">
        <f t="shared" si="34"/>
        <v>71536</v>
      </c>
      <c r="H115" s="10">
        <f t="shared" si="34"/>
        <v>71970</v>
      </c>
      <c r="I115" s="10">
        <f t="shared" si="34"/>
        <v>106584</v>
      </c>
      <c r="J115" s="10">
        <f t="shared" si="34"/>
        <v>109501.3333333332</v>
      </c>
      <c r="K115" s="10">
        <f t="shared" si="34"/>
        <v>108629.3333333332</v>
      </c>
      <c r="L115" s="10">
        <f t="shared" si="34"/>
        <v>118509.33333333326</v>
      </c>
      <c r="M115" s="10">
        <f t="shared" si="34"/>
        <v>128389.33333333326</v>
      </c>
      <c r="N115" s="10">
        <f t="shared" si="34"/>
        <v>138269.33333333326</v>
      </c>
      <c r="O115" s="10">
        <f t="shared" si="34"/>
        <v>951428.66666666605</v>
      </c>
    </row>
    <row r="116" spans="1:15" x14ac:dyDescent="0.25">
      <c r="A116" s="20"/>
      <c r="B116" s="2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</sheetData>
  <phoneticPr fontId="1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0"/>
  <sheetViews>
    <sheetView showGridLines="0" tabSelected="1" zoomScaleNormal="100" workbookViewId="0">
      <pane ySplit="4" topLeftCell="A5" activePane="bottomLeft" state="frozen"/>
      <selection pane="bottomLeft" activeCell="V15" sqref="V15"/>
    </sheetView>
  </sheetViews>
  <sheetFormatPr defaultRowHeight="15" outlineLevelRow="1" x14ac:dyDescent="0.25"/>
  <cols>
    <col min="1" max="1" width="4.85546875" customWidth="1"/>
  </cols>
  <sheetData>
    <row r="1" spans="2:20" ht="7.9" customHeight="1" x14ac:dyDescent="0.25"/>
    <row r="2" spans="2:20" ht="15.75" x14ac:dyDescent="0.25">
      <c r="B2" s="29" t="s">
        <v>29</v>
      </c>
      <c r="G2" s="30"/>
      <c r="H2" s="30"/>
      <c r="I2" s="30"/>
      <c r="J2" s="28"/>
      <c r="K2" s="31"/>
      <c r="L2" s="28"/>
      <c r="M2" s="28"/>
    </row>
    <row r="3" spans="2:20" ht="15.75" x14ac:dyDescent="0.25">
      <c r="B3" s="32" t="s">
        <v>30</v>
      </c>
      <c r="G3" s="30"/>
      <c r="H3" s="30"/>
      <c r="I3" s="30"/>
      <c r="J3" s="28"/>
      <c r="K3" s="31"/>
      <c r="L3" s="28"/>
      <c r="M3" s="28"/>
    </row>
    <row r="4" spans="2:20" ht="7.15" customHeight="1" thickBot="1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2:20" ht="15.75" x14ac:dyDescent="0.25">
      <c r="B5" s="28"/>
      <c r="C5" s="33"/>
      <c r="D5" s="33"/>
      <c r="E5" s="33"/>
      <c r="F5" s="28"/>
      <c r="G5" s="28"/>
      <c r="H5" s="28"/>
      <c r="I5" s="28"/>
      <c r="J5" s="28"/>
      <c r="K5" s="31"/>
      <c r="L5" s="28"/>
      <c r="M5" s="28"/>
    </row>
    <row r="6" spans="2:20" ht="28.5" x14ac:dyDescent="0.45">
      <c r="B6" s="35" t="s">
        <v>31</v>
      </c>
    </row>
    <row r="41" hidden="1" outlineLevel="1" x14ac:dyDescent="0.25"/>
    <row r="42" hidden="1" outlineLevel="1" x14ac:dyDescent="0.25"/>
    <row r="43" hidden="1" outlineLevel="1" x14ac:dyDescent="0.25"/>
    <row r="44" hidden="1" outlineLevel="1" x14ac:dyDescent="0.25"/>
    <row r="45" hidden="1" outlineLevel="1" x14ac:dyDescent="0.25"/>
    <row r="46" hidden="1" outlineLevel="1" x14ac:dyDescent="0.25"/>
    <row r="47" hidden="1" outlineLevel="1" x14ac:dyDescent="0.25"/>
    <row r="48" hidden="1" outlineLevel="1" x14ac:dyDescent="0.25"/>
    <row r="49" hidden="1" outlineLevel="1" x14ac:dyDescent="0.25"/>
    <row r="50" hidden="1" outlineLevel="1" x14ac:dyDescent="0.25"/>
    <row r="51" hidden="1" outlineLevel="1" x14ac:dyDescent="0.25"/>
    <row r="52" hidden="1" outlineLevel="1" x14ac:dyDescent="0.25"/>
    <row r="53" hidden="1" outlineLevel="1" x14ac:dyDescent="0.25"/>
    <row r="54" hidden="1" outlineLevel="1" x14ac:dyDescent="0.25"/>
    <row r="55" hidden="1" outlineLevel="1" x14ac:dyDescent="0.25"/>
    <row r="56" hidden="1" outlineLevel="1" x14ac:dyDescent="0.25"/>
    <row r="57" hidden="1" outlineLevel="1" x14ac:dyDescent="0.25"/>
    <row r="58" hidden="1" outlineLevel="1" x14ac:dyDescent="0.25"/>
    <row r="59" hidden="1" outlineLevel="1" x14ac:dyDescent="0.25"/>
    <row r="60" hidden="1" outlineLevel="1" x14ac:dyDescent="0.25"/>
    <row r="61" hidden="1" outlineLevel="1" x14ac:dyDescent="0.25"/>
    <row r="62" hidden="1" outlineLevel="1" x14ac:dyDescent="0.25"/>
    <row r="63" hidden="1" outlineLevel="1" x14ac:dyDescent="0.25"/>
    <row r="64" hidden="1" outlineLevel="1" x14ac:dyDescent="0.25"/>
    <row r="65" hidden="1" outlineLevel="1" x14ac:dyDescent="0.25"/>
    <row r="66" hidden="1" outlineLevel="1" x14ac:dyDescent="0.25"/>
    <row r="67" hidden="1" outlineLevel="1" x14ac:dyDescent="0.25"/>
    <row r="68" hidden="1" outlineLevel="1" x14ac:dyDescent="0.25"/>
    <row r="69" hidden="1" outlineLevel="1" x14ac:dyDescent="0.25"/>
    <row r="70" hidden="1" outlineLevel="1" x14ac:dyDescent="0.25"/>
    <row r="71" hidden="1" outlineLevel="1" x14ac:dyDescent="0.25"/>
    <row r="72" hidden="1" outlineLevel="1" x14ac:dyDescent="0.25"/>
    <row r="73" hidden="1" outlineLevel="1" x14ac:dyDescent="0.25"/>
    <row r="74" hidden="1" outlineLevel="1" x14ac:dyDescent="0.25"/>
    <row r="75" hidden="1" outlineLevel="1" x14ac:dyDescent="0.25"/>
    <row r="76" hidden="1" outlineLevel="1" x14ac:dyDescent="0.25"/>
    <row r="77" hidden="1" outlineLevel="1" x14ac:dyDescent="0.25"/>
    <row r="78" hidden="1" outlineLevel="1" x14ac:dyDescent="0.25"/>
    <row r="79" hidden="1" outlineLevel="1" x14ac:dyDescent="0.25"/>
    <row r="80" hidden="1" outlineLevel="1" x14ac:dyDescent="0.25"/>
    <row r="81" hidden="1" outlineLevel="1" x14ac:dyDescent="0.25"/>
    <row r="82" hidden="1" outlineLevel="1" x14ac:dyDescent="0.25"/>
    <row r="83" hidden="1" outlineLevel="1" x14ac:dyDescent="0.25"/>
    <row r="84" hidden="1" outlineLevel="1" x14ac:dyDescent="0.25"/>
    <row r="85" hidden="1" outlineLevel="1" x14ac:dyDescent="0.25"/>
    <row r="86" hidden="1" outlineLevel="1" x14ac:dyDescent="0.25"/>
    <row r="87" hidden="1" outlineLevel="1" x14ac:dyDescent="0.25"/>
    <row r="88" hidden="1" outlineLevel="1" x14ac:dyDescent="0.25"/>
    <row r="89" collapsed="1" x14ac:dyDescent="0.25"/>
    <row r="105" hidden="1" outlineLevel="1" x14ac:dyDescent="0.25"/>
    <row r="106" hidden="1" outlineLevel="1" x14ac:dyDescent="0.25"/>
    <row r="107" hidden="1" outlineLevel="1" x14ac:dyDescent="0.25"/>
    <row r="108" hidden="1" outlineLevel="1" x14ac:dyDescent="0.25"/>
    <row r="109" hidden="1" outlineLevel="1" x14ac:dyDescent="0.25"/>
    <row r="110" hidden="1" outlineLevel="1" x14ac:dyDescent="0.25"/>
    <row r="111" hidden="1" outlineLevel="1" x14ac:dyDescent="0.25"/>
    <row r="112" hidden="1" outlineLevel="1" x14ac:dyDescent="0.25"/>
    <row r="113" hidden="1" outlineLevel="1" x14ac:dyDescent="0.25"/>
    <row r="114" hidden="1" outlineLevel="1" x14ac:dyDescent="0.25"/>
    <row r="115" hidden="1" outlineLevel="1" x14ac:dyDescent="0.25"/>
    <row r="116" hidden="1" outlineLevel="1" x14ac:dyDescent="0.25"/>
    <row r="117" hidden="1" outlineLevel="1" x14ac:dyDescent="0.25"/>
    <row r="118" hidden="1" outlineLevel="1" x14ac:dyDescent="0.25"/>
    <row r="119" hidden="1" outlineLevel="1" x14ac:dyDescent="0.25"/>
    <row r="120" hidden="1" outlineLevel="1" x14ac:dyDescent="0.25"/>
    <row r="121" hidden="1" outlineLevel="1" x14ac:dyDescent="0.25"/>
    <row r="122" hidden="1" outlineLevel="1" x14ac:dyDescent="0.25"/>
    <row r="123" hidden="1" outlineLevel="1" x14ac:dyDescent="0.25"/>
    <row r="124" hidden="1" outlineLevel="1" x14ac:dyDescent="0.25"/>
    <row r="125" hidden="1" outlineLevel="1" x14ac:dyDescent="0.25"/>
    <row r="126" hidden="1" outlineLevel="1" x14ac:dyDescent="0.25"/>
    <row r="127" hidden="1" outlineLevel="1" x14ac:dyDescent="0.25"/>
    <row r="128" hidden="1" outlineLevel="1" x14ac:dyDescent="0.25"/>
    <row r="129" hidden="1" outlineLevel="1" x14ac:dyDescent="0.25"/>
    <row r="130" hidden="1" outlineLevel="1" x14ac:dyDescent="0.25"/>
    <row r="131" hidden="1" outlineLevel="1" x14ac:dyDescent="0.25"/>
    <row r="132" hidden="1" outlineLevel="1" x14ac:dyDescent="0.25"/>
    <row r="133" hidden="1" outlineLevel="1" x14ac:dyDescent="0.25"/>
    <row r="134" hidden="1" outlineLevel="1" x14ac:dyDescent="0.25"/>
    <row r="135" hidden="1" outlineLevel="1" x14ac:dyDescent="0.25"/>
    <row r="136" hidden="1" outlineLevel="1" x14ac:dyDescent="0.25"/>
    <row r="137" hidden="1" outlineLevel="1" x14ac:dyDescent="0.25"/>
    <row r="138" collapsed="1" x14ac:dyDescent="0.25"/>
    <row r="154" hidden="1" outlineLevel="1" x14ac:dyDescent="0.25"/>
    <row r="155" hidden="1" outlineLevel="1" x14ac:dyDescent="0.25"/>
    <row r="156" hidden="1" outlineLevel="1" x14ac:dyDescent="0.25"/>
    <row r="157" hidden="1" outlineLevel="1" x14ac:dyDescent="0.25"/>
    <row r="158" hidden="1" outlineLevel="1" x14ac:dyDescent="0.25"/>
    <row r="159" hidden="1" outlineLevel="1" x14ac:dyDescent="0.25"/>
    <row r="160" hidden="1" outlineLevel="1" x14ac:dyDescent="0.25"/>
    <row r="161" hidden="1" outlineLevel="1" x14ac:dyDescent="0.25"/>
    <row r="162" hidden="1" outlineLevel="1" x14ac:dyDescent="0.25"/>
    <row r="163" hidden="1" outlineLevel="1" x14ac:dyDescent="0.25"/>
    <row r="164" hidden="1" outlineLevel="1" x14ac:dyDescent="0.25"/>
    <row r="165" hidden="1" outlineLevel="1" x14ac:dyDescent="0.25"/>
    <row r="166" hidden="1" outlineLevel="1" x14ac:dyDescent="0.25"/>
    <row r="167" hidden="1" outlineLevel="1" x14ac:dyDescent="0.25"/>
    <row r="168" hidden="1" outlineLevel="1" x14ac:dyDescent="0.25"/>
    <row r="169" hidden="1" outlineLevel="1" x14ac:dyDescent="0.25"/>
    <row r="170" hidden="1" outlineLevel="1" x14ac:dyDescent="0.25"/>
    <row r="171" collapsed="1" x14ac:dyDescent="0.25"/>
    <row r="187" hidden="1" outlineLevel="1" x14ac:dyDescent="0.25"/>
    <row r="188" hidden="1" outlineLevel="1" x14ac:dyDescent="0.25"/>
    <row r="189" hidden="1" outlineLevel="1" x14ac:dyDescent="0.25"/>
    <row r="190" hidden="1" outlineLevel="1" x14ac:dyDescent="0.25"/>
    <row r="191" hidden="1" outlineLevel="1" x14ac:dyDescent="0.25"/>
    <row r="192" hidden="1" outlineLevel="1" x14ac:dyDescent="0.25"/>
    <row r="193" hidden="1" outlineLevel="1" x14ac:dyDescent="0.25"/>
    <row r="194" hidden="1" outlineLevel="1" x14ac:dyDescent="0.25"/>
    <row r="195" hidden="1" outlineLevel="1" x14ac:dyDescent="0.25"/>
    <row r="196" hidden="1" outlineLevel="1" x14ac:dyDescent="0.25"/>
    <row r="197" hidden="1" outlineLevel="1" x14ac:dyDescent="0.25"/>
    <row r="198" hidden="1" outlineLevel="1" x14ac:dyDescent="0.25"/>
    <row r="199" hidden="1" outlineLevel="1" x14ac:dyDescent="0.25"/>
    <row r="200" hidden="1" outlineLevel="1" x14ac:dyDescent="0.25"/>
    <row r="201" hidden="1" outlineLevel="1" x14ac:dyDescent="0.25"/>
    <row r="202" hidden="1" outlineLevel="1" x14ac:dyDescent="0.25"/>
    <row r="203" hidden="1" outlineLevel="1" x14ac:dyDescent="0.25"/>
    <row r="204" collapsed="1" x14ac:dyDescent="0.25"/>
    <row r="220" hidden="1" outlineLevel="1" x14ac:dyDescent="0.25"/>
    <row r="221" hidden="1" outlineLevel="1" x14ac:dyDescent="0.25"/>
    <row r="222" hidden="1" outlineLevel="1" x14ac:dyDescent="0.25"/>
    <row r="223" hidden="1" outlineLevel="1" x14ac:dyDescent="0.25"/>
    <row r="224" hidden="1" outlineLevel="1" x14ac:dyDescent="0.25"/>
    <row r="225" hidden="1" outlineLevel="1" x14ac:dyDescent="0.25"/>
    <row r="226" hidden="1" outlineLevel="1" x14ac:dyDescent="0.25"/>
    <row r="227" hidden="1" outlineLevel="1" x14ac:dyDescent="0.25"/>
    <row r="228" hidden="1" outlineLevel="1" x14ac:dyDescent="0.25"/>
    <row r="229" hidden="1" outlineLevel="1" x14ac:dyDescent="0.25"/>
    <row r="230" hidden="1" outlineLevel="1" x14ac:dyDescent="0.25"/>
    <row r="231" hidden="1" outlineLevel="1" x14ac:dyDescent="0.25"/>
    <row r="232" hidden="1" outlineLevel="1" x14ac:dyDescent="0.25"/>
    <row r="233" hidden="1" outlineLevel="1" x14ac:dyDescent="0.25"/>
    <row r="234" hidden="1" outlineLevel="1" x14ac:dyDescent="0.25"/>
    <row r="235" hidden="1" outlineLevel="1" x14ac:dyDescent="0.25"/>
    <row r="236" hidden="1" outlineLevel="1" x14ac:dyDescent="0.25"/>
    <row r="237" collapsed="1" x14ac:dyDescent="0.25"/>
    <row r="253" hidden="1" outlineLevel="1" x14ac:dyDescent="0.25"/>
    <row r="254" hidden="1" outlineLevel="1" x14ac:dyDescent="0.25"/>
    <row r="255" hidden="1" outlineLevel="1" x14ac:dyDescent="0.25"/>
    <row r="256" hidden="1" outlineLevel="1" x14ac:dyDescent="0.25"/>
    <row r="257" hidden="1" outlineLevel="1" x14ac:dyDescent="0.25"/>
    <row r="258" hidden="1" outlineLevel="1" x14ac:dyDescent="0.25"/>
    <row r="259" hidden="1" outlineLevel="1" x14ac:dyDescent="0.25"/>
    <row r="260" hidden="1" outlineLevel="1" x14ac:dyDescent="0.25"/>
    <row r="261" hidden="1" outlineLevel="1" x14ac:dyDescent="0.25"/>
    <row r="262" hidden="1" outlineLevel="1" x14ac:dyDescent="0.25"/>
    <row r="263" hidden="1" outlineLevel="1" x14ac:dyDescent="0.25"/>
    <row r="264" hidden="1" outlineLevel="1" x14ac:dyDescent="0.25"/>
    <row r="265" hidden="1" outlineLevel="1" x14ac:dyDescent="0.25"/>
    <row r="266" hidden="1" outlineLevel="1" x14ac:dyDescent="0.25"/>
    <row r="267" hidden="1" outlineLevel="1" x14ac:dyDescent="0.25"/>
    <row r="268" hidden="1" outlineLevel="1" x14ac:dyDescent="0.25"/>
    <row r="269" hidden="1" outlineLevel="1" x14ac:dyDescent="0.25"/>
    <row r="270" collapsed="1" x14ac:dyDescent="0.25"/>
  </sheetData>
  <hyperlinks>
    <hyperlink ref="B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</dc:creator>
  <cp:lastModifiedBy>ADMIN</cp:lastModifiedBy>
  <dcterms:created xsi:type="dcterms:W3CDTF">2024-02-17T05:04:58Z</dcterms:created>
  <dcterms:modified xsi:type="dcterms:W3CDTF">2024-04-03T09:38:12Z</dcterms:modified>
</cp:coreProperties>
</file>