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-105" yWindow="-105" windowWidth="23250" windowHeight="12450" activeTab="2"/>
  </bookViews>
  <sheets>
    <sheet name="DANH_SACH_NGHIEP_VU_SAN_XUAT" sheetId="4" r:id="rId1"/>
    <sheet name="DANH_SACH_NGHIEP_VU_THUONG_MAI" sheetId="6" r:id="rId2"/>
    <sheet name="KE_HOACH_GIU_CHO" sheetId="7" r:id="rId3"/>
    <sheet name="HUONG_DAN_NGHIEP_VU" sheetId="1" r:id="rId4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7" l="1"/>
  <c r="N9" i="7"/>
  <c r="N10" i="7"/>
  <c r="N12" i="7"/>
  <c r="N14" i="7"/>
  <c r="N15" i="7"/>
  <c r="N16" i="7"/>
  <c r="N18" i="7"/>
  <c r="N19" i="7"/>
  <c r="N20" i="7"/>
  <c r="N21" i="7"/>
  <c r="N22" i="7"/>
  <c r="N23" i="7"/>
  <c r="N5" i="7"/>
  <c r="P6" i="7"/>
  <c r="P7" i="7"/>
  <c r="P8" i="7"/>
  <c r="P9" i="7"/>
  <c r="P10" i="7"/>
  <c r="P11" i="7"/>
  <c r="P12" i="7"/>
  <c r="P13" i="7"/>
  <c r="P14" i="7"/>
  <c r="P15" i="7"/>
  <c r="P16" i="7"/>
  <c r="P17" i="7"/>
  <c r="P5" i="7"/>
  <c r="K6" i="7" l="1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N6" i="7" s="1"/>
  <c r="L18" i="7"/>
  <c r="K19" i="7"/>
  <c r="N7" i="7" s="1"/>
  <c r="L19" i="7"/>
  <c r="K20" i="7"/>
  <c r="N11" i="7" s="1"/>
  <c r="L20" i="7"/>
  <c r="K21" i="7"/>
  <c r="N13" i="7" s="1"/>
  <c r="L21" i="7"/>
  <c r="K22" i="7"/>
  <c r="L22" i="7"/>
  <c r="K23" i="7"/>
  <c r="N17" i="7" s="1"/>
  <c r="L23" i="7"/>
  <c r="L5" i="7"/>
  <c r="K5" i="7"/>
  <c r="M5" i="7" s="1"/>
  <c r="I5" i="7"/>
  <c r="J9" i="7"/>
  <c r="J10" i="7"/>
  <c r="J12" i="7"/>
  <c r="J14" i="7"/>
  <c r="J16" i="7"/>
  <c r="J18" i="7"/>
  <c r="J19" i="7"/>
  <c r="J20" i="7"/>
  <c r="J21" i="7"/>
  <c r="J22" i="7"/>
  <c r="J23" i="7"/>
  <c r="J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G23" i="7"/>
  <c r="G22" i="7"/>
  <c r="G16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1" i="7"/>
  <c r="G5" i="7"/>
  <c r="E5" i="7"/>
  <c r="F5" i="7" l="1"/>
  <c r="I6" i="7" s="1"/>
  <c r="J6" i="7" s="1"/>
  <c r="M9" i="7"/>
  <c r="F9" i="7" s="1"/>
  <c r="I10" i="7" s="1"/>
  <c r="M16" i="7"/>
  <c r="M8" i="7"/>
  <c r="F8" i="7" s="1"/>
  <c r="I9" i="7" s="1"/>
  <c r="M6" i="7"/>
  <c r="F6" i="7" s="1"/>
  <c r="I7" i="7" s="1"/>
  <c r="J7" i="7" s="1"/>
  <c r="M13" i="7"/>
  <c r="F13" i="7" s="1"/>
  <c r="I14" i="7" s="1"/>
  <c r="M22" i="7"/>
  <c r="F22" i="7" s="1"/>
  <c r="M14" i="7"/>
  <c r="F14" i="7" s="1"/>
  <c r="I15" i="7" s="1"/>
  <c r="J15" i="7" s="1"/>
  <c r="M23" i="7"/>
  <c r="F23" i="7" s="1"/>
  <c r="P23" i="7" s="1"/>
  <c r="F16" i="7"/>
  <c r="I17" i="7" s="1"/>
  <c r="J17" i="7" s="1"/>
  <c r="M15" i="7"/>
  <c r="F15" i="7" s="1"/>
  <c r="M17" i="7"/>
  <c r="F17" i="7" s="1"/>
  <c r="M10" i="7"/>
  <c r="F10" i="7" s="1"/>
  <c r="I11" i="7" s="1"/>
  <c r="J11" i="7" s="1"/>
  <c r="M12" i="7"/>
  <c r="F12" i="7" s="1"/>
  <c r="I13" i="7" s="1"/>
  <c r="J13" i="7" s="1"/>
  <c r="M11" i="7"/>
  <c r="F11" i="7" s="1"/>
  <c r="I12" i="7" s="1"/>
  <c r="M20" i="7"/>
  <c r="F20" i="7" s="1"/>
  <c r="M19" i="7"/>
  <c r="F19" i="7" s="1"/>
  <c r="M18" i="7"/>
  <c r="F18" i="7" s="1"/>
  <c r="M21" i="7"/>
  <c r="F21" i="7" s="1"/>
  <c r="M7" i="7"/>
  <c r="E4" i="6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I19" i="7" l="1"/>
  <c r="P18" i="7"/>
  <c r="I20" i="7"/>
  <c r="P19" i="7"/>
  <c r="I21" i="7"/>
  <c r="P20" i="7"/>
  <c r="I22" i="7"/>
  <c r="P21" i="7"/>
  <c r="I23" i="7"/>
  <c r="P22" i="7"/>
  <c r="I16" i="7"/>
  <c r="I18" i="7"/>
  <c r="F7" i="7"/>
  <c r="I8" i="7" s="1"/>
  <c r="J8" i="7" s="1"/>
  <c r="E3" i="6"/>
  <c r="E34" i="6"/>
  <c r="E3" i="4"/>
  <c r="E115" i="4"/>
  <c r="E85" i="4"/>
  <c r="E83" i="4" s="1"/>
  <c r="E67" i="4" s="1"/>
  <c r="E1" i="6" l="1"/>
  <c r="E1" i="4"/>
</calcChain>
</file>

<file path=xl/comments1.xml><?xml version="1.0" encoding="utf-8"?>
<comments xmlns="http://schemas.openxmlformats.org/spreadsheetml/2006/main">
  <authors>
    <author>ADMIN</author>
  </authors>
  <commentList>
    <comment ref="N4" authorId="0" shapeId="0">
      <text>
        <r>
          <rPr>
            <b/>
            <sz val="9"/>
            <color indexed="81"/>
            <rFont val="Tahoma"/>
            <family val="2"/>
          </rPr>
          <t>Nếu xuất kho nhiều hơn số lượng yêu cầu ==&gt; cảnh báo, nhưng 
vẫn cho xuất</t>
        </r>
      </text>
    </comment>
  </commentList>
</comments>
</file>

<file path=xl/sharedStrings.xml><?xml version="1.0" encoding="utf-8"?>
<sst xmlns="http://schemas.openxmlformats.org/spreadsheetml/2006/main" count="541" uniqueCount="201">
  <si>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</si>
  <si>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</si>
  <si>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</si>
  <si>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</si>
  <si>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</si>
  <si>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</si>
  <si>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</si>
  <si>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</si>
  <si>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</si>
  <si>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</si>
  <si>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</si>
  <si>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</si>
  <si>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</si>
  <si>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</si>
  <si>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</si>
  <si>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</si>
  <si>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</si>
  <si>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</si>
  <si>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</si>
  <si>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</si>
  <si>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</si>
  <si>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</si>
  <si>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</si>
  <si>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</si>
  <si>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</si>
  <si>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</si>
  <si>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</si>
  <si>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</si>
  <si>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</si>
  <si>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</si>
  <si>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</si>
  <si>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</si>
  <si>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</si>
  <si>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</si>
  <si>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</si>
  <si>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</si>
  <si>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</si>
  <si>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</si>
  <si>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</si>
  <si>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</si>
  <si>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</si>
  <si>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</si>
  <si>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</si>
  <si>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</si>
  <si>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</si>
  <si>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</si>
  <si>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</si>
  <si>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</si>
  <si>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</si>
  <si>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</si>
  <si>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</si>
  <si>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</si>
  <si>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</si>
  <si>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</si>
  <si>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</si>
  <si>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</si>
  <si>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</si>
  <si>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</si>
  <si>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</si>
  <si>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</si>
  <si>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</si>
  <si>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</si>
  <si>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</si>
  <si>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</si>
  <si>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</si>
  <si>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</si>
  <si>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</si>
  <si>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</si>
  <si>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</si>
  <si>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</si>
  <si>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</si>
  <si>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</si>
  <si>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</si>
  <si>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</si>
  <si>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</si>
  <si>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</si>
  <si>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</si>
  <si>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</si>
  <si>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</si>
  <si>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</si>
  <si>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</si>
  <si>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</si>
  <si>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</si>
  <si>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</si>
  <si>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</si>
  <si>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</si>
  <si>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</si>
  <si>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</si>
  <si>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</si>
  <si>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</si>
  <si>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</si>
  <si>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</si>
  <si>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</si>
  <si>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</si>
  <si>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</si>
  <si>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</si>
  <si>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</si>
  <si>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</si>
  <si>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</si>
  <si>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</si>
  <si>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</si>
  <si>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</si>
  <si>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</si>
  <si>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</si>
  <si>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</si>
  <si>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</si>
  <si>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</si>
  <si>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</si>
  <si>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</si>
  <si>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</si>
  <si>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</si>
  <si>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</si>
  <si>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</si>
  <si>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</si>
  <si>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</si>
  <si>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</si>
  <si>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</si>
  <si>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</si>
  <si>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</si>
  <si>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</si>
  <si>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</si>
  <si>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</si>
  <si>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</si>
  <si>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</si>
  <si>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</si>
  <si>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</si>
  <si>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</si>
  <si>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</si>
  <si>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</si>
  <si>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</si>
  <si>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</si>
  <si>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</si>
  <si>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</si>
  <si>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</si>
  <si>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</si>
  <si>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</si>
  <si>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</si>
  <si>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</si>
  <si>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</si>
  <si>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</si>
  <si>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</si>
  <si>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</si>
  <si>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</si>
  <si>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</si>
  <si>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</si>
  <si>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</si>
  <si>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</si>
  <si>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</si>
  <si>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</si>
  <si>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</si>
  <si>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</si>
  <si>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</si>
  <si>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</si>
  <si>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</si>
  <si>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</si>
  <si>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</si>
  <si>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</si>
  <si>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</si>
  <si>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</si>
  <si>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</si>
  <si>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</si>
  <si>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</si>
  <si>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</si>
  <si>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</si>
  <si>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</si>
  <si>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</si>
  <si>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</si>
  <si>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</si>
  <si>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</si>
  <si>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</si>
  <si>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</si>
  <si>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</si>
  <si>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</si>
  <si>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BÁO CÁO TIẾN ĐỘ THIẾT KẾ PHẦN MỀM - TỔNG HỢP
NHÓM THƯƠNG MẠI</t>
  </si>
  <si>
    <t>BÁO CÁO TIẾN ĐỘ THIẾT KẾ PHẦN MỀM - CHI TIẾT
NHÓM SẢN XUẤT</t>
  </si>
  <si>
    <t>SL nhu cầu</t>
  </si>
  <si>
    <t>SL giữ chỗ</t>
  </si>
  <si>
    <t>SL yêu cầu đặt hàng</t>
  </si>
  <si>
    <t>SL khả dụng user thấy</t>
  </si>
  <si>
    <t>SL khả dụng thật</t>
  </si>
  <si>
    <t>SL nhập kho</t>
  </si>
  <si>
    <t>SL xuất kho</t>
  </si>
  <si>
    <t>SL tồn kho đầu kỳ</t>
  </si>
  <si>
    <t>SL tồn kho cuối kỳ</t>
  </si>
  <si>
    <t>SL quyết toán</t>
  </si>
  <si>
    <t>Số phiếu yêu cầu</t>
  </si>
  <si>
    <t>Quyết toán cho phiếu nào</t>
  </si>
  <si>
    <t>P3</t>
  </si>
  <si>
    <t>P1</t>
  </si>
  <si>
    <t>P2</t>
  </si>
  <si>
    <t>P4</t>
  </si>
  <si>
    <t>P5</t>
  </si>
  <si>
    <t>P6</t>
  </si>
  <si>
    <t>P7</t>
  </si>
  <si>
    <t>BẢNG BÁO CÁO NHẬP XUẤT TỒN</t>
  </si>
  <si>
    <t>Phiếu quyết toán</t>
  </si>
  <si>
    <t>BẢNG XUẤT KHO</t>
  </si>
  <si>
    <t>BẢNG YÊU CẦU ĐẶT HÀNG</t>
  </si>
  <si>
    <t>Tổng SL nhu cầu chưa quyết toán</t>
  </si>
  <si>
    <t>SL còn phải quyết toán của phiếu</t>
  </si>
  <si>
    <t>BẢNG GIỮ CHỖ -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</si>
</sst>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ỷ lệ hoàn thành tổng:&quot;\ 00%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1" fillId="2" borderId="1" xfId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2" fillId="9" borderId="2" xfId="0" applyFont="1" applyFill="1" applyBorder="1" applyAlignment="1"/>
    <xf numFmtId="0" fontId="2" fillId="0" borderId="2" xfId="0" applyFont="1" applyFill="1" applyBorder="1" applyAlignment="1"/>
    <xf numFmtId="0" fontId="0" fillId="8" borderId="2" xfId="0" applyFill="1" applyBorder="1" applyAlignment="1"/>
    <xf numFmtId="0" fontId="0" fillId="10" borderId="0" xfId="0" applyFill="1" applyBorder="1" applyAlignment="1"/>
    <xf numFmtId="0" fontId="2" fillId="7" borderId="2" xfId="0" applyFont="1" applyFill="1" applyBorder="1" applyAlignment="1"/>
    <xf numFmtId="0" fontId="3" fillId="10" borderId="3" xfId="0" applyFont="1" applyFill="1" applyBorder="1" applyAlignment="1"/>
    <xf numFmtId="0" fontId="3" fillId="8" borderId="0" xfId="0" applyFont="1" applyFill="1" applyBorder="1" applyAlignment="1"/>
    <xf numFmtId="0" fontId="11" fillId="0" borderId="0" xfId="0" applyFont="1" applyAlignment="1">
      <alignment horizontal="center" vertical="top" wrapText="1"/>
    </xf>
    <xf numFmtId="0" fontId="2" fillId="0" borderId="0" xfId="0" applyFont="1" applyFill="1" applyBorder="1" applyAlignment="1"/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zoomScaleNormal="100" workbookViewId="0">
      <selection activeCell="C12" sqref="C12"/>
    </sheetView>
  </sheetViews>
  <sheetFormatPr defaultColWidth="9.140625"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29" t="s">
        <v>174</v>
      </c>
      <c r="B1" s="29"/>
      <c r="C1" s="29"/>
      <c r="D1" s="29"/>
      <c r="E1" s="17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">
      <c r="A29" s="10" t="s">
        <v>60</v>
      </c>
      <c r="C29" s="7" t="s">
        <v>91</v>
      </c>
      <c r="E29" s="13">
        <v>1</v>
      </c>
    </row>
    <row r="30" spans="1:5" ht="56.25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">
      <c r="A32" s="10" t="s">
        <v>87</v>
      </c>
      <c r="C32" s="7" t="s">
        <v>87</v>
      </c>
      <c r="E32" s="13">
        <v>0.3</v>
      </c>
    </row>
    <row r="33" spans="1:5" outlineLevel="2" x14ac:dyDescent="0.3">
      <c r="A33" s="10" t="s">
        <v>88</v>
      </c>
      <c r="C33" s="7" t="s">
        <v>90</v>
      </c>
      <c r="E33" s="13">
        <v>0.1</v>
      </c>
    </row>
    <row r="34" spans="1:5" outlineLevel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">
      <c r="A35" s="10" t="s">
        <v>60</v>
      </c>
      <c r="C35" s="7" t="s">
        <v>91</v>
      </c>
      <c r="E35" s="13">
        <v>1</v>
      </c>
    </row>
    <row r="36" spans="1:5" ht="56.25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">
      <c r="A38" s="10" t="s">
        <v>87</v>
      </c>
      <c r="C38" s="7" t="s">
        <v>87</v>
      </c>
      <c r="E38" s="13">
        <v>0.3</v>
      </c>
    </row>
    <row r="39" spans="1:5" outlineLevel="2" x14ac:dyDescent="0.3">
      <c r="A39" s="10" t="s">
        <v>88</v>
      </c>
      <c r="C39" s="7" t="s">
        <v>90</v>
      </c>
      <c r="E39" s="13">
        <v>0.1</v>
      </c>
    </row>
    <row r="40" spans="1:5" outlineLevel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">
      <c r="A41" s="10" t="s">
        <v>60</v>
      </c>
      <c r="C41" s="7" t="s">
        <v>91</v>
      </c>
      <c r="E41" s="13">
        <v>1</v>
      </c>
    </row>
    <row r="42" spans="1:5" ht="56.25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">
      <c r="A44" s="10" t="s">
        <v>87</v>
      </c>
      <c r="C44" s="7" t="s">
        <v>87</v>
      </c>
      <c r="E44" s="13">
        <v>0.3</v>
      </c>
    </row>
    <row r="45" spans="1:5" outlineLevel="2" x14ac:dyDescent="0.3">
      <c r="A45" s="10" t="s">
        <v>88</v>
      </c>
      <c r="C45" s="7" t="s">
        <v>90</v>
      </c>
      <c r="E45" s="13">
        <v>0.1</v>
      </c>
    </row>
    <row r="46" spans="1:5" outlineLevel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">
      <c r="A47" s="10" t="s">
        <v>60</v>
      </c>
      <c r="C47" s="7" t="s">
        <v>91</v>
      </c>
      <c r="E47" s="13">
        <v>1</v>
      </c>
    </row>
    <row r="48" spans="1:5" ht="56.25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">
      <c r="A50" s="10" t="s">
        <v>87</v>
      </c>
      <c r="C50" s="7" t="s">
        <v>87</v>
      </c>
      <c r="E50" s="13">
        <v>0.3</v>
      </c>
    </row>
    <row r="51" spans="1:5" outlineLevel="2" x14ac:dyDescent="0.3">
      <c r="A51" s="10" t="s">
        <v>88</v>
      </c>
      <c r="C51" s="7" t="s">
        <v>90</v>
      </c>
      <c r="E51" s="13">
        <v>0.1</v>
      </c>
    </row>
    <row r="52" spans="1:5" outlineLevel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">
      <c r="A53" s="10" t="s">
        <v>60</v>
      </c>
      <c r="C53" s="7" t="s">
        <v>91</v>
      </c>
      <c r="E53" s="13">
        <v>1</v>
      </c>
    </row>
    <row r="54" spans="1:5" ht="56.25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">
      <c r="A56" s="10" t="s">
        <v>87</v>
      </c>
      <c r="C56" s="7" t="s">
        <v>87</v>
      </c>
      <c r="E56" s="13">
        <v>0.3</v>
      </c>
    </row>
    <row r="57" spans="1:5" outlineLevel="2" x14ac:dyDescent="0.3">
      <c r="A57" s="10" t="s">
        <v>88</v>
      </c>
      <c r="C57" s="7" t="s">
        <v>90</v>
      </c>
      <c r="E57" s="13">
        <v>0.1</v>
      </c>
    </row>
    <row r="58" spans="1:5" outlineLevel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">
      <c r="A62" s="10" t="s">
        <v>116</v>
      </c>
      <c r="C62" s="7" t="s">
        <v>83</v>
      </c>
      <c r="E62" s="13">
        <v>0.5</v>
      </c>
    </row>
    <row r="63" spans="1:5" ht="131.25" outlineLevel="2" x14ac:dyDescent="0.3">
      <c r="A63" s="9" t="s">
        <v>119</v>
      </c>
      <c r="C63" s="7" t="s">
        <v>83</v>
      </c>
      <c r="E63" s="13">
        <v>0.5</v>
      </c>
    </row>
    <row r="64" spans="1:5" outlineLevel="2" x14ac:dyDescent="0.3">
      <c r="A64" s="10" t="s">
        <v>117</v>
      </c>
      <c r="C64" s="7" t="s">
        <v>83</v>
      </c>
      <c r="E64" s="13">
        <v>0.5</v>
      </c>
    </row>
    <row r="65" spans="1:5" outlineLevel="2" x14ac:dyDescent="0.3">
      <c r="A65" s="10" t="s">
        <v>118</v>
      </c>
      <c r="C65" s="7" t="s">
        <v>83</v>
      </c>
      <c r="E65" s="13">
        <v>0.5</v>
      </c>
    </row>
    <row r="66" spans="1:5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">
      <c r="A69" s="10" t="s">
        <v>60</v>
      </c>
      <c r="C69" s="7" t="s">
        <v>91</v>
      </c>
      <c r="E69" s="13">
        <v>1</v>
      </c>
    </row>
    <row r="70" spans="1:5" ht="56.25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">
      <c r="A72" s="10" t="s">
        <v>87</v>
      </c>
      <c r="C72" s="7" t="s">
        <v>87</v>
      </c>
      <c r="E72" s="13">
        <v>0.3</v>
      </c>
    </row>
    <row r="73" spans="1:5" outlineLevel="2" x14ac:dyDescent="0.3">
      <c r="A73" s="10" t="s">
        <v>88</v>
      </c>
      <c r="C73" s="7" t="s">
        <v>90</v>
      </c>
      <c r="E73" s="13">
        <v>0.1</v>
      </c>
    </row>
    <row r="74" spans="1:5" outlineLevel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">
      <c r="A75" s="10" t="s">
        <v>60</v>
      </c>
      <c r="C75" s="7" t="s">
        <v>91</v>
      </c>
      <c r="E75" s="13">
        <v>1</v>
      </c>
    </row>
    <row r="76" spans="1:5" ht="56.25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">
      <c r="A78" s="10" t="s">
        <v>87</v>
      </c>
      <c r="C78" s="7" t="s">
        <v>87</v>
      </c>
      <c r="E78" s="13">
        <v>0.3</v>
      </c>
    </row>
    <row r="79" spans="1:5" outlineLevel="2" x14ac:dyDescent="0.3">
      <c r="A79" s="10" t="s">
        <v>88</v>
      </c>
      <c r="C79" s="7" t="s">
        <v>90</v>
      </c>
      <c r="E79" s="13">
        <v>0.1</v>
      </c>
    </row>
    <row r="80" spans="1:5" outlineLevel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">
      <c r="A87" s="10" t="s">
        <v>60</v>
      </c>
      <c r="C87" s="7" t="s">
        <v>91</v>
      </c>
      <c r="E87" s="13">
        <v>1</v>
      </c>
    </row>
    <row r="88" spans="1:5" ht="56.25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">
      <c r="A90" s="10" t="s">
        <v>87</v>
      </c>
      <c r="C90" s="7" t="s">
        <v>87</v>
      </c>
      <c r="E90" s="13">
        <v>0.3</v>
      </c>
    </row>
    <row r="91" spans="1:5" outlineLevel="2" x14ac:dyDescent="0.3">
      <c r="A91" s="10" t="s">
        <v>88</v>
      </c>
      <c r="C91" s="7" t="s">
        <v>90</v>
      </c>
      <c r="E91" s="13">
        <v>0.1</v>
      </c>
    </row>
    <row r="92" spans="1:5" outlineLevel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">
      <c r="A93" s="10" t="s">
        <v>60</v>
      </c>
      <c r="C93" s="7" t="s">
        <v>91</v>
      </c>
      <c r="E93" s="13">
        <v>1</v>
      </c>
    </row>
    <row r="94" spans="1:5" ht="56.25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">
      <c r="A96" s="10" t="s">
        <v>87</v>
      </c>
      <c r="C96" s="7" t="s">
        <v>87</v>
      </c>
      <c r="E96" s="13">
        <v>0.3</v>
      </c>
    </row>
    <row r="97" spans="1:5" outlineLevel="2" x14ac:dyDescent="0.3">
      <c r="A97" s="10" t="s">
        <v>88</v>
      </c>
      <c r="C97" s="7" t="s">
        <v>90</v>
      </c>
      <c r="E97" s="13">
        <v>0.1</v>
      </c>
    </row>
    <row r="98" spans="1:5" outlineLevel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">
      <c r="A99" s="10" t="s">
        <v>60</v>
      </c>
      <c r="C99" s="7" t="s">
        <v>91</v>
      </c>
      <c r="E99" s="13">
        <v>1</v>
      </c>
    </row>
    <row r="100" spans="1:5" ht="56.25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">
      <c r="A102" s="10" t="s">
        <v>87</v>
      </c>
      <c r="C102" s="7" t="s">
        <v>87</v>
      </c>
      <c r="E102" s="13">
        <v>0.3</v>
      </c>
    </row>
    <row r="103" spans="1:5" outlineLevel="2" x14ac:dyDescent="0.3">
      <c r="A103" s="10" t="s">
        <v>88</v>
      </c>
      <c r="C103" s="7" t="s">
        <v>90</v>
      </c>
      <c r="E103" s="13">
        <v>0.1</v>
      </c>
    </row>
    <row r="104" spans="1:5" outlineLevel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">
      <c r="A105" s="10" t="s">
        <v>60</v>
      </c>
      <c r="C105" s="7" t="s">
        <v>91</v>
      </c>
      <c r="E105" s="13">
        <v>1</v>
      </c>
    </row>
    <row r="106" spans="1:5" ht="56.25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">
      <c r="A108" s="10" t="s">
        <v>87</v>
      </c>
      <c r="C108" s="7" t="s">
        <v>87</v>
      </c>
      <c r="E108" s="13">
        <v>0.3</v>
      </c>
    </row>
    <row r="109" spans="1:5" outlineLevel="2" x14ac:dyDescent="0.3">
      <c r="A109" s="10" t="s">
        <v>88</v>
      </c>
      <c r="C109" s="7" t="s">
        <v>90</v>
      </c>
      <c r="E109" s="13">
        <v>0.1</v>
      </c>
    </row>
    <row r="110" spans="1:5" outlineLevel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">
      <c r="A117" s="10" t="s">
        <v>60</v>
      </c>
      <c r="C117" s="7" t="s">
        <v>91</v>
      </c>
      <c r="E117" s="13">
        <v>1</v>
      </c>
    </row>
    <row r="118" spans="1:5" ht="56.25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">
      <c r="A120" s="10" t="s">
        <v>87</v>
      </c>
      <c r="C120" s="7" t="s">
        <v>87</v>
      </c>
      <c r="E120" s="13">
        <v>0.3</v>
      </c>
    </row>
    <row r="121" spans="1:5" outlineLevel="2" x14ac:dyDescent="0.3">
      <c r="A121" s="10" t="s">
        <v>88</v>
      </c>
      <c r="C121" s="7" t="s">
        <v>90</v>
      </c>
      <c r="E121" s="13">
        <v>0.1</v>
      </c>
    </row>
    <row r="122" spans="1:5" outlineLevel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zoomScaleNormal="100" workbookViewId="0">
      <selection sqref="A1:D1"/>
    </sheetView>
  </sheetViews>
  <sheetFormatPr defaultColWidth="9.140625"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29" t="s">
        <v>173</v>
      </c>
      <c r="B1" s="29"/>
      <c r="C1" s="29"/>
      <c r="D1" s="29"/>
      <c r="E1" s="17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">
      <c r="A32" s="10" t="s">
        <v>165</v>
      </c>
      <c r="C32" s="7" t="s">
        <v>83</v>
      </c>
      <c r="E32" s="13">
        <v>0.5</v>
      </c>
    </row>
    <row r="33" spans="1:5" ht="131.25" hidden="1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">
      <c r="A36" s="10" t="s">
        <v>60</v>
      </c>
      <c r="C36" s="7" t="s">
        <v>91</v>
      </c>
      <c r="E36" s="13">
        <v>1</v>
      </c>
    </row>
    <row r="37" spans="1:5" ht="56.25" hidden="1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">
      <c r="A39" s="10" t="s">
        <v>87</v>
      </c>
      <c r="C39" s="7" t="s">
        <v>87</v>
      </c>
      <c r="E39" s="13">
        <v>0.3</v>
      </c>
    </row>
    <row r="40" spans="1:5" hidden="1" outlineLevel="2" x14ac:dyDescent="0.3">
      <c r="A40" s="10" t="s">
        <v>88</v>
      </c>
      <c r="C40" s="7" t="s">
        <v>90</v>
      </c>
      <c r="E40" s="13">
        <v>0.1</v>
      </c>
    </row>
    <row r="41" spans="1:5" outlineLevel="1" collapsed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">
      <c r="A42" s="10" t="s">
        <v>60</v>
      </c>
      <c r="C42" s="7" t="s">
        <v>91</v>
      </c>
      <c r="E42" s="13">
        <v>1</v>
      </c>
    </row>
    <row r="43" spans="1:5" ht="56.25" hidden="1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">
      <c r="A45" s="10" t="s">
        <v>87</v>
      </c>
      <c r="C45" s="7" t="s">
        <v>87</v>
      </c>
      <c r="E45" s="13">
        <v>0.3</v>
      </c>
    </row>
    <row r="46" spans="1:5" hidden="1" outlineLevel="2" x14ac:dyDescent="0.3">
      <c r="A46" s="10" t="s">
        <v>88</v>
      </c>
      <c r="C46" s="7" t="s">
        <v>90</v>
      </c>
      <c r="E46" s="13">
        <v>0.1</v>
      </c>
    </row>
    <row r="47" spans="1:5" outlineLevel="1" collapsed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23"/>
  <sheetViews>
    <sheetView tabSelected="1" zoomScaleNormal="100" zoomScaleSheetLayoutView="100" workbookViewId="0">
      <selection activeCell="N18" sqref="N18"/>
    </sheetView>
  </sheetViews>
  <sheetFormatPr defaultRowHeight="15" x14ac:dyDescent="0.25"/>
  <cols>
    <col min="1" max="12" width="8.5703125" customWidth="1"/>
    <col min="13" max="13" width="12.5703125" customWidth="1"/>
    <col min="14" max="14" width="10.5703125" customWidth="1"/>
    <col min="16" max="16" width="9.5703125" customWidth="1"/>
  </cols>
  <sheetData>
    <row r="2" spans="1:22" x14ac:dyDescent="0.25">
      <c r="C2" s="24"/>
      <c r="D2" s="24"/>
      <c r="I2" s="25"/>
      <c r="J2" s="25"/>
      <c r="K2" s="25"/>
      <c r="L2" s="25"/>
      <c r="M2" s="25"/>
      <c r="N2" s="25"/>
    </row>
    <row r="3" spans="1:22" ht="18.75" x14ac:dyDescent="0.3">
      <c r="A3" s="26"/>
      <c r="B3" s="26"/>
      <c r="C3" s="26"/>
      <c r="D3" s="26"/>
      <c r="E3" s="26"/>
      <c r="F3" s="22"/>
      <c r="G3" s="22"/>
      <c r="H3" s="22"/>
      <c r="I3" s="22"/>
      <c r="J3" s="22"/>
      <c r="K3" s="24"/>
      <c r="L3" s="24"/>
      <c r="M3" s="23"/>
      <c r="N3" s="30"/>
    </row>
    <row r="4" spans="1:22" ht="52.9" customHeight="1" x14ac:dyDescent="0.25">
      <c r="A4" s="21" t="s">
        <v>182</v>
      </c>
      <c r="B4" s="21" t="s">
        <v>180</v>
      </c>
      <c r="C4" s="21" t="s">
        <v>181</v>
      </c>
      <c r="D4" s="21" t="s">
        <v>186</v>
      </c>
      <c r="E4" s="21" t="s">
        <v>183</v>
      </c>
      <c r="F4" s="20" t="s">
        <v>179</v>
      </c>
      <c r="G4" s="20" t="s">
        <v>185</v>
      </c>
      <c r="H4" s="20" t="s">
        <v>175</v>
      </c>
      <c r="I4" s="20" t="s">
        <v>176</v>
      </c>
      <c r="J4" s="20" t="s">
        <v>177</v>
      </c>
      <c r="K4" s="20" t="s">
        <v>184</v>
      </c>
      <c r="L4" s="20" t="s">
        <v>195</v>
      </c>
      <c r="M4" s="20" t="s">
        <v>198</v>
      </c>
      <c r="N4" s="20" t="s">
        <v>199</v>
      </c>
      <c r="P4" s="20" t="s">
        <v>178</v>
      </c>
    </row>
    <row r="5" spans="1:22" x14ac:dyDescent="0.25">
      <c r="A5" s="18">
        <v>10</v>
      </c>
      <c r="B5" s="18"/>
      <c r="C5" s="18"/>
      <c r="D5" s="18"/>
      <c r="E5" s="19">
        <f>$A$5+SUM($B$5:B5)-SUM($C$5:C5)</f>
        <v>10</v>
      </c>
      <c r="F5" s="19">
        <f t="shared" ref="F5:F23" si="0">+E5-M5</f>
        <v>10</v>
      </c>
      <c r="G5" s="19" t="str">
        <f>IF(H5="","","P"&amp;COUNTA($H$5:H5))</f>
        <v/>
      </c>
      <c r="H5" s="18"/>
      <c r="I5" s="19">
        <f t="shared" ref="I5:I23" si="1">IF(F4&lt;=0,0,IF(H5=0,0,MAX(0,MIN(F4,H5))))</f>
        <v>0</v>
      </c>
      <c r="J5" s="19">
        <f t="shared" ref="J5:J23" si="2">IF(H5=0,0,H5-I5)</f>
        <v>0</v>
      </c>
      <c r="K5" s="19" t="str">
        <f>IF(C5="","",C5)</f>
        <v/>
      </c>
      <c r="L5" s="19" t="str">
        <f>IF(D5="","",D5)</f>
        <v/>
      </c>
      <c r="M5" s="19">
        <f>SUM($H$5:H5)-SUM($K$5:K5)</f>
        <v>0</v>
      </c>
      <c r="N5" s="19">
        <f>IF(G5="",0,H5-SUMIFS(K:K,L:L,G5))</f>
        <v>0</v>
      </c>
      <c r="P5" s="19">
        <f>MAX(F5,F5)</f>
        <v>10</v>
      </c>
    </row>
    <row r="6" spans="1:22" x14ac:dyDescent="0.25">
      <c r="A6" s="18"/>
      <c r="B6" s="18"/>
      <c r="C6" s="18"/>
      <c r="D6" s="18"/>
      <c r="E6" s="19">
        <f>$A$5+SUM($B$5:B6)-SUM($C$5:C6)</f>
        <v>10</v>
      </c>
      <c r="F6" s="19">
        <f t="shared" si="0"/>
        <v>-20</v>
      </c>
      <c r="G6" s="19" t="str">
        <f>IF(H6="","","P"&amp;COUNTA($H$5:H6))</f>
        <v>P1</v>
      </c>
      <c r="H6" s="18">
        <v>30</v>
      </c>
      <c r="I6" s="19">
        <f t="shared" si="1"/>
        <v>10</v>
      </c>
      <c r="J6" s="19">
        <f t="shared" si="2"/>
        <v>20</v>
      </c>
      <c r="K6" s="19" t="str">
        <f t="shared" ref="K6:K23" si="3">IF(C6="","",C6)</f>
        <v/>
      </c>
      <c r="L6" s="19" t="str">
        <f t="shared" ref="L6:L23" si="4">IF(D6="","",D6)</f>
        <v/>
      </c>
      <c r="M6" s="19">
        <f>SUM($H$5:H6)-SUM($K$5:K6)</f>
        <v>30</v>
      </c>
      <c r="N6" s="19">
        <f>IF(G6="",0,H6-SUMIFS(K:K,L:L,G6))</f>
        <v>15</v>
      </c>
      <c r="P6" s="19">
        <f t="shared" ref="P6:P23" si="5">MAX(F6,F6)</f>
        <v>-20</v>
      </c>
    </row>
    <row r="7" spans="1:22" ht="18.75" x14ac:dyDescent="0.3">
      <c r="A7" s="18"/>
      <c r="B7" s="18"/>
      <c r="C7" s="18"/>
      <c r="D7" s="18"/>
      <c r="E7" s="19">
        <f>$A$5+SUM($B$5:B7)-SUM($C$5:C7)</f>
        <v>10</v>
      </c>
      <c r="F7" s="19">
        <f t="shared" si="0"/>
        <v>-60</v>
      </c>
      <c r="G7" s="19" t="str">
        <f>IF(H7="","","P"&amp;COUNTA($H$5:H7))</f>
        <v>P2</v>
      </c>
      <c r="H7" s="18">
        <v>40</v>
      </c>
      <c r="I7" s="19">
        <f t="shared" si="1"/>
        <v>0</v>
      </c>
      <c r="J7" s="19">
        <f t="shared" si="2"/>
        <v>40</v>
      </c>
      <c r="K7" s="19" t="str">
        <f t="shared" si="3"/>
        <v/>
      </c>
      <c r="L7" s="19" t="str">
        <f t="shared" si="4"/>
        <v/>
      </c>
      <c r="M7" s="19">
        <f>SUM($H$5:H7)-SUM($K$5:K7)</f>
        <v>70</v>
      </c>
      <c r="N7" s="19">
        <f t="shared" ref="N6:N23" si="6">IF(G7="",0,H7-SUMIFS(K:K,L:L,G7))</f>
        <v>10</v>
      </c>
      <c r="P7" s="19">
        <f t="shared" si="5"/>
        <v>-60</v>
      </c>
      <c r="R7" s="22" t="s">
        <v>197</v>
      </c>
      <c r="S7" s="22"/>
      <c r="T7" s="22"/>
      <c r="U7" s="22"/>
      <c r="V7" s="22"/>
    </row>
    <row r="8" spans="1:22" ht="18.75" x14ac:dyDescent="0.3">
      <c r="A8" s="18"/>
      <c r="B8" s="18"/>
      <c r="C8" s="18"/>
      <c r="D8" s="18"/>
      <c r="E8" s="19">
        <f>$A$5+SUM($B$5:B8)-SUM($C$5:C8)</f>
        <v>10</v>
      </c>
      <c r="F8" s="19">
        <f t="shared" si="0"/>
        <v>-75</v>
      </c>
      <c r="G8" s="19" t="str">
        <f>IF(H8="","","P"&amp;COUNTA($H$5:H8))</f>
        <v>P3</v>
      </c>
      <c r="H8" s="18">
        <v>15</v>
      </c>
      <c r="I8" s="19">
        <f t="shared" si="1"/>
        <v>0</v>
      </c>
      <c r="J8" s="19">
        <f t="shared" si="2"/>
        <v>15</v>
      </c>
      <c r="K8" s="19" t="str">
        <f t="shared" si="3"/>
        <v/>
      </c>
      <c r="L8" s="19" t="str">
        <f t="shared" si="4"/>
        <v/>
      </c>
      <c r="M8" s="19">
        <f>SUM($H$5:H8)-SUM($K$5:K8)</f>
        <v>85</v>
      </c>
      <c r="N8" s="19">
        <f t="shared" si="6"/>
        <v>0</v>
      </c>
      <c r="P8" s="19">
        <f t="shared" si="5"/>
        <v>-75</v>
      </c>
      <c r="R8" s="27" t="s">
        <v>200</v>
      </c>
      <c r="S8" s="27"/>
      <c r="T8" s="27"/>
      <c r="U8" s="27"/>
      <c r="V8" s="27"/>
    </row>
    <row r="9" spans="1:22" ht="18.75" x14ac:dyDescent="0.3">
      <c r="A9" s="18"/>
      <c r="B9" s="18">
        <v>60</v>
      </c>
      <c r="C9" s="18"/>
      <c r="D9" s="18"/>
      <c r="E9" s="19">
        <f>$A$5+SUM($B$5:B9)-SUM($C$5:C9)</f>
        <v>70</v>
      </c>
      <c r="F9" s="19">
        <f t="shared" si="0"/>
        <v>-15</v>
      </c>
      <c r="G9" s="19" t="str">
        <f>IF(H9="","","P"&amp;COUNTA($H$5:H9))</f>
        <v/>
      </c>
      <c r="H9" s="18"/>
      <c r="I9" s="19">
        <f t="shared" si="1"/>
        <v>0</v>
      </c>
      <c r="J9" s="19">
        <f t="shared" si="2"/>
        <v>0</v>
      </c>
      <c r="K9" s="19" t="str">
        <f t="shared" si="3"/>
        <v/>
      </c>
      <c r="L9" s="19" t="str">
        <f t="shared" si="4"/>
        <v/>
      </c>
      <c r="M9" s="19">
        <f>SUM($H$5:H9)-SUM($K$5:K9)</f>
        <v>85</v>
      </c>
      <c r="N9" s="19">
        <f t="shared" si="6"/>
        <v>0</v>
      </c>
      <c r="P9" s="19">
        <f t="shared" si="5"/>
        <v>-15</v>
      </c>
      <c r="R9" s="28" t="s">
        <v>196</v>
      </c>
      <c r="S9" s="28"/>
      <c r="T9" s="28"/>
      <c r="U9" s="28"/>
      <c r="V9" s="28"/>
    </row>
    <row r="10" spans="1:22" ht="18.75" x14ac:dyDescent="0.3">
      <c r="A10" s="18"/>
      <c r="B10" s="18"/>
      <c r="C10" s="18">
        <v>15</v>
      </c>
      <c r="D10" s="18" t="s">
        <v>187</v>
      </c>
      <c r="E10" s="19">
        <f>$A$5+SUM($B$5:B10)-SUM($C$5:C10)</f>
        <v>55</v>
      </c>
      <c r="F10" s="19">
        <f t="shared" si="0"/>
        <v>-15</v>
      </c>
      <c r="G10" s="19" t="str">
        <f>IF(H10="","","P"&amp;COUNTA($H$5:H10))</f>
        <v/>
      </c>
      <c r="H10" s="18"/>
      <c r="I10" s="19">
        <f t="shared" si="1"/>
        <v>0</v>
      </c>
      <c r="J10" s="19">
        <f t="shared" si="2"/>
        <v>0</v>
      </c>
      <c r="K10" s="19">
        <f t="shared" si="3"/>
        <v>15</v>
      </c>
      <c r="L10" s="19" t="str">
        <f t="shared" si="4"/>
        <v>P3</v>
      </c>
      <c r="M10" s="19">
        <f>SUM($H$5:H10)-SUM($K$5:K10)</f>
        <v>70</v>
      </c>
      <c r="N10" s="19">
        <f t="shared" si="6"/>
        <v>0</v>
      </c>
      <c r="P10" s="19">
        <f t="shared" si="5"/>
        <v>-15</v>
      </c>
      <c r="R10" s="26" t="s">
        <v>194</v>
      </c>
      <c r="S10" s="26"/>
      <c r="T10" s="26"/>
      <c r="U10" s="26"/>
      <c r="V10" s="26"/>
    </row>
    <row r="11" spans="1:22" x14ac:dyDescent="0.25">
      <c r="A11" s="18"/>
      <c r="B11" s="18"/>
      <c r="C11" s="18"/>
      <c r="D11" s="18"/>
      <c r="E11" s="19">
        <f>$A$5+SUM($B$5:B11)-SUM($C$5:C11)</f>
        <v>55</v>
      </c>
      <c r="F11" s="19">
        <f t="shared" si="0"/>
        <v>-75</v>
      </c>
      <c r="G11" s="19" t="str">
        <f>IF(H11="","","P"&amp;COUNTA($H$5:H11))</f>
        <v>P4</v>
      </c>
      <c r="H11" s="18">
        <v>60</v>
      </c>
      <c r="I11" s="19">
        <f t="shared" si="1"/>
        <v>0</v>
      </c>
      <c r="J11" s="19">
        <f t="shared" si="2"/>
        <v>60</v>
      </c>
      <c r="K11" s="19" t="str">
        <f t="shared" si="3"/>
        <v/>
      </c>
      <c r="L11" s="19" t="str">
        <f t="shared" si="4"/>
        <v/>
      </c>
      <c r="M11" s="19">
        <f>SUM($H$5:H11)-SUM($K$5:K11)</f>
        <v>130</v>
      </c>
      <c r="N11" s="19">
        <f t="shared" si="6"/>
        <v>20</v>
      </c>
      <c r="P11" s="19">
        <f t="shared" si="5"/>
        <v>-75</v>
      </c>
    </row>
    <row r="12" spans="1:22" x14ac:dyDescent="0.25">
      <c r="A12" s="18"/>
      <c r="B12" s="18">
        <v>80</v>
      </c>
      <c r="C12" s="18"/>
      <c r="D12" s="18"/>
      <c r="E12" s="19">
        <f>$A$5+SUM($B$5:B12)-SUM($C$5:C12)</f>
        <v>135</v>
      </c>
      <c r="F12" s="19">
        <f t="shared" si="0"/>
        <v>5</v>
      </c>
      <c r="G12" s="19" t="str">
        <f>IF(H12="","","P"&amp;COUNTA($H$5:H12))</f>
        <v/>
      </c>
      <c r="H12" s="18"/>
      <c r="I12" s="19">
        <f t="shared" si="1"/>
        <v>0</v>
      </c>
      <c r="J12" s="19">
        <f t="shared" si="2"/>
        <v>0</v>
      </c>
      <c r="K12" s="19" t="str">
        <f t="shared" si="3"/>
        <v/>
      </c>
      <c r="L12" s="19" t="str">
        <f t="shared" si="4"/>
        <v/>
      </c>
      <c r="M12" s="19">
        <f>SUM($H$5:H12)-SUM($K$5:K12)</f>
        <v>130</v>
      </c>
      <c r="N12" s="19">
        <f t="shared" si="6"/>
        <v>0</v>
      </c>
      <c r="P12" s="19">
        <f t="shared" si="5"/>
        <v>5</v>
      </c>
    </row>
    <row r="13" spans="1:22" x14ac:dyDescent="0.25">
      <c r="A13" s="18"/>
      <c r="B13" s="18"/>
      <c r="C13" s="18"/>
      <c r="D13" s="18"/>
      <c r="E13" s="19">
        <f>$A$5+SUM($B$5:B13)-SUM($C$5:C13)</f>
        <v>135</v>
      </c>
      <c r="F13" s="19">
        <f t="shared" si="0"/>
        <v>0</v>
      </c>
      <c r="G13" s="19" t="str">
        <f>IF(H13="","","P"&amp;COUNTA($H$5:H13))</f>
        <v>P5</v>
      </c>
      <c r="H13" s="18">
        <v>5</v>
      </c>
      <c r="I13" s="19">
        <f t="shared" si="1"/>
        <v>5</v>
      </c>
      <c r="J13" s="19">
        <f t="shared" si="2"/>
        <v>0</v>
      </c>
      <c r="K13" s="19" t="str">
        <f t="shared" si="3"/>
        <v/>
      </c>
      <c r="L13" s="19" t="str">
        <f t="shared" si="4"/>
        <v/>
      </c>
      <c r="M13" s="19">
        <f>SUM($H$5:H13)-SUM($K$5:K13)</f>
        <v>135</v>
      </c>
      <c r="N13" s="19">
        <f t="shared" si="6"/>
        <v>-10</v>
      </c>
      <c r="P13" s="19">
        <f t="shared" si="5"/>
        <v>0</v>
      </c>
    </row>
    <row r="14" spans="1:22" x14ac:dyDescent="0.25">
      <c r="A14" s="18"/>
      <c r="B14" s="18">
        <v>40</v>
      </c>
      <c r="C14" s="18"/>
      <c r="D14" s="18"/>
      <c r="E14" s="19">
        <f>$A$5+SUM($B$5:B14)-SUM($C$5:C14)</f>
        <v>175</v>
      </c>
      <c r="F14" s="19">
        <f t="shared" si="0"/>
        <v>40</v>
      </c>
      <c r="G14" s="19" t="str">
        <f>IF(H14="","","P"&amp;COUNTA($H$5:H14))</f>
        <v/>
      </c>
      <c r="H14" s="18"/>
      <c r="I14" s="19">
        <f t="shared" si="1"/>
        <v>0</v>
      </c>
      <c r="J14" s="19">
        <f t="shared" si="2"/>
        <v>0</v>
      </c>
      <c r="K14" s="19" t="str">
        <f t="shared" si="3"/>
        <v/>
      </c>
      <c r="L14" s="19" t="str">
        <f t="shared" si="4"/>
        <v/>
      </c>
      <c r="M14" s="19">
        <f>SUM($H$5:H14)-SUM($K$5:K14)</f>
        <v>135</v>
      </c>
      <c r="N14" s="19">
        <f t="shared" si="6"/>
        <v>0</v>
      </c>
      <c r="P14" s="19">
        <f t="shared" si="5"/>
        <v>40</v>
      </c>
    </row>
    <row r="15" spans="1:22" x14ac:dyDescent="0.25">
      <c r="A15" s="18"/>
      <c r="B15" s="18"/>
      <c r="C15" s="18"/>
      <c r="D15" s="18"/>
      <c r="E15" s="19">
        <f>$A$5+SUM($B$5:B15)-SUM($C$5:C15)</f>
        <v>175</v>
      </c>
      <c r="F15" s="19">
        <f t="shared" si="0"/>
        <v>20</v>
      </c>
      <c r="G15" s="19" t="str">
        <f>IF(H15="","","P"&amp;COUNTA($H$5:H15))</f>
        <v>P6</v>
      </c>
      <c r="H15" s="18">
        <v>20</v>
      </c>
      <c r="I15" s="19">
        <f t="shared" si="1"/>
        <v>20</v>
      </c>
      <c r="J15" s="19">
        <f t="shared" si="2"/>
        <v>0</v>
      </c>
      <c r="K15" s="19" t="str">
        <f t="shared" si="3"/>
        <v/>
      </c>
      <c r="L15" s="19" t="str">
        <f t="shared" si="4"/>
        <v/>
      </c>
      <c r="M15" s="19">
        <f>SUM($H$5:H15)-SUM($K$5:K15)</f>
        <v>155</v>
      </c>
      <c r="N15" s="19">
        <f t="shared" si="6"/>
        <v>0</v>
      </c>
      <c r="P15" s="19">
        <f t="shared" si="5"/>
        <v>20</v>
      </c>
    </row>
    <row r="16" spans="1:22" x14ac:dyDescent="0.25">
      <c r="A16" s="18"/>
      <c r="B16" s="18">
        <v>30</v>
      </c>
      <c r="C16" s="18"/>
      <c r="D16" s="18"/>
      <c r="E16" s="19">
        <f>$A$5+SUM($B$5:B16)-SUM($C$5:C16)</f>
        <v>205</v>
      </c>
      <c r="F16" s="19">
        <f t="shared" si="0"/>
        <v>50</v>
      </c>
      <c r="G16" s="19" t="str">
        <f>IF(H16="","","P"&amp;COUNTA($H$5:H16))</f>
        <v/>
      </c>
      <c r="H16" s="18"/>
      <c r="I16" s="19">
        <f t="shared" si="1"/>
        <v>0</v>
      </c>
      <c r="J16" s="19">
        <f t="shared" si="2"/>
        <v>0</v>
      </c>
      <c r="K16" s="19" t="str">
        <f t="shared" si="3"/>
        <v/>
      </c>
      <c r="L16" s="19" t="str">
        <f t="shared" si="4"/>
        <v/>
      </c>
      <c r="M16" s="19">
        <f>SUM($H$5:H16)-SUM($K$5:K16)</f>
        <v>155</v>
      </c>
      <c r="N16" s="19">
        <f t="shared" si="6"/>
        <v>0</v>
      </c>
      <c r="P16" s="19">
        <f t="shared" si="5"/>
        <v>50</v>
      </c>
    </row>
    <row r="17" spans="1:16" x14ac:dyDescent="0.25">
      <c r="A17" s="18"/>
      <c r="B17" s="18"/>
      <c r="C17" s="18"/>
      <c r="D17" s="18"/>
      <c r="E17" s="19">
        <f>$A$5+SUM($B$5:B17)-SUM($C$5:C17)</f>
        <v>205</v>
      </c>
      <c r="F17" s="19">
        <f t="shared" si="0"/>
        <v>40</v>
      </c>
      <c r="G17" s="19" t="str">
        <f>IF(H17="","","P"&amp;COUNTA($H$5:H17))</f>
        <v>P7</v>
      </c>
      <c r="H17" s="18">
        <v>10</v>
      </c>
      <c r="I17" s="19">
        <f t="shared" si="1"/>
        <v>10</v>
      </c>
      <c r="J17" s="19">
        <f t="shared" si="2"/>
        <v>0</v>
      </c>
      <c r="K17" s="19" t="str">
        <f t="shared" si="3"/>
        <v/>
      </c>
      <c r="L17" s="19" t="str">
        <f t="shared" si="4"/>
        <v/>
      </c>
      <c r="M17" s="19">
        <f>SUM($H$5:H17)-SUM($K$5:K17)</f>
        <v>165</v>
      </c>
      <c r="N17" s="19">
        <f t="shared" si="6"/>
        <v>5</v>
      </c>
      <c r="P17" s="19">
        <f t="shared" si="5"/>
        <v>40</v>
      </c>
    </row>
    <row r="18" spans="1:16" x14ac:dyDescent="0.25">
      <c r="A18" s="18"/>
      <c r="B18" s="18"/>
      <c r="C18" s="18">
        <v>15</v>
      </c>
      <c r="D18" s="18" t="s">
        <v>188</v>
      </c>
      <c r="E18" s="19">
        <f>$A$5+SUM($B$5:B18)-SUM($C$5:C18)</f>
        <v>190</v>
      </c>
      <c r="F18" s="19">
        <f t="shared" si="0"/>
        <v>40</v>
      </c>
      <c r="G18" s="19" t="str">
        <f>IF(H18="","","P"&amp;COUNTA($H$5:H18))</f>
        <v/>
      </c>
      <c r="H18" s="18"/>
      <c r="I18" s="19">
        <f t="shared" si="1"/>
        <v>0</v>
      </c>
      <c r="J18" s="19">
        <f t="shared" si="2"/>
        <v>0</v>
      </c>
      <c r="K18" s="19">
        <f t="shared" si="3"/>
        <v>15</v>
      </c>
      <c r="L18" s="19" t="str">
        <f t="shared" si="4"/>
        <v>P1</v>
      </c>
      <c r="M18" s="19">
        <f>SUM($H$5:H18)-SUM($K$5:K18)</f>
        <v>150</v>
      </c>
      <c r="N18" s="19">
        <f t="shared" si="6"/>
        <v>0</v>
      </c>
      <c r="P18" s="19">
        <f t="shared" si="5"/>
        <v>40</v>
      </c>
    </row>
    <row r="19" spans="1:16" x14ac:dyDescent="0.25">
      <c r="A19" s="18"/>
      <c r="B19" s="18"/>
      <c r="C19" s="18">
        <v>30</v>
      </c>
      <c r="D19" s="18" t="s">
        <v>189</v>
      </c>
      <c r="E19" s="19">
        <f>$A$5+SUM($B$5:B19)-SUM($C$5:C19)</f>
        <v>160</v>
      </c>
      <c r="F19" s="19">
        <f t="shared" si="0"/>
        <v>40</v>
      </c>
      <c r="G19" s="19" t="str">
        <f>IF(H19="","","P"&amp;COUNTA($H$5:H19))</f>
        <v/>
      </c>
      <c r="H19" s="18"/>
      <c r="I19" s="19">
        <f t="shared" si="1"/>
        <v>0</v>
      </c>
      <c r="J19" s="19">
        <f t="shared" si="2"/>
        <v>0</v>
      </c>
      <c r="K19" s="19">
        <f t="shared" si="3"/>
        <v>30</v>
      </c>
      <c r="L19" s="19" t="str">
        <f t="shared" si="4"/>
        <v>P2</v>
      </c>
      <c r="M19" s="19">
        <f>SUM($H$5:H19)-SUM($K$5:K19)</f>
        <v>120</v>
      </c>
      <c r="N19" s="19">
        <f t="shared" si="6"/>
        <v>0</v>
      </c>
      <c r="P19" s="19">
        <f t="shared" si="5"/>
        <v>40</v>
      </c>
    </row>
    <row r="20" spans="1:16" x14ac:dyDescent="0.25">
      <c r="A20" s="18"/>
      <c r="B20" s="18"/>
      <c r="C20" s="18">
        <v>40</v>
      </c>
      <c r="D20" s="18" t="s">
        <v>190</v>
      </c>
      <c r="E20" s="19">
        <f>$A$5+SUM($B$5:B20)-SUM($C$5:C20)</f>
        <v>120</v>
      </c>
      <c r="F20" s="19">
        <f t="shared" si="0"/>
        <v>40</v>
      </c>
      <c r="G20" s="19" t="str">
        <f>IF(H20="","","P"&amp;COUNTA($H$5:H20))</f>
        <v/>
      </c>
      <c r="H20" s="18"/>
      <c r="I20" s="19">
        <f t="shared" si="1"/>
        <v>0</v>
      </c>
      <c r="J20" s="19">
        <f t="shared" si="2"/>
        <v>0</v>
      </c>
      <c r="K20" s="19">
        <f t="shared" si="3"/>
        <v>40</v>
      </c>
      <c r="L20" s="19" t="str">
        <f t="shared" si="4"/>
        <v>P4</v>
      </c>
      <c r="M20" s="19">
        <f>SUM($H$5:H20)-SUM($K$5:K20)</f>
        <v>80</v>
      </c>
      <c r="N20" s="19">
        <f t="shared" si="6"/>
        <v>0</v>
      </c>
      <c r="P20" s="19">
        <f t="shared" si="5"/>
        <v>40</v>
      </c>
    </row>
    <row r="21" spans="1:16" x14ac:dyDescent="0.25">
      <c r="A21" s="18"/>
      <c r="B21" s="18"/>
      <c r="C21" s="18">
        <v>15</v>
      </c>
      <c r="D21" s="18" t="s">
        <v>191</v>
      </c>
      <c r="E21" s="19">
        <f>$A$5+SUM($B$5:B21)-SUM($C$5:C21)</f>
        <v>105</v>
      </c>
      <c r="F21" s="19">
        <f t="shared" si="0"/>
        <v>40</v>
      </c>
      <c r="G21" s="19" t="str">
        <f>IF(H21="","","P"&amp;COUNTA($H$5:H21))</f>
        <v/>
      </c>
      <c r="H21" s="18"/>
      <c r="I21" s="19">
        <f t="shared" si="1"/>
        <v>0</v>
      </c>
      <c r="J21" s="19">
        <f t="shared" si="2"/>
        <v>0</v>
      </c>
      <c r="K21" s="19">
        <f t="shared" si="3"/>
        <v>15</v>
      </c>
      <c r="L21" s="19" t="str">
        <f t="shared" si="4"/>
        <v>P5</v>
      </c>
      <c r="M21" s="19">
        <f>SUM($H$5:H21)-SUM($K$5:K21)</f>
        <v>65</v>
      </c>
      <c r="N21" s="19">
        <f t="shared" si="6"/>
        <v>0</v>
      </c>
      <c r="P21" s="19">
        <f t="shared" si="5"/>
        <v>40</v>
      </c>
    </row>
    <row r="22" spans="1:16" x14ac:dyDescent="0.25">
      <c r="A22" s="18"/>
      <c r="B22" s="18"/>
      <c r="C22" s="18">
        <v>20</v>
      </c>
      <c r="D22" s="18" t="s">
        <v>192</v>
      </c>
      <c r="E22" s="19">
        <f>$A$5+SUM($B$5:B22)-SUM($C$5:C22)</f>
        <v>85</v>
      </c>
      <c r="F22" s="19">
        <f>+E22-M22</f>
        <v>40</v>
      </c>
      <c r="G22" s="19" t="str">
        <f>IF(H22="","","P"&amp;COUNTA($H$5:H22))</f>
        <v/>
      </c>
      <c r="H22" s="18"/>
      <c r="I22" s="19">
        <f t="shared" si="1"/>
        <v>0</v>
      </c>
      <c r="J22" s="19">
        <f t="shared" si="2"/>
        <v>0</v>
      </c>
      <c r="K22" s="19">
        <f t="shared" si="3"/>
        <v>20</v>
      </c>
      <c r="L22" s="19" t="str">
        <f t="shared" si="4"/>
        <v>P6</v>
      </c>
      <c r="M22" s="19">
        <f>SUM($H$5:H22)-SUM($K$5:K22)</f>
        <v>45</v>
      </c>
      <c r="N22" s="19">
        <f t="shared" si="6"/>
        <v>0</v>
      </c>
      <c r="P22" s="19">
        <f t="shared" si="5"/>
        <v>40</v>
      </c>
    </row>
    <row r="23" spans="1:16" x14ac:dyDescent="0.25">
      <c r="A23" s="18"/>
      <c r="B23" s="18"/>
      <c r="C23" s="18">
        <v>5</v>
      </c>
      <c r="D23" s="18" t="s">
        <v>193</v>
      </c>
      <c r="E23" s="19">
        <f>$A$5+SUM($B$5:B23)-SUM($C$5:C23)</f>
        <v>80</v>
      </c>
      <c r="F23" s="19">
        <f t="shared" si="0"/>
        <v>40</v>
      </c>
      <c r="G23" s="19" t="str">
        <f>IF(H23="","","P"&amp;COUNTA($H$5:H23))</f>
        <v/>
      </c>
      <c r="H23" s="18"/>
      <c r="I23" s="19">
        <f t="shared" si="1"/>
        <v>0</v>
      </c>
      <c r="J23" s="19">
        <f t="shared" si="2"/>
        <v>0</v>
      </c>
      <c r="K23" s="19">
        <f t="shared" si="3"/>
        <v>5</v>
      </c>
      <c r="L23" s="19" t="str">
        <f t="shared" si="4"/>
        <v>P7</v>
      </c>
      <c r="M23" s="19">
        <f>SUM($H$5:H23)-SUM($K$5:K23)</f>
        <v>40</v>
      </c>
      <c r="N23" s="19">
        <f t="shared" si="6"/>
        <v>0</v>
      </c>
      <c r="P23" s="19">
        <f t="shared" si="5"/>
        <v>40</v>
      </c>
    </row>
  </sheetData>
  <conditionalFormatting sqref="N5:N23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9.140625"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DANH_SACH_NGHIEP_VU_SAN_XUAT</vt:lpstr>
      <vt:lpstr>DANH_SACH_NGHIEP_VU_THUONG_MAI</vt:lpstr>
      <vt:lpstr>KE_HOACH_GIU_CHO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2025-02-12T10:39:39Z</cp:lastPrinted>
  <dcterms:created xsi:type="dcterms:W3CDTF">2023-10-20T01:18:58Z</dcterms:created>
  <dcterms:modified xsi:type="dcterms:W3CDTF">2025-02-26T03:47:55Z</dcterms:modified>
</cp:coreProperties>
</file>