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Excel File\"/>
    </mc:Choice>
  </mc:AlternateContent>
  <xr:revisionPtr revIDLastSave="0" documentId="8_{220DC237-25A4-4680-9695-26860112CA37}" xr6:coauthVersionLast="47" xr6:coauthVersionMax="47" xr10:uidLastSave="{00000000-0000-0000-0000-000000000000}"/>
  <bookViews>
    <workbookView xWindow="-108" yWindow="-108" windowWidth="23256" windowHeight="14016" xr2:uid="{F8FF3EF6-C768-469A-AC10-66E07F10ADD2}"/>
  </bookViews>
  <sheets>
    <sheet name="Chuong 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B57" i="1"/>
  <c r="E53" i="1"/>
  <c r="B41" i="1" s="1"/>
  <c r="E52" i="1"/>
  <c r="B40" i="1" s="1"/>
  <c r="E51" i="1"/>
  <c r="B39" i="1" s="1"/>
  <c r="E50" i="1"/>
  <c r="B38" i="1" s="1"/>
  <c r="F38" i="1" s="1"/>
  <c r="E49" i="1"/>
  <c r="B37" i="1" s="1"/>
  <c r="B11" i="1"/>
  <c r="F37" i="1" l="1"/>
  <c r="D37" i="1"/>
  <c r="F39" i="1"/>
  <c r="D39" i="1"/>
  <c r="D40" i="1"/>
  <c r="F40" i="1"/>
  <c r="F41" i="1"/>
  <c r="D41" i="1"/>
  <c r="D38" i="1"/>
  <c r="D42" i="1" l="1"/>
  <c r="D44" i="1" s="1"/>
  <c r="B60" i="1" s="1"/>
  <c r="B61" i="1" s="1"/>
  <c r="B63" i="1" s="1"/>
  <c r="F42" i="1"/>
  <c r="F44" i="1" s="1"/>
  <c r="C60" i="1" s="1"/>
  <c r="C61" i="1" s="1"/>
  <c r="C63" i="1" s="1"/>
</calcChain>
</file>

<file path=xl/sharedStrings.xml><?xml version="1.0" encoding="utf-8"?>
<sst xmlns="http://schemas.openxmlformats.org/spreadsheetml/2006/main" count="92" uniqueCount="49">
  <si>
    <t>Khoản mục</t>
  </si>
  <si>
    <t>Hoạt động</t>
  </si>
  <si>
    <t>Chi phí sản xuất chung ước tính năm</t>
  </si>
  <si>
    <t>Trang 84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</si>
  <si>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ahoma"/>
        <family val="2"/>
      </rPr>
      <t>Mua nguyên vật liệu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</si>
  <si>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ahoma"/>
        <family val="2"/>
      </rPr>
      <t>Thiết lập máy móc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</si>
  <si>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ahoma"/>
        <family val="2"/>
      </rPr>
      <t>Máy chạy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</si>
  <si>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ahoma"/>
        <family val="2"/>
      </rPr>
      <t>Sản phẩm lắp ráp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</si>
  <si>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ahoma"/>
        <family val="2"/>
      </rPr>
      <t>Kiểm tra thành phẩm</t>
    </r>
  </si>
  <si>
    <t>Tổng cộng</t>
  </si>
  <si>
    <t>Trình điều khiển chi phí (cost driver)</t>
  </si>
  <si>
    <t>Hoạt động điều khiển chi phí hàng năm ước tính</t>
  </si>
  <si>
    <t>Yêu cầu mua hàng</t>
  </si>
  <si>
    <t>  10.000 yêu cầu</t>
  </si>
  <si>
    <t>Thiết lập máy</t>
  </si>
  <si>
    <t> 2.000 thiết lập</t>
  </si>
  <si>
    <t>Giờ máy</t>
  </si>
  <si>
    <t>90.000 giờ</t>
  </si>
  <si>
    <t>Giờ lao động trực tiếp</t>
  </si>
  <si>
    <t>250.000 giờ</t>
  </si>
  <si>
    <t>Giờ kiểm tra</t>
  </si>
  <si>
    <t>20.000 giờ</t>
  </si>
  <si>
    <t>Thuyền buồm cơ bản</t>
  </si>
  <si>
    <t>Thuyền buồm cao cấp</t>
  </si>
  <si>
    <t>7.000 yêu cầu</t>
  </si>
  <si>
    <t>3.000 yêu cầu</t>
  </si>
  <si>
    <t>1.100 thiết lập</t>
  </si>
  <si>
    <t>900 thiết lập</t>
  </si>
  <si>
    <t>55.000 giờ</t>
  </si>
  <si>
    <t>35.000 giờ</t>
  </si>
  <si>
    <t>200.000 giờ</t>
  </si>
  <si>
    <t>50.000 giờ</t>
  </si>
  <si>
    <t>12.000 giờ</t>
  </si>
  <si>
    <t>8.000 giờ</t>
  </si>
  <si>
    <t>Tỷ lệ chi phí chung</t>
  </si>
  <si>
    <t>Cost driver Activity</t>
  </si>
  <si>
    <t xml:space="preserve">Chi phí chung được phân bổ </t>
  </si>
  <si>
    <t xml:space="preserve">Cộng Chi phí chung </t>
  </si>
  <si>
    <t>Sản lượng</t>
  </si>
  <si>
    <t>Phân bổ cho 1 đơn vị</t>
  </si>
  <si>
    <t>Tỷ lệ chi phí định trước</t>
  </si>
  <si>
    <t>Trang 85</t>
  </si>
  <si>
    <t>Chi phí nguyên vật liệu trực tiếp/đơn vị</t>
  </si>
  <si>
    <t>Chi phí nhân công trực tiếp/đơn vị</t>
  </si>
  <si>
    <t>Chi phí sản xuất chung/đơn vị</t>
  </si>
  <si>
    <t>Tổng chi phí cho 1 đơn vị</t>
  </si>
  <si>
    <t>Giá bán đơn vị</t>
  </si>
  <si>
    <t>Lợi nhuận</t>
  </si>
  <si>
    <t>Lợi nhuận theo phân bổ truyền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</si>
</sst>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#,##0_ ;\-#,##0\ "/>
  </numFmts>
  <fonts count="7" x14ac:knownFonts="1">
    <font>
      <sz val="11"/>
      <color theme="1"/>
      <name val="Tahoma"/>
      <family val="2"/>
      <charset val="163"/>
    </font>
    <font>
      <sz val="11"/>
      <color theme="1"/>
      <name val="Tahoma"/>
      <family val="2"/>
      <charset val="163"/>
    </font>
    <font>
      <b/>
      <sz val="11"/>
      <color theme="1"/>
      <name val="Tahoma"/>
      <family val="2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165" fontId="2" fillId="0" borderId="1" xfId="1" applyNumberFormat="1" applyFont="1" applyBorder="1" applyAlignment="1">
      <alignment horizontal="left" vertical="center" wrapText="1"/>
    </xf>
    <xf numFmtId="165" fontId="2" fillId="0" borderId="1" xfId="1" applyNumberFormat="1" applyFont="1" applyBorder="1" applyAlignment="1">
      <alignment horizontal="center" wrapText="1"/>
    </xf>
    <xf numFmtId="0" fontId="0" fillId="2" borderId="0" xfId="0" applyFill="1" applyAlignment="1">
      <alignment vertical="center"/>
    </xf>
    <xf numFmtId="0" fontId="3" fillId="0" borderId="2" xfId="0" applyFont="1" applyBorder="1" applyAlignment="1">
      <alignment horizontal="justify" vertical="center"/>
    </xf>
    <xf numFmtId="165" fontId="0" fillId="0" borderId="2" xfId="1" applyNumberFormat="1" applyFont="1" applyBorder="1"/>
    <xf numFmtId="164" fontId="0" fillId="0" borderId="0" xfId="1" applyFont="1"/>
    <xf numFmtId="0" fontId="3" fillId="0" borderId="3" xfId="0" applyFont="1" applyBorder="1" applyAlignment="1">
      <alignment horizontal="justify" vertical="center"/>
    </xf>
    <xf numFmtId="165" fontId="0" fillId="0" borderId="3" xfId="1" applyNumberFormat="1" applyFont="1" applyBorder="1"/>
    <xf numFmtId="0" fontId="3" fillId="0" borderId="4" xfId="0" applyFont="1" applyBorder="1" applyAlignment="1">
      <alignment horizontal="justify" vertical="center"/>
    </xf>
    <xf numFmtId="165" fontId="0" fillId="0" borderId="4" xfId="1" applyNumberFormat="1" applyFont="1" applyBorder="1"/>
    <xf numFmtId="165" fontId="2" fillId="0" borderId="1" xfId="1" applyNumberFormat="1" applyFont="1" applyBorder="1"/>
    <xf numFmtId="164" fontId="0" fillId="0" borderId="0" xfId="0" applyNumberFormat="1"/>
    <xf numFmtId="165" fontId="2" fillId="0" borderId="1" xfId="1" applyNumberFormat="1" applyFont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5" fontId="2" fillId="0" borderId="1" xfId="1" applyNumberFormat="1" applyFont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right"/>
    </xf>
    <xf numFmtId="165" fontId="0" fillId="0" borderId="4" xfId="1" applyNumberFormat="1" applyFont="1" applyBorder="1" applyAlignment="1">
      <alignment horizontal="right"/>
    </xf>
    <xf numFmtId="0" fontId="6" fillId="0" borderId="1" xfId="0" applyFont="1" applyBorder="1" applyAlignment="1">
      <alignment horizontal="justify" vertical="center"/>
    </xf>
    <xf numFmtId="0" fontId="2" fillId="0" borderId="1" xfId="0" applyFont="1" applyBorder="1"/>
    <xf numFmtId="165" fontId="2" fillId="0" borderId="1" xfId="0" applyNumberFormat="1" applyFont="1" applyBorder="1"/>
    <xf numFmtId="0" fontId="5" fillId="0" borderId="3" xfId="0" applyFont="1" applyBorder="1" applyAlignment="1">
      <alignment horizontal="justify" vertic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3" fontId="5" fillId="0" borderId="2" xfId="0" applyNumberFormat="1" applyFont="1" applyBorder="1"/>
    <xf numFmtId="3" fontId="5" fillId="0" borderId="3" xfId="0" applyNumberFormat="1" applyFont="1" applyBorder="1"/>
    <xf numFmtId="165" fontId="0" fillId="0" borderId="3" xfId="0" applyNumberFormat="1" applyBorder="1"/>
    <xf numFmtId="0" fontId="2" fillId="0" borderId="3" xfId="0" applyFont="1" applyBorder="1"/>
    <xf numFmtId="3" fontId="2" fillId="0" borderId="3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5DC5-D6E7-49BC-872C-88DA18263E8F}">
  <dimension ref="A1:H65"/>
  <sheetViews>
    <sheetView showGridLines="0" tabSelected="1" topLeftCell="A16" workbookViewId="0">
      <selection activeCell="D23" sqref="D23"/>
    </sheetView>
  </sheetViews>
  <sheetFormatPr defaultRowHeight="13.8" x14ac:dyDescent="0.25"/>
  <cols>
    <col min="1" max="1" width="35.69921875" customWidth="1"/>
    <col min="2" max="2" width="19.8984375" bestFit="1" customWidth="1"/>
    <col min="3" max="3" width="20.296875" customWidth="1"/>
    <col min="4" max="4" width="20.19921875" customWidth="1"/>
    <col min="5" max="5" width="12.796875" bestFit="1" customWidth="1"/>
    <col min="6" max="6" width="18.09765625" customWidth="1"/>
    <col min="7" max="7" width="14.8984375" bestFit="1" customWidth="1"/>
  </cols>
  <sheetData>
    <row r="1" spans="1:7" x14ac:dyDescent="0.25">
      <c r="B1" s="1"/>
      <c r="C1" s="1"/>
      <c r="D1" s="1"/>
    </row>
    <row r="2" spans="1:7" x14ac:dyDescent="0.25">
      <c r="B2" s="1"/>
      <c r="C2" s="1"/>
      <c r="D2" s="1"/>
    </row>
    <row r="3" spans="1:7" x14ac:dyDescent="0.25">
      <c r="B3" s="1"/>
      <c r="C3" s="1"/>
      <c r="D3" s="1"/>
    </row>
    <row r="4" spans="1:7" x14ac:dyDescent="0.25">
      <c r="B4" s="1"/>
      <c r="C4" s="1"/>
      <c r="D4" s="1"/>
    </row>
    <row r="5" spans="1:7" ht="28.95" customHeight="1" x14ac:dyDescent="0.25">
      <c r="A5" s="2" t="s">
        <v>1</v>
      </c>
      <c r="B5" s="3" t="s">
        <v>2</v>
      </c>
      <c r="C5" s="1"/>
      <c r="D5" s="1"/>
      <c r="F5" s="4" t="s">
        <v>3</v>
      </c>
    </row>
    <row r="6" spans="1:7" ht="15" x14ac:dyDescent="0.25">
      <c r="A6" s="5" t="s">
        <v>4</v>
      </c>
      <c r="B6" s="6">
        <v>27792000000</v>
      </c>
      <c r="C6" s="1"/>
      <c r="D6" s="1"/>
      <c r="E6" s="7"/>
      <c r="F6" s="1"/>
      <c r="G6" s="1"/>
    </row>
    <row r="7" spans="1:7" ht="15" x14ac:dyDescent="0.25">
      <c r="A7" s="8" t="s">
        <v>5</v>
      </c>
      <c r="B7" s="9">
        <v>38784000000</v>
      </c>
      <c r="C7" s="1"/>
      <c r="D7" s="1"/>
      <c r="E7" s="7"/>
      <c r="F7" s="1"/>
      <c r="G7" s="1"/>
    </row>
    <row r="8" spans="1:7" ht="15" x14ac:dyDescent="0.25">
      <c r="A8" s="8" t="s">
        <v>6</v>
      </c>
      <c r="B8" s="9">
        <v>63378000000</v>
      </c>
      <c r="C8" s="1"/>
      <c r="D8" s="1"/>
      <c r="E8" s="7"/>
      <c r="F8" s="1"/>
      <c r="G8" s="1"/>
    </row>
    <row r="9" spans="1:7" ht="15" x14ac:dyDescent="0.25">
      <c r="A9" s="8" t="s">
        <v>7</v>
      </c>
      <c r="B9" s="9">
        <v>37080000000</v>
      </c>
      <c r="C9" s="1"/>
      <c r="D9" s="1"/>
      <c r="E9" s="7"/>
      <c r="F9" s="1"/>
      <c r="G9" s="1"/>
    </row>
    <row r="10" spans="1:7" ht="15" x14ac:dyDescent="0.25">
      <c r="A10" s="10" t="s">
        <v>8</v>
      </c>
      <c r="B10" s="11">
        <v>24960000000</v>
      </c>
      <c r="C10" s="1"/>
      <c r="D10" s="1"/>
      <c r="E10" s="7"/>
      <c r="F10" s="1"/>
      <c r="G10" s="1"/>
    </row>
    <row r="11" spans="1:7" x14ac:dyDescent="0.25">
      <c r="A11" s="2" t="s">
        <v>9</v>
      </c>
      <c r="B11" s="12">
        <f>SUM(B6:B10)</f>
        <v>191994000000</v>
      </c>
      <c r="C11" s="1"/>
      <c r="D11" s="1"/>
      <c r="E11" s="13"/>
      <c r="F11" s="1"/>
      <c r="G11" s="1"/>
    </row>
    <row r="12" spans="1:7" x14ac:dyDescent="0.25">
      <c r="B12" s="1"/>
      <c r="C12" s="1"/>
      <c r="D12" s="1"/>
    </row>
    <row r="13" spans="1:7" x14ac:dyDescent="0.25">
      <c r="B13" s="1"/>
      <c r="C13" s="1"/>
      <c r="D13" s="1"/>
    </row>
    <row r="14" spans="1:7" x14ac:dyDescent="0.25">
      <c r="B14" s="1"/>
      <c r="C14" s="1"/>
      <c r="D14" s="1"/>
    </row>
    <row r="15" spans="1:7" x14ac:dyDescent="0.25">
      <c r="B15" s="1"/>
      <c r="C15" s="1"/>
      <c r="D15" s="1"/>
    </row>
    <row r="16" spans="1:7" x14ac:dyDescent="0.25">
      <c r="B16" s="1"/>
      <c r="C16" s="1"/>
      <c r="D16" s="1"/>
    </row>
    <row r="17" spans="1:6" ht="45.6" customHeight="1" x14ac:dyDescent="0.25">
      <c r="A17" s="14" t="s">
        <v>1</v>
      </c>
      <c r="B17" s="14" t="s">
        <v>10</v>
      </c>
      <c r="C17" s="14" t="s">
        <v>11</v>
      </c>
      <c r="D17" s="1"/>
      <c r="F17" s="4" t="s">
        <v>3</v>
      </c>
    </row>
    <row r="18" spans="1:6" ht="15" x14ac:dyDescent="0.25">
      <c r="A18" s="5" t="s">
        <v>4</v>
      </c>
      <c r="B18" s="6" t="s">
        <v>12</v>
      </c>
      <c r="C18" s="15" t="s">
        <v>13</v>
      </c>
      <c r="D18" s="1"/>
    </row>
    <row r="19" spans="1:6" ht="15" x14ac:dyDescent="0.25">
      <c r="A19" s="8" t="s">
        <v>5</v>
      </c>
      <c r="B19" s="9" t="s">
        <v>14</v>
      </c>
      <c r="C19" s="16" t="s">
        <v>15</v>
      </c>
    </row>
    <row r="20" spans="1:6" ht="15" x14ac:dyDescent="0.25">
      <c r="A20" s="8" t="s">
        <v>6</v>
      </c>
      <c r="B20" s="9" t="s">
        <v>16</v>
      </c>
      <c r="C20" s="16" t="s">
        <v>17</v>
      </c>
    </row>
    <row r="21" spans="1:6" ht="15" x14ac:dyDescent="0.25">
      <c r="A21" s="8" t="s">
        <v>7</v>
      </c>
      <c r="B21" s="9" t="s">
        <v>18</v>
      </c>
      <c r="C21" s="16" t="s">
        <v>19</v>
      </c>
    </row>
    <row r="22" spans="1:6" ht="15" x14ac:dyDescent="0.25">
      <c r="A22" s="10" t="s">
        <v>8</v>
      </c>
      <c r="B22" s="11" t="s">
        <v>20</v>
      </c>
      <c r="C22" s="17" t="s">
        <v>21</v>
      </c>
    </row>
    <row r="26" spans="1:6" ht="27.6" x14ac:dyDescent="0.25">
      <c r="A26" s="2" t="s">
        <v>1</v>
      </c>
      <c r="B26" s="3" t="s">
        <v>22</v>
      </c>
      <c r="C26" s="3" t="s">
        <v>23</v>
      </c>
      <c r="D26" s="14" t="s">
        <v>9</v>
      </c>
    </row>
    <row r="27" spans="1:6" ht="15" x14ac:dyDescent="0.25">
      <c r="A27" s="5" t="s">
        <v>4</v>
      </c>
      <c r="B27" s="16" t="s">
        <v>24</v>
      </c>
      <c r="C27" s="16" t="s">
        <v>25</v>
      </c>
      <c r="D27" s="15" t="s">
        <v>13</v>
      </c>
    </row>
    <row r="28" spans="1:6" ht="15" x14ac:dyDescent="0.25">
      <c r="A28" s="8" t="s">
        <v>5</v>
      </c>
      <c r="B28" s="16" t="s">
        <v>26</v>
      </c>
      <c r="C28" s="16" t="s">
        <v>27</v>
      </c>
      <c r="D28" s="16" t="s">
        <v>15</v>
      </c>
    </row>
    <row r="29" spans="1:6" ht="15" x14ac:dyDescent="0.25">
      <c r="A29" s="8" t="s">
        <v>6</v>
      </c>
      <c r="B29" s="16" t="s">
        <v>28</v>
      </c>
      <c r="C29" s="16" t="s">
        <v>29</v>
      </c>
      <c r="D29" s="16" t="s">
        <v>17</v>
      </c>
    </row>
    <row r="30" spans="1:6" ht="15" x14ac:dyDescent="0.25">
      <c r="A30" s="8" t="s">
        <v>7</v>
      </c>
      <c r="B30" s="16" t="s">
        <v>30</v>
      </c>
      <c r="C30" s="16" t="s">
        <v>31</v>
      </c>
      <c r="D30" s="16" t="s">
        <v>19</v>
      </c>
    </row>
    <row r="31" spans="1:6" ht="15" x14ac:dyDescent="0.25">
      <c r="A31" s="10" t="s">
        <v>8</v>
      </c>
      <c r="B31" s="17" t="s">
        <v>32</v>
      </c>
      <c r="C31" s="17" t="s">
        <v>33</v>
      </c>
      <c r="D31" s="17" t="s">
        <v>21</v>
      </c>
    </row>
    <row r="35" spans="1:8" x14ac:dyDescent="0.25">
      <c r="A35" s="18" t="s">
        <v>1</v>
      </c>
      <c r="B35" s="18" t="s">
        <v>34</v>
      </c>
      <c r="C35" s="18" t="s">
        <v>22</v>
      </c>
      <c r="D35" s="18"/>
      <c r="E35" s="18" t="s">
        <v>23</v>
      </c>
      <c r="F35" s="18"/>
    </row>
    <row r="36" spans="1:8" ht="27.6" x14ac:dyDescent="0.25">
      <c r="A36" s="18"/>
      <c r="B36" s="18"/>
      <c r="C36" s="3" t="s">
        <v>35</v>
      </c>
      <c r="D36" s="3" t="s">
        <v>36</v>
      </c>
      <c r="E36" s="3" t="s">
        <v>35</v>
      </c>
      <c r="F36" s="3" t="s">
        <v>36</v>
      </c>
    </row>
    <row r="37" spans="1:8" ht="15" x14ac:dyDescent="0.25">
      <c r="A37" s="5" t="s">
        <v>4</v>
      </c>
      <c r="B37" s="15">
        <f>E49</f>
        <v>2779200</v>
      </c>
      <c r="C37" s="15">
        <v>7000</v>
      </c>
      <c r="D37" s="15">
        <f>C37*$B37</f>
        <v>19454400000</v>
      </c>
      <c r="E37" s="15">
        <v>3000</v>
      </c>
      <c r="F37" s="15">
        <f>E37*$B37</f>
        <v>8337600000</v>
      </c>
    </row>
    <row r="38" spans="1:8" ht="15" x14ac:dyDescent="0.25">
      <c r="A38" s="8" t="s">
        <v>5</v>
      </c>
      <c r="B38" s="19">
        <f t="shared" ref="B38:B41" si="0">E50</f>
        <v>19392000</v>
      </c>
      <c r="C38" s="19">
        <v>1100</v>
      </c>
      <c r="D38" s="19">
        <f t="shared" ref="D38:F41" si="1">C38*$B38</f>
        <v>21331200000</v>
      </c>
      <c r="E38" s="19">
        <v>900</v>
      </c>
      <c r="F38" s="19">
        <f t="shared" si="1"/>
        <v>17452800000</v>
      </c>
    </row>
    <row r="39" spans="1:8" ht="15" x14ac:dyDescent="0.25">
      <c r="A39" s="8" t="s">
        <v>6</v>
      </c>
      <c r="B39" s="19">
        <f t="shared" si="0"/>
        <v>704200</v>
      </c>
      <c r="C39" s="19">
        <v>55000</v>
      </c>
      <c r="D39" s="19">
        <f t="shared" si="1"/>
        <v>38731000000</v>
      </c>
      <c r="E39" s="19">
        <v>35000</v>
      </c>
      <c r="F39" s="19">
        <f t="shared" si="1"/>
        <v>24647000000</v>
      </c>
    </row>
    <row r="40" spans="1:8" ht="15" x14ac:dyDescent="0.25">
      <c r="A40" s="8" t="s">
        <v>7</v>
      </c>
      <c r="B40" s="19">
        <f t="shared" si="0"/>
        <v>148320</v>
      </c>
      <c r="C40" s="19">
        <v>200000</v>
      </c>
      <c r="D40" s="19">
        <f t="shared" si="1"/>
        <v>29664000000</v>
      </c>
      <c r="E40" s="19">
        <v>50000</v>
      </c>
      <c r="F40" s="19">
        <f t="shared" si="1"/>
        <v>7416000000</v>
      </c>
    </row>
    <row r="41" spans="1:8" ht="15" x14ac:dyDescent="0.25">
      <c r="A41" s="8" t="s">
        <v>8</v>
      </c>
      <c r="B41" s="20">
        <f t="shared" si="0"/>
        <v>1248000</v>
      </c>
      <c r="C41" s="19">
        <v>12000</v>
      </c>
      <c r="D41" s="19">
        <f t="shared" si="1"/>
        <v>14976000000</v>
      </c>
      <c r="E41" s="19">
        <v>8000</v>
      </c>
      <c r="F41" s="19">
        <f t="shared" si="1"/>
        <v>9984000000</v>
      </c>
    </row>
    <row r="42" spans="1:8" ht="15" x14ac:dyDescent="0.25">
      <c r="A42" s="21" t="s">
        <v>37</v>
      </c>
      <c r="B42" s="22"/>
      <c r="C42" s="22"/>
      <c r="D42" s="23">
        <f>SUM(D37:D41)</f>
        <v>124156600000</v>
      </c>
      <c r="E42" s="22"/>
      <c r="F42" s="23">
        <f>SUM(F37:F41)</f>
        <v>67837400000</v>
      </c>
    </row>
    <row r="43" spans="1:8" ht="15" x14ac:dyDescent="0.25">
      <c r="A43" s="24" t="s">
        <v>38</v>
      </c>
      <c r="B43" s="25"/>
      <c r="C43" s="25"/>
      <c r="D43" s="9">
        <v>5000</v>
      </c>
      <c r="E43" s="9"/>
      <c r="F43" s="9">
        <v>1000</v>
      </c>
    </row>
    <row r="44" spans="1:8" ht="15" x14ac:dyDescent="0.25">
      <c r="A44" s="21" t="s">
        <v>39</v>
      </c>
      <c r="B44" s="22"/>
      <c r="C44" s="22"/>
      <c r="D44" s="23">
        <f>D42/D43</f>
        <v>24831320</v>
      </c>
      <c r="E44" s="22"/>
      <c r="F44" s="23">
        <f>F42/F43</f>
        <v>67837400</v>
      </c>
    </row>
    <row r="48" spans="1:8" ht="55.05" customHeight="1" x14ac:dyDescent="0.25">
      <c r="A48" s="14" t="s">
        <v>1</v>
      </c>
      <c r="B48" s="14" t="s">
        <v>10</v>
      </c>
      <c r="C48" s="14" t="s">
        <v>2</v>
      </c>
      <c r="D48" s="14" t="s">
        <v>11</v>
      </c>
      <c r="E48" s="14" t="s">
        <v>40</v>
      </c>
      <c r="H48" s="4" t="s">
        <v>41</v>
      </c>
    </row>
    <row r="49" spans="1:5" ht="15" x14ac:dyDescent="0.25">
      <c r="A49" s="5" t="s">
        <v>4</v>
      </c>
      <c r="B49" s="26" t="s">
        <v>12</v>
      </c>
      <c r="C49" s="15">
        <v>27792000000</v>
      </c>
      <c r="D49" s="15">
        <v>10000</v>
      </c>
      <c r="E49" s="6">
        <f>C49/D49</f>
        <v>2779200</v>
      </c>
    </row>
    <row r="50" spans="1:5" ht="15" x14ac:dyDescent="0.25">
      <c r="A50" s="8" t="s">
        <v>5</v>
      </c>
      <c r="B50" s="27" t="s">
        <v>14</v>
      </c>
      <c r="C50" s="19">
        <v>38784000000</v>
      </c>
      <c r="D50" s="19">
        <v>2000</v>
      </c>
      <c r="E50" s="9">
        <f t="shared" ref="E50:E53" si="2">C50/D50</f>
        <v>19392000</v>
      </c>
    </row>
    <row r="51" spans="1:5" ht="15" x14ac:dyDescent="0.25">
      <c r="A51" s="8" t="s">
        <v>6</v>
      </c>
      <c r="B51" s="27" t="s">
        <v>16</v>
      </c>
      <c r="C51" s="19">
        <v>63378000000</v>
      </c>
      <c r="D51" s="19">
        <v>90000</v>
      </c>
      <c r="E51" s="9">
        <f t="shared" si="2"/>
        <v>704200</v>
      </c>
    </row>
    <row r="52" spans="1:5" ht="15" x14ac:dyDescent="0.25">
      <c r="A52" s="8" t="s">
        <v>7</v>
      </c>
      <c r="B52" s="27" t="s">
        <v>18</v>
      </c>
      <c r="C52" s="19">
        <v>37080000000</v>
      </c>
      <c r="D52" s="19">
        <v>250000</v>
      </c>
      <c r="E52" s="9">
        <f t="shared" si="2"/>
        <v>148320</v>
      </c>
    </row>
    <row r="53" spans="1:5" ht="15" x14ac:dyDescent="0.25">
      <c r="A53" s="10" t="s">
        <v>8</v>
      </c>
      <c r="B53" s="28" t="s">
        <v>20</v>
      </c>
      <c r="C53" s="20">
        <v>24960000000</v>
      </c>
      <c r="D53" s="20">
        <v>20000</v>
      </c>
      <c r="E53" s="11">
        <f t="shared" si="2"/>
        <v>1248000</v>
      </c>
    </row>
    <row r="57" spans="1:5" ht="27.6" x14ac:dyDescent="0.25">
      <c r="A57" s="29" t="s">
        <v>0</v>
      </c>
      <c r="B57" s="29" t="str">
        <f>C35</f>
        <v>Thuyền buồm cơ bản</v>
      </c>
      <c r="C57" s="29" t="str">
        <f>E35</f>
        <v>Thuyền buồm cao cấp</v>
      </c>
    </row>
    <row r="58" spans="1:5" ht="15" x14ac:dyDescent="0.25">
      <c r="A58" s="30" t="s">
        <v>42</v>
      </c>
      <c r="B58" s="31">
        <v>24000000</v>
      </c>
      <c r="C58" s="31">
        <v>31200000</v>
      </c>
    </row>
    <row r="59" spans="1:5" ht="15" x14ac:dyDescent="0.25">
      <c r="A59" s="25" t="s">
        <v>43</v>
      </c>
      <c r="B59" s="32">
        <v>14400000</v>
      </c>
      <c r="C59" s="32">
        <v>18000000</v>
      </c>
    </row>
    <row r="60" spans="1:5" x14ac:dyDescent="0.25">
      <c r="A60" s="25" t="s">
        <v>44</v>
      </c>
      <c r="B60" s="33">
        <f>D44</f>
        <v>24831320</v>
      </c>
      <c r="C60" s="33">
        <f>F44</f>
        <v>67837400</v>
      </c>
    </row>
    <row r="61" spans="1:5" x14ac:dyDescent="0.25">
      <c r="A61" s="34" t="s">
        <v>45</v>
      </c>
      <c r="B61" s="35">
        <f>SUM(B58:B60)</f>
        <v>63231320</v>
      </c>
      <c r="C61" s="35">
        <f>SUM(C58:C60)</f>
        <v>117037400</v>
      </c>
    </row>
    <row r="62" spans="1:5" x14ac:dyDescent="0.25">
      <c r="A62" s="25" t="s">
        <v>46</v>
      </c>
      <c r="B62" s="33">
        <v>84000000</v>
      </c>
      <c r="C62" s="33">
        <v>108000000</v>
      </c>
    </row>
    <row r="63" spans="1:5" x14ac:dyDescent="0.25">
      <c r="A63" s="36" t="s">
        <v>47</v>
      </c>
      <c r="B63" s="37">
        <f>B62-B61</f>
        <v>20768680</v>
      </c>
      <c r="C63" s="38">
        <f>C62-C61</f>
        <v>-9037400</v>
      </c>
    </row>
    <row r="64" spans="1:5" x14ac:dyDescent="0.25">
      <c r="A64" s="22" t="s">
        <v>48</v>
      </c>
      <c r="B64" s="12">
        <v>8640000</v>
      </c>
      <c r="C64" s="12">
        <v>20160000</v>
      </c>
    </row>
    <row r="65" spans="2:2" ht="15" x14ac:dyDescent="0.25">
      <c r="B65" s="39"/>
    </row>
  </sheetData>
  <mergeCells count="4">
    <mergeCell ref="A35:A36"/>
    <mergeCell ref="B35:B36"/>
    <mergeCell ref="C35:D35"/>
    <mergeCell ref="E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Chuong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VINACFO</cp:lastModifiedBy>
  <dcterms:created xsi:type="dcterms:W3CDTF">2023-02-16T03:59:48Z</dcterms:created>
  <dcterms:modified xsi:type="dcterms:W3CDTF">2023-02-16T04:01:08Z</dcterms:modified>
</cp:coreProperties>
</file>