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\Excel File\"/>
    </mc:Choice>
  </mc:AlternateContent>
  <xr:revisionPtr revIDLastSave="0" documentId="8_{2AA2B6E7-E0CB-4887-9789-980E83E55370}" xr6:coauthVersionLast="47" xr6:coauthVersionMax="47" xr10:uidLastSave="{00000000-0000-0000-0000-000000000000}"/>
  <bookViews>
    <workbookView xWindow="-108" yWindow="-108" windowWidth="23256" windowHeight="14016" activeTab="2" xr2:uid="{0998B5E5-A3B6-4305-A2D3-F9CD48123839}"/>
  </bookViews>
  <sheets>
    <sheet name="Trang 125" sheetId="1" r:id="rId1"/>
    <sheet name="Trang 126" sheetId="2" r:id="rId2"/>
    <sheet name="Trang 127" sheetId="3" r:id="rId3"/>
  </sheets>
  <definedNames>
    <definedName name="solver_adj" localSheetId="2" hidden="1">'Trang 127'!$D$4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'Trang 127'!$G$13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G3" i="3"/>
  <c r="G5" i="3" s="1"/>
  <c r="G4" i="3"/>
  <c r="C5" i="3"/>
  <c r="C8" i="3"/>
  <c r="C9" i="3"/>
  <c r="C13" i="3"/>
  <c r="C26" i="2"/>
  <c r="C27" i="2" s="1"/>
  <c r="C25" i="2"/>
  <c r="C24" i="2"/>
  <c r="C20" i="2"/>
  <c r="C19" i="2"/>
  <c r="C18" i="2"/>
  <c r="C17" i="2"/>
  <c r="C21" i="2" s="1"/>
  <c r="C26" i="1"/>
  <c r="C25" i="1"/>
  <c r="C24" i="1"/>
  <c r="C27" i="1" s="1"/>
  <c r="C20" i="1"/>
  <c r="C19" i="1"/>
  <c r="C18" i="1"/>
  <c r="C17" i="1"/>
  <c r="C21" i="1" s="1"/>
  <c r="G8" i="3" l="1"/>
  <c r="G9" i="3" s="1"/>
  <c r="G13" i="3" s="1"/>
  <c r="C29" i="2"/>
  <c r="C30" i="2" s="1"/>
  <c r="C32" i="2" s="1"/>
  <c r="C29" i="1"/>
  <c r="C30" i="1" s="1"/>
  <c r="C32" i="1" s="1"/>
</calcChain>
</file>

<file path=xl/sharedStrings.xml><?xml version="1.0" encoding="utf-8"?>
<sst xmlns="http://schemas.openxmlformats.org/spreadsheetml/2006/main" count="68" uniqueCount="40">
  <si>
    <t>Công ty X sản xuất hàng loạt sản phẩm A. Có tài liệu sau: ( Đơn vị 1000đ)</t>
  </si>
  <si>
    <t>- Chi phí nguyên vật liệu trực tiếp cho 1 SP</t>
  </si>
  <si>
    <t>- Chi phí nhân công trực tiếp cho 1 SP</t>
  </si>
  <si>
    <t>- Biến phí sản xuất chung cho 1 SP</t>
  </si>
  <si>
    <t>- Định phí sản xuất chung dự báo cho 1 năm</t>
  </si>
  <si>
    <t>- Biến phí bán hàng và quản lý cho 1 SP</t>
  </si>
  <si>
    <t>- Tổng định phí bán hàng và quản lý 1 năm</t>
  </si>
  <si>
    <t>Tổng vốn đầu tư của công ty</t>
  </si>
  <si>
    <t>Sản lượng bán dự kiến hàng năm</t>
  </si>
  <si>
    <t>Tỷ lệ hoàn vốn đầu tư (ROI)</t>
  </si>
  <si>
    <t>Bước 1: Xác định chi phí nền cho sản phẩm A</t>
  </si>
  <si>
    <t>- Định phí sản xuất chung cho 1 SP</t>
  </si>
  <si>
    <t>(= 450,000/50,000)</t>
  </si>
  <si>
    <t>Bước 2: Xác định tỷ lệ số tiền tăng thêm</t>
  </si>
  <si>
    <t>Biến phí bán hàng và quản lý</t>
  </si>
  <si>
    <t>= 9 x 50,000</t>
  </si>
  <si>
    <t>Định phí bán hàng và quản lý</t>
  </si>
  <si>
    <t>Mức hoàn vốn hợp lý</t>
  </si>
  <si>
    <t>= 6,000,000 x 20%</t>
  </si>
  <si>
    <t>Cộng</t>
  </si>
  <si>
    <t>Chia cho</t>
  </si>
  <si>
    <t>Tổng chi phí nền của sản phẩm</t>
  </si>
  <si>
    <t>= 52 x 50,000</t>
  </si>
  <si>
    <t>Tỷ lệ số tiền tăng thêm</t>
  </si>
  <si>
    <t>Giá bán sản phẩm</t>
  </si>
  <si>
    <t>=52 + 52 x 75%</t>
  </si>
  <si>
    <t>Tổng định phí bán hàng và quản lý</t>
  </si>
  <si>
    <t>Tổng định phí sản xuất chung</t>
  </si>
  <si>
    <t>Giá bán thay đổi</t>
  </si>
  <si>
    <t>Lợi nhuận</t>
  </si>
  <si>
    <t>Tổng định phí</t>
  </si>
  <si>
    <t>Số dư  đảm phí</t>
  </si>
  <si>
    <t>Tổng biến phí</t>
  </si>
  <si>
    <t>Biến phí đơn vị</t>
  </si>
  <si>
    <t>Doanh thu</t>
  </si>
  <si>
    <t>Giá bán</t>
  </si>
  <si>
    <t>Số lượng bán</t>
  </si>
  <si>
    <t>Phương án mới</t>
  </si>
  <si>
    <t>Độ co dãn của cầu/ giá</t>
  </si>
  <si>
    <t>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</si>
</sst>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i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3" fillId="0" borderId="0" xfId="0" quotePrefix="1" applyFont="1"/>
    <xf numFmtId="0" fontId="3" fillId="2" borderId="0" xfId="0" applyFont="1" applyFill="1"/>
    <xf numFmtId="43" fontId="3" fillId="2" borderId="0" xfId="1" applyFont="1" applyFill="1"/>
    <xf numFmtId="9" fontId="3" fillId="0" borderId="0" xfId="1" applyNumberFormat="1" applyFont="1"/>
    <xf numFmtId="0" fontId="3" fillId="0" borderId="1" xfId="0" quotePrefix="1" applyFont="1" applyBorder="1"/>
    <xf numFmtId="164" fontId="3" fillId="0" borderId="1" xfId="1" applyNumberFormat="1" applyFont="1" applyBorder="1"/>
    <xf numFmtId="0" fontId="3" fillId="0" borderId="0" xfId="0" quotePrefix="1" applyFont="1" applyAlignment="1">
      <alignment horizontal="right"/>
    </xf>
    <xf numFmtId="164" fontId="2" fillId="3" borderId="0" xfId="0" applyNumberFormat="1" applyFont="1" applyFill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4" fillId="0" borderId="0" xfId="0" applyFont="1" applyAlignment="1">
      <alignment horizontal="right"/>
    </xf>
    <xf numFmtId="10" fontId="3" fillId="0" borderId="0" xfId="2" applyNumberFormat="1" applyFont="1"/>
    <xf numFmtId="43" fontId="2" fillId="0" borderId="0" xfId="0" applyNumberFormat="1" applyFont="1"/>
    <xf numFmtId="164" fontId="3" fillId="4" borderId="0" xfId="1" applyNumberFormat="1" applyFont="1" applyFill="1"/>
    <xf numFmtId="0" fontId="3" fillId="4" borderId="0" xfId="0" applyFont="1" applyFill="1"/>
    <xf numFmtId="9" fontId="3" fillId="5" borderId="0" xfId="0" applyNumberFormat="1" applyFont="1" applyFill="1"/>
    <xf numFmtId="0" fontId="3" fillId="6" borderId="0" xfId="0" applyFont="1" applyFill="1"/>
    <xf numFmtId="9" fontId="3" fillId="0" borderId="0" xfId="2" applyFont="1"/>
    <xf numFmtId="164" fontId="2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394F-2A1C-4151-B777-D59741832476}">
  <dimension ref="B2:D32"/>
  <sheetViews>
    <sheetView showGridLines="0" workbookViewId="0">
      <selection activeCell="B35" sqref="B35"/>
    </sheetView>
  </sheetViews>
  <sheetFormatPr defaultRowHeight="15" x14ac:dyDescent="0.25"/>
  <cols>
    <col min="1" max="1" width="8.88671875" style="2"/>
    <col min="2" max="2" width="48.77734375" style="2" customWidth="1"/>
    <col min="3" max="3" width="15.88671875" style="2" bestFit="1" customWidth="1"/>
    <col min="4" max="4" width="22.109375" style="2" customWidth="1"/>
    <col min="5" max="16384" width="8.88671875" style="2"/>
  </cols>
  <sheetData>
    <row r="2" spans="2:3" x14ac:dyDescent="0.25">
      <c r="B2" s="1" t="s">
        <v>0</v>
      </c>
    </row>
    <row r="3" spans="2:3" ht="3.6" customHeight="1" x14ac:dyDescent="0.25"/>
    <row r="4" spans="2:3" x14ac:dyDescent="0.25">
      <c r="B4" s="2" t="s">
        <v>1</v>
      </c>
      <c r="C4" s="3">
        <v>35</v>
      </c>
    </row>
    <row r="5" spans="2:3" x14ac:dyDescent="0.25">
      <c r="B5" s="2" t="s">
        <v>2</v>
      </c>
      <c r="C5" s="3">
        <v>4</v>
      </c>
    </row>
    <row r="6" spans="2:3" x14ac:dyDescent="0.25">
      <c r="B6" s="4" t="s">
        <v>3</v>
      </c>
      <c r="C6" s="3">
        <v>4</v>
      </c>
    </row>
    <row r="7" spans="2:3" x14ac:dyDescent="0.25">
      <c r="B7" s="4" t="s">
        <v>4</v>
      </c>
      <c r="C7" s="3">
        <v>450000</v>
      </c>
    </row>
    <row r="8" spans="2:3" x14ac:dyDescent="0.25">
      <c r="B8" s="4" t="s">
        <v>5</v>
      </c>
      <c r="C8" s="3">
        <v>9</v>
      </c>
    </row>
    <row r="9" spans="2:3" x14ac:dyDescent="0.25">
      <c r="B9" s="4" t="s">
        <v>6</v>
      </c>
      <c r="C9" s="3">
        <v>300000</v>
      </c>
    </row>
    <row r="10" spans="2:3" ht="1.8" customHeight="1" x14ac:dyDescent="0.25">
      <c r="B10" s="5"/>
      <c r="C10" s="6"/>
    </row>
    <row r="11" spans="2:3" x14ac:dyDescent="0.25">
      <c r="B11" s="2" t="s">
        <v>7</v>
      </c>
      <c r="C11" s="3">
        <v>6000000</v>
      </c>
    </row>
    <row r="12" spans="2:3" x14ac:dyDescent="0.25">
      <c r="B12" s="2" t="s">
        <v>8</v>
      </c>
      <c r="C12" s="3">
        <v>50000</v>
      </c>
    </row>
    <row r="13" spans="2:3" x14ac:dyDescent="0.25">
      <c r="B13" s="2" t="s">
        <v>9</v>
      </c>
      <c r="C13" s="7">
        <v>0.2</v>
      </c>
    </row>
    <row r="16" spans="2:3" x14ac:dyDescent="0.25">
      <c r="B16" s="1" t="s">
        <v>10</v>
      </c>
    </row>
    <row r="17" spans="2:4" x14ac:dyDescent="0.25">
      <c r="B17" s="2" t="s">
        <v>1</v>
      </c>
      <c r="C17" s="3">
        <f>C4</f>
        <v>35</v>
      </c>
    </row>
    <row r="18" spans="2:4" x14ac:dyDescent="0.25">
      <c r="B18" s="2" t="s">
        <v>2</v>
      </c>
      <c r="C18" s="3">
        <f>C5</f>
        <v>4</v>
      </c>
    </row>
    <row r="19" spans="2:4" x14ac:dyDescent="0.25">
      <c r="B19" s="4" t="s">
        <v>3</v>
      </c>
      <c r="C19" s="3">
        <f>C6</f>
        <v>4</v>
      </c>
    </row>
    <row r="20" spans="2:4" ht="15.6" thickBot="1" x14ac:dyDescent="0.3">
      <c r="B20" s="8" t="s">
        <v>11</v>
      </c>
      <c r="C20" s="9">
        <f>C7/C12</f>
        <v>9</v>
      </c>
      <c r="D20" s="10" t="s">
        <v>12</v>
      </c>
    </row>
    <row r="21" spans="2:4" x14ac:dyDescent="0.25">
      <c r="C21" s="11">
        <f>SUM(C17:C20)</f>
        <v>52</v>
      </c>
      <c r="D21" s="12"/>
    </row>
    <row r="22" spans="2:4" x14ac:dyDescent="0.25">
      <c r="D22" s="12"/>
    </row>
    <row r="23" spans="2:4" x14ac:dyDescent="0.25">
      <c r="B23" s="1" t="s">
        <v>13</v>
      </c>
      <c r="D23" s="12"/>
    </row>
    <row r="24" spans="2:4" x14ac:dyDescent="0.25">
      <c r="B24" s="2" t="s">
        <v>14</v>
      </c>
      <c r="C24" s="3">
        <f>C8*C12</f>
        <v>450000</v>
      </c>
      <c r="D24" s="10" t="s">
        <v>15</v>
      </c>
    </row>
    <row r="25" spans="2:4" x14ac:dyDescent="0.25">
      <c r="B25" s="2" t="s">
        <v>16</v>
      </c>
      <c r="C25" s="13">
        <f>C9</f>
        <v>300000</v>
      </c>
      <c r="D25" s="12"/>
    </row>
    <row r="26" spans="2:4" ht="15.6" thickBot="1" x14ac:dyDescent="0.3">
      <c r="B26" s="14" t="s">
        <v>17</v>
      </c>
      <c r="C26" s="15">
        <f>C11*C13</f>
        <v>1200000</v>
      </c>
      <c r="D26" s="10" t="s">
        <v>18</v>
      </c>
    </row>
    <row r="27" spans="2:4" x14ac:dyDescent="0.25">
      <c r="B27" s="16" t="s">
        <v>19</v>
      </c>
      <c r="C27" s="13">
        <f>SUM(C24:C26)</f>
        <v>1950000</v>
      </c>
      <c r="D27" s="12"/>
    </row>
    <row r="28" spans="2:4" x14ac:dyDescent="0.25">
      <c r="B28" s="2" t="s">
        <v>20</v>
      </c>
      <c r="D28" s="12"/>
    </row>
    <row r="29" spans="2:4" ht="15.6" thickBot="1" x14ac:dyDescent="0.3">
      <c r="B29" s="14" t="s">
        <v>21</v>
      </c>
      <c r="C29" s="9">
        <f>C21*C12</f>
        <v>2600000</v>
      </c>
      <c r="D29" s="10" t="s">
        <v>22</v>
      </c>
    </row>
    <row r="30" spans="2:4" x14ac:dyDescent="0.25">
      <c r="B30" s="16" t="s">
        <v>23</v>
      </c>
      <c r="C30" s="17">
        <f>C27/C29</f>
        <v>0.75</v>
      </c>
      <c r="D30" s="12"/>
    </row>
    <row r="31" spans="2:4" x14ac:dyDescent="0.25">
      <c r="D31" s="12"/>
    </row>
    <row r="32" spans="2:4" x14ac:dyDescent="0.25">
      <c r="B32" s="1" t="s">
        <v>24</v>
      </c>
      <c r="C32" s="18">
        <f>C21+C21*C30</f>
        <v>91</v>
      </c>
      <c r="D32" s="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059D-C01C-4F4E-8B6C-16A9AEAC9ABF}">
  <dimension ref="B2:D32"/>
  <sheetViews>
    <sheetView showGridLines="0" workbookViewId="0">
      <selection activeCell="M31" sqref="M31"/>
    </sheetView>
  </sheetViews>
  <sheetFormatPr defaultRowHeight="15" x14ac:dyDescent="0.25"/>
  <cols>
    <col min="1" max="1" width="8.88671875" style="2"/>
    <col min="2" max="2" width="48.77734375" style="2" customWidth="1"/>
    <col min="3" max="3" width="15.88671875" style="2" bestFit="1" customWidth="1"/>
    <col min="4" max="4" width="22.109375" style="2" customWidth="1"/>
    <col min="5" max="16384" width="8.88671875" style="2"/>
  </cols>
  <sheetData>
    <row r="2" spans="2:3" x14ac:dyDescent="0.25">
      <c r="B2" s="1" t="s">
        <v>0</v>
      </c>
    </row>
    <row r="3" spans="2:3" ht="3.6" customHeight="1" x14ac:dyDescent="0.25"/>
    <row r="4" spans="2:3" x14ac:dyDescent="0.25">
      <c r="B4" s="2" t="s">
        <v>1</v>
      </c>
      <c r="C4" s="3">
        <v>35</v>
      </c>
    </row>
    <row r="5" spans="2:3" x14ac:dyDescent="0.25">
      <c r="B5" s="2" t="s">
        <v>2</v>
      </c>
      <c r="C5" s="3">
        <v>4</v>
      </c>
    </row>
    <row r="6" spans="2:3" x14ac:dyDescent="0.25">
      <c r="B6" s="4" t="s">
        <v>3</v>
      </c>
      <c r="C6" s="3">
        <v>4</v>
      </c>
    </row>
    <row r="7" spans="2:3" x14ac:dyDescent="0.25">
      <c r="B7" s="4" t="s">
        <v>4</v>
      </c>
      <c r="C7" s="3">
        <v>450000</v>
      </c>
    </row>
    <row r="8" spans="2:3" x14ac:dyDescent="0.25">
      <c r="B8" s="4" t="s">
        <v>5</v>
      </c>
      <c r="C8" s="3">
        <v>9</v>
      </c>
    </row>
    <row r="9" spans="2:3" x14ac:dyDescent="0.25">
      <c r="B9" s="4" t="s">
        <v>6</v>
      </c>
      <c r="C9" s="3">
        <v>300000</v>
      </c>
    </row>
    <row r="10" spans="2:3" ht="1.8" customHeight="1" x14ac:dyDescent="0.25">
      <c r="B10" s="5"/>
      <c r="C10" s="6"/>
    </row>
    <row r="11" spans="2:3" x14ac:dyDescent="0.25">
      <c r="B11" s="2" t="s">
        <v>7</v>
      </c>
      <c r="C11" s="3">
        <v>6000000</v>
      </c>
    </row>
    <row r="12" spans="2:3" x14ac:dyDescent="0.25">
      <c r="B12" s="2" t="s">
        <v>8</v>
      </c>
      <c r="C12" s="3">
        <v>50000</v>
      </c>
    </row>
    <row r="13" spans="2:3" x14ac:dyDescent="0.25">
      <c r="B13" s="2" t="s">
        <v>9</v>
      </c>
      <c r="C13" s="7">
        <v>0.2</v>
      </c>
    </row>
    <row r="16" spans="2:3" x14ac:dyDescent="0.25">
      <c r="B16" s="1" t="s">
        <v>10</v>
      </c>
    </row>
    <row r="17" spans="2:4" x14ac:dyDescent="0.25">
      <c r="B17" s="2" t="s">
        <v>1</v>
      </c>
      <c r="C17" s="3">
        <f>C4</f>
        <v>35</v>
      </c>
    </row>
    <row r="18" spans="2:4" x14ac:dyDescent="0.25">
      <c r="B18" s="2" t="s">
        <v>2</v>
      </c>
      <c r="C18" s="3">
        <f>C5</f>
        <v>4</v>
      </c>
    </row>
    <row r="19" spans="2:4" x14ac:dyDescent="0.25">
      <c r="B19" s="4" t="s">
        <v>3</v>
      </c>
      <c r="C19" s="3">
        <f>C6</f>
        <v>4</v>
      </c>
    </row>
    <row r="20" spans="2:4" ht="15.6" thickBot="1" x14ac:dyDescent="0.3">
      <c r="B20" s="8" t="s">
        <v>5</v>
      </c>
      <c r="C20" s="9">
        <f>C8</f>
        <v>9</v>
      </c>
      <c r="D20" s="10"/>
    </row>
    <row r="21" spans="2:4" x14ac:dyDescent="0.25">
      <c r="C21" s="11">
        <f>SUM(C17:C20)</f>
        <v>52</v>
      </c>
      <c r="D21" s="12"/>
    </row>
    <row r="22" spans="2:4" x14ac:dyDescent="0.25">
      <c r="D22" s="12"/>
    </row>
    <row r="23" spans="2:4" x14ac:dyDescent="0.25">
      <c r="B23" s="1" t="s">
        <v>13</v>
      </c>
      <c r="D23" s="12"/>
    </row>
    <row r="24" spans="2:4" x14ac:dyDescent="0.25">
      <c r="B24" s="2" t="s">
        <v>26</v>
      </c>
      <c r="C24" s="3">
        <f>C9</f>
        <v>300000</v>
      </c>
      <c r="D24" s="10"/>
    </row>
    <row r="25" spans="2:4" x14ac:dyDescent="0.25">
      <c r="B25" s="2" t="s">
        <v>27</v>
      </c>
      <c r="C25" s="13">
        <f>C7</f>
        <v>450000</v>
      </c>
      <c r="D25" s="12"/>
    </row>
    <row r="26" spans="2:4" ht="15.6" thickBot="1" x14ac:dyDescent="0.3">
      <c r="B26" s="14" t="s">
        <v>17</v>
      </c>
      <c r="C26" s="15">
        <f>C11*C13</f>
        <v>1200000</v>
      </c>
      <c r="D26" s="10" t="s">
        <v>18</v>
      </c>
    </row>
    <row r="27" spans="2:4" x14ac:dyDescent="0.25">
      <c r="B27" s="16" t="s">
        <v>19</v>
      </c>
      <c r="C27" s="13">
        <f>SUM(C24:C26)</f>
        <v>1950000</v>
      </c>
      <c r="D27" s="12"/>
    </row>
    <row r="28" spans="2:4" x14ac:dyDescent="0.25">
      <c r="B28" s="2" t="s">
        <v>20</v>
      </c>
      <c r="D28" s="12"/>
    </row>
    <row r="29" spans="2:4" ht="15.6" thickBot="1" x14ac:dyDescent="0.3">
      <c r="B29" s="14" t="s">
        <v>21</v>
      </c>
      <c r="C29" s="9">
        <f>C21*C12</f>
        <v>2600000</v>
      </c>
      <c r="D29" s="10" t="s">
        <v>22</v>
      </c>
    </row>
    <row r="30" spans="2:4" x14ac:dyDescent="0.25">
      <c r="B30" s="16" t="s">
        <v>23</v>
      </c>
      <c r="C30" s="17">
        <f>C27/C29</f>
        <v>0.75</v>
      </c>
      <c r="D30" s="12"/>
    </row>
    <row r="31" spans="2:4" x14ac:dyDescent="0.25">
      <c r="D31" s="12"/>
    </row>
    <row r="32" spans="2:4" x14ac:dyDescent="0.25">
      <c r="B32" s="1" t="s">
        <v>24</v>
      </c>
      <c r="C32" s="18">
        <f>C21+C21*C30</f>
        <v>91</v>
      </c>
      <c r="D32" s="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0D74-570F-413F-8B6C-8B82C912743D}">
  <dimension ref="B2:G16"/>
  <sheetViews>
    <sheetView showGridLines="0" tabSelected="1" workbookViewId="0">
      <selection activeCell="G13" sqref="G13"/>
    </sheetView>
  </sheetViews>
  <sheetFormatPr defaultRowHeight="15" x14ac:dyDescent="0.25"/>
  <cols>
    <col min="1" max="1" width="8.88671875" style="2"/>
    <col min="2" max="2" width="27.77734375" style="2" customWidth="1"/>
    <col min="3" max="3" width="14" style="3" bestFit="1" customWidth="1"/>
    <col min="4" max="4" width="8.44140625" style="2" customWidth="1"/>
    <col min="5" max="5" width="15.6640625" style="2" customWidth="1"/>
    <col min="6" max="6" width="0.88671875" style="2" customWidth="1"/>
    <col min="7" max="7" width="14" style="3" bestFit="1" customWidth="1"/>
    <col min="8" max="16384" width="8.88671875" style="2"/>
  </cols>
  <sheetData>
    <row r="2" spans="2:7" s="2" customFormat="1" ht="30" x14ac:dyDescent="0.25">
      <c r="B2" s="27"/>
      <c r="C2" s="3"/>
      <c r="D2" s="26" t="s">
        <v>39</v>
      </c>
      <c r="E2" s="25" t="s">
        <v>38</v>
      </c>
      <c r="G2" s="24" t="s">
        <v>37</v>
      </c>
    </row>
    <row r="3" spans="2:7" s="2" customFormat="1" x14ac:dyDescent="0.25">
      <c r="B3" s="2" t="s">
        <v>36</v>
      </c>
      <c r="C3" s="3">
        <v>500</v>
      </c>
      <c r="D3" s="23">
        <f>-D4*E3</f>
        <v>-0.25999999420400016</v>
      </c>
      <c r="E3" s="22">
        <v>1.2</v>
      </c>
      <c r="G3" s="3">
        <f>C3*(1+D3)</f>
        <v>370.00000289799993</v>
      </c>
    </row>
    <row r="4" spans="2:7" s="2" customFormat="1" ht="15.6" thickBot="1" x14ac:dyDescent="0.3">
      <c r="B4" s="14" t="s">
        <v>35</v>
      </c>
      <c r="C4" s="9">
        <v>1000</v>
      </c>
      <c r="D4" s="21">
        <v>0.2166666618366668</v>
      </c>
      <c r="G4" s="9">
        <f>C4*(1+D4)</f>
        <v>1216.6666618366669</v>
      </c>
    </row>
    <row r="5" spans="2:7" s="2" customFormat="1" x14ac:dyDescent="0.25">
      <c r="B5" s="2" t="s">
        <v>34</v>
      </c>
      <c r="C5" s="3">
        <f>C3*C4</f>
        <v>500000</v>
      </c>
      <c r="G5" s="3">
        <f>G3*G4</f>
        <v>450166.66840546665</v>
      </c>
    </row>
    <row r="7" spans="2:7" s="2" customFormat="1" x14ac:dyDescent="0.25">
      <c r="B7" s="2" t="s">
        <v>33</v>
      </c>
      <c r="C7" s="3">
        <v>600</v>
      </c>
      <c r="G7" s="3">
        <v>600</v>
      </c>
    </row>
    <row r="8" spans="2:7" s="2" customFormat="1" ht="15.6" thickBot="1" x14ac:dyDescent="0.3">
      <c r="B8" s="14" t="s">
        <v>32</v>
      </c>
      <c r="C8" s="9">
        <f>C7*C3</f>
        <v>300000</v>
      </c>
      <c r="G8" s="9">
        <f>G7*G3</f>
        <v>222000.00173879997</v>
      </c>
    </row>
    <row r="9" spans="2:7" s="2" customFormat="1" x14ac:dyDescent="0.25">
      <c r="B9" s="2" t="s">
        <v>31</v>
      </c>
      <c r="C9" s="3">
        <f>C5-C8</f>
        <v>200000</v>
      </c>
      <c r="G9" s="3">
        <f>G5-G8</f>
        <v>228166.66666666669</v>
      </c>
    </row>
    <row r="11" spans="2:7" s="2" customFormat="1" x14ac:dyDescent="0.25">
      <c r="B11" s="2" t="s">
        <v>30</v>
      </c>
      <c r="C11" s="3">
        <v>100000</v>
      </c>
      <c r="G11" s="3">
        <v>100000</v>
      </c>
    </row>
    <row r="12" spans="2:7" s="2" customFormat="1" ht="3.6" customHeight="1" x14ac:dyDescent="0.25">
      <c r="B12" s="20"/>
      <c r="C12" s="19"/>
      <c r="G12" s="19"/>
    </row>
    <row r="13" spans="2:7" s="2" customFormat="1" ht="19.8" customHeight="1" x14ac:dyDescent="0.25">
      <c r="B13" s="2" t="s">
        <v>29</v>
      </c>
      <c r="C13" s="3">
        <f>C9-C11</f>
        <v>100000</v>
      </c>
      <c r="G13" s="3">
        <f>G9-G11</f>
        <v>128166.66666666669</v>
      </c>
    </row>
    <row r="16" spans="2:7" s="2" customFormat="1" x14ac:dyDescent="0.25">
      <c r="B16" s="2" t="s">
        <v>28</v>
      </c>
      <c r="C16" s="3"/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 125</vt:lpstr>
      <vt:lpstr>Trang 126</vt:lpstr>
      <vt:lpstr>Trang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VINACFO</dc:creator>
  <cp:lastModifiedBy>VINACFO</cp:lastModifiedBy>
  <dcterms:created xsi:type="dcterms:W3CDTF">2023-02-16T07:04:16Z</dcterms:created>
  <dcterms:modified xsi:type="dcterms:W3CDTF">2023-02-16T07:06:35Z</dcterms:modified>
</cp:coreProperties>
</file>