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ml.chartshapes+xml"/>
  <Override PartName="/xl/pivotTables/pivotTable6.xml" ContentType="application/vnd.openxmlformats-officedocument.spreadsheetml.pivotTable+xml"/>
  <Override PartName="/xl/drawings/drawing8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7.xml" ContentType="application/vnd.openxmlformats-officedocument.spreadsheetml.pivotTable+xml"/>
  <Override PartName="/xl/drawings/drawing9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drawings/drawing10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ivotTables/pivotTable10.xml" ContentType="application/vnd.openxmlformats-officedocument.spreadsheetml.pivotTab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pivotTables/pivotTable11.xml" ContentType="application/vnd.openxmlformats-officedocument.spreadsheetml.pivotTable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XPS\Desktop\"/>
    </mc:Choice>
  </mc:AlternateContent>
  <bookViews>
    <workbookView xWindow="0" yWindow="0" windowWidth="23040" windowHeight="10284"/>
  </bookViews>
  <sheets>
    <sheet name="Data" sheetId="1" r:id="rId1"/>
    <sheet name="List" sheetId="2" state="hidden" r:id="rId2"/>
    <sheet name="01" sheetId="3" r:id="rId3"/>
    <sheet name="02" sheetId="5" r:id="rId4"/>
    <sheet name="03" sheetId="6" r:id="rId5"/>
    <sheet name="04" sheetId="7" r:id="rId6"/>
    <sheet name="05" sheetId="8" r:id="rId7"/>
    <sheet name="06" sheetId="9" r:id="rId8"/>
    <sheet name="07" sheetId="10" r:id="rId9"/>
    <sheet name="08" sheetId="11" r:id="rId10"/>
    <sheet name="09" sheetId="12" r:id="rId11"/>
    <sheet name="10" sheetId="13" r:id="rId12"/>
  </sheets>
  <calcPr calcId="162913"/>
  <pivotCaches>
    <pivotCache cacheId="0" r:id="rId13"/>
    <pivotCache cacheId="1" r:id="rId1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8" i="1" l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7" i="1"/>
  <c r="B32" i="11"/>
  <c r="B33" i="11"/>
  <c r="B34" i="11"/>
  <c r="B35" i="11"/>
  <c r="B31" i="11"/>
  <c r="B26" i="11"/>
  <c r="B27" i="11"/>
  <c r="B28" i="11"/>
  <c r="B29" i="11"/>
  <c r="B25" i="11"/>
  <c r="H17" i="10" l="1"/>
  <c r="G17" i="10"/>
  <c r="F17" i="10"/>
  <c r="E17" i="10"/>
  <c r="D17" i="10"/>
  <c r="C17" i="10"/>
  <c r="B17" i="10"/>
  <c r="H16" i="10"/>
  <c r="G16" i="10"/>
  <c r="F16" i="10"/>
  <c r="E16" i="10"/>
  <c r="D16" i="10"/>
  <c r="C16" i="10"/>
  <c r="B16" i="10"/>
  <c r="H15" i="10"/>
  <c r="G15" i="10"/>
  <c r="F15" i="10"/>
  <c r="E15" i="10"/>
  <c r="D15" i="10"/>
  <c r="C15" i="10"/>
  <c r="B15" i="10"/>
  <c r="H14" i="10"/>
  <c r="G14" i="10"/>
  <c r="F14" i="10"/>
  <c r="E14" i="10"/>
  <c r="D14" i="10"/>
  <c r="C14" i="10"/>
  <c r="B14" i="10"/>
  <c r="H13" i="10"/>
  <c r="G13" i="10"/>
  <c r="F13" i="10"/>
  <c r="E13" i="10"/>
  <c r="D13" i="10"/>
  <c r="C13" i="10"/>
  <c r="B13" i="10"/>
  <c r="O1259" i="1"/>
  <c r="N1259" i="1"/>
  <c r="M1259" i="1"/>
  <c r="L1259" i="1"/>
  <c r="J1259" i="1"/>
  <c r="O1258" i="1"/>
  <c r="N1258" i="1"/>
  <c r="M1258" i="1"/>
  <c r="L1258" i="1"/>
  <c r="J1258" i="1"/>
  <c r="O1257" i="1"/>
  <c r="N1257" i="1"/>
  <c r="M1257" i="1"/>
  <c r="L1257" i="1"/>
  <c r="J1257" i="1"/>
  <c r="O1256" i="1"/>
  <c r="N1256" i="1"/>
  <c r="M1256" i="1"/>
  <c r="L1256" i="1"/>
  <c r="J1256" i="1"/>
  <c r="O1255" i="1"/>
  <c r="N1255" i="1"/>
  <c r="M1255" i="1"/>
  <c r="L1255" i="1"/>
  <c r="J1255" i="1"/>
  <c r="O1254" i="1"/>
  <c r="N1254" i="1"/>
  <c r="M1254" i="1"/>
  <c r="L1254" i="1"/>
  <c r="J1254" i="1"/>
  <c r="O1253" i="1"/>
  <c r="N1253" i="1"/>
  <c r="M1253" i="1"/>
  <c r="L1253" i="1"/>
  <c r="J1253" i="1"/>
  <c r="O1252" i="1"/>
  <c r="N1252" i="1"/>
  <c r="M1252" i="1"/>
  <c r="L1252" i="1"/>
  <c r="J1252" i="1"/>
  <c r="O1251" i="1"/>
  <c r="N1251" i="1"/>
  <c r="M1251" i="1"/>
  <c r="L1251" i="1"/>
  <c r="J1251" i="1"/>
  <c r="O1250" i="1"/>
  <c r="N1250" i="1"/>
  <c r="M1250" i="1"/>
  <c r="L1250" i="1"/>
  <c r="J1250" i="1"/>
  <c r="O1249" i="1"/>
  <c r="N1249" i="1"/>
  <c r="M1249" i="1"/>
  <c r="L1249" i="1"/>
  <c r="J1249" i="1"/>
  <c r="O1248" i="1"/>
  <c r="N1248" i="1"/>
  <c r="M1248" i="1"/>
  <c r="L1248" i="1"/>
  <c r="J1248" i="1"/>
  <c r="O1247" i="1"/>
  <c r="N1247" i="1"/>
  <c r="M1247" i="1"/>
  <c r="L1247" i="1"/>
  <c r="J1247" i="1"/>
  <c r="O1246" i="1"/>
  <c r="N1246" i="1"/>
  <c r="M1246" i="1"/>
  <c r="L1246" i="1"/>
  <c r="J1246" i="1"/>
  <c r="O1245" i="1"/>
  <c r="N1245" i="1"/>
  <c r="M1245" i="1"/>
  <c r="L1245" i="1"/>
  <c r="J1245" i="1"/>
  <c r="O1244" i="1"/>
  <c r="N1244" i="1"/>
  <c r="M1244" i="1"/>
  <c r="L1244" i="1"/>
  <c r="J1244" i="1"/>
  <c r="O1243" i="1"/>
  <c r="N1243" i="1"/>
  <c r="M1243" i="1"/>
  <c r="L1243" i="1"/>
  <c r="J1243" i="1"/>
  <c r="O1242" i="1"/>
  <c r="N1242" i="1"/>
  <c r="M1242" i="1"/>
  <c r="L1242" i="1"/>
  <c r="J1242" i="1"/>
  <c r="O1241" i="1"/>
  <c r="N1241" i="1"/>
  <c r="M1241" i="1"/>
  <c r="L1241" i="1"/>
  <c r="J1241" i="1"/>
  <c r="O1240" i="1"/>
  <c r="N1240" i="1"/>
  <c r="M1240" i="1"/>
  <c r="L1240" i="1"/>
  <c r="J1240" i="1"/>
  <c r="O1239" i="1"/>
  <c r="N1239" i="1"/>
  <c r="M1239" i="1"/>
  <c r="L1239" i="1"/>
  <c r="J1239" i="1"/>
  <c r="O1238" i="1"/>
  <c r="N1238" i="1"/>
  <c r="M1238" i="1"/>
  <c r="L1238" i="1"/>
  <c r="J1238" i="1"/>
  <c r="O1237" i="1"/>
  <c r="N1237" i="1"/>
  <c r="M1237" i="1"/>
  <c r="L1237" i="1"/>
  <c r="J1237" i="1"/>
  <c r="O1236" i="1"/>
  <c r="N1236" i="1"/>
  <c r="M1236" i="1"/>
  <c r="L1236" i="1"/>
  <c r="J1236" i="1"/>
  <c r="O1235" i="1"/>
  <c r="N1235" i="1"/>
  <c r="M1235" i="1"/>
  <c r="L1235" i="1"/>
  <c r="J1235" i="1"/>
  <c r="O1234" i="1"/>
  <c r="N1234" i="1"/>
  <c r="M1234" i="1"/>
  <c r="L1234" i="1"/>
  <c r="J1234" i="1"/>
  <c r="O1233" i="1"/>
  <c r="N1233" i="1"/>
  <c r="M1233" i="1"/>
  <c r="L1233" i="1"/>
  <c r="J1233" i="1"/>
  <c r="O1232" i="1"/>
  <c r="N1232" i="1"/>
  <c r="M1232" i="1"/>
  <c r="L1232" i="1"/>
  <c r="J1232" i="1"/>
  <c r="O1231" i="1"/>
  <c r="N1231" i="1"/>
  <c r="M1231" i="1"/>
  <c r="L1231" i="1"/>
  <c r="J1231" i="1"/>
  <c r="O1230" i="1"/>
  <c r="N1230" i="1"/>
  <c r="M1230" i="1"/>
  <c r="L1230" i="1"/>
  <c r="J1230" i="1"/>
  <c r="O1229" i="1"/>
  <c r="N1229" i="1"/>
  <c r="M1229" i="1"/>
  <c r="L1229" i="1"/>
  <c r="J1229" i="1"/>
  <c r="O1228" i="1"/>
  <c r="N1228" i="1"/>
  <c r="M1228" i="1"/>
  <c r="L1228" i="1"/>
  <c r="J1228" i="1"/>
  <c r="O1227" i="1"/>
  <c r="N1227" i="1"/>
  <c r="M1227" i="1"/>
  <c r="L1227" i="1"/>
  <c r="J1227" i="1"/>
  <c r="O1226" i="1"/>
  <c r="N1226" i="1"/>
  <c r="M1226" i="1"/>
  <c r="L1226" i="1"/>
  <c r="J1226" i="1"/>
  <c r="O1225" i="1"/>
  <c r="N1225" i="1"/>
  <c r="M1225" i="1"/>
  <c r="L1225" i="1"/>
  <c r="J1225" i="1"/>
  <c r="O1224" i="1"/>
  <c r="N1224" i="1"/>
  <c r="M1224" i="1"/>
  <c r="L1224" i="1"/>
  <c r="J1224" i="1"/>
  <c r="O1223" i="1"/>
  <c r="N1223" i="1"/>
  <c r="M1223" i="1"/>
  <c r="L1223" i="1"/>
  <c r="J1223" i="1"/>
  <c r="O1222" i="1"/>
  <c r="N1222" i="1"/>
  <c r="M1222" i="1"/>
  <c r="L1222" i="1"/>
  <c r="J1222" i="1"/>
  <c r="O1221" i="1"/>
  <c r="N1221" i="1"/>
  <c r="M1221" i="1"/>
  <c r="L1221" i="1"/>
  <c r="J1221" i="1"/>
  <c r="O1220" i="1"/>
  <c r="N1220" i="1"/>
  <c r="M1220" i="1"/>
  <c r="L1220" i="1"/>
  <c r="J1220" i="1"/>
  <c r="O1219" i="1"/>
  <c r="N1219" i="1"/>
  <c r="M1219" i="1"/>
  <c r="L1219" i="1"/>
  <c r="J1219" i="1"/>
  <c r="O1218" i="1"/>
  <c r="N1218" i="1"/>
  <c r="M1218" i="1"/>
  <c r="L1218" i="1"/>
  <c r="J1218" i="1"/>
  <c r="O1217" i="1"/>
  <c r="N1217" i="1"/>
  <c r="M1217" i="1"/>
  <c r="L1217" i="1"/>
  <c r="J1217" i="1"/>
  <c r="O1216" i="1"/>
  <c r="N1216" i="1"/>
  <c r="M1216" i="1"/>
  <c r="L1216" i="1"/>
  <c r="J1216" i="1"/>
  <c r="O1215" i="1"/>
  <c r="N1215" i="1"/>
  <c r="M1215" i="1"/>
  <c r="L1215" i="1"/>
  <c r="J1215" i="1"/>
  <c r="O1214" i="1"/>
  <c r="N1214" i="1"/>
  <c r="M1214" i="1"/>
  <c r="L1214" i="1"/>
  <c r="J1214" i="1"/>
  <c r="O1213" i="1"/>
  <c r="N1213" i="1"/>
  <c r="M1213" i="1"/>
  <c r="L1213" i="1"/>
  <c r="J1213" i="1"/>
  <c r="O1212" i="1"/>
  <c r="N1212" i="1"/>
  <c r="M1212" i="1"/>
  <c r="L1212" i="1"/>
  <c r="J1212" i="1"/>
  <c r="O1211" i="1"/>
  <c r="N1211" i="1"/>
  <c r="M1211" i="1"/>
  <c r="L1211" i="1"/>
  <c r="J1211" i="1"/>
  <c r="O1210" i="1"/>
  <c r="N1210" i="1"/>
  <c r="M1210" i="1"/>
  <c r="L1210" i="1"/>
  <c r="J1210" i="1"/>
  <c r="O1209" i="1"/>
  <c r="N1209" i="1"/>
  <c r="M1209" i="1"/>
  <c r="L1209" i="1"/>
  <c r="J1209" i="1"/>
  <c r="O1208" i="1"/>
  <c r="N1208" i="1"/>
  <c r="M1208" i="1"/>
  <c r="L1208" i="1"/>
  <c r="J1208" i="1"/>
  <c r="O1207" i="1"/>
  <c r="N1207" i="1"/>
  <c r="M1207" i="1"/>
  <c r="L1207" i="1"/>
  <c r="J1207" i="1"/>
  <c r="O1206" i="1"/>
  <c r="N1206" i="1"/>
  <c r="M1206" i="1"/>
  <c r="L1206" i="1"/>
  <c r="J1206" i="1"/>
  <c r="O1205" i="1"/>
  <c r="N1205" i="1"/>
  <c r="M1205" i="1"/>
  <c r="L1205" i="1"/>
  <c r="J1205" i="1"/>
  <c r="O1204" i="1"/>
  <c r="N1204" i="1"/>
  <c r="M1204" i="1"/>
  <c r="L1204" i="1"/>
  <c r="J1204" i="1"/>
  <c r="O1203" i="1"/>
  <c r="N1203" i="1"/>
  <c r="M1203" i="1"/>
  <c r="L1203" i="1"/>
  <c r="J1203" i="1"/>
  <c r="O1202" i="1"/>
  <c r="N1202" i="1"/>
  <c r="M1202" i="1"/>
  <c r="L1202" i="1"/>
  <c r="J1202" i="1"/>
  <c r="O1201" i="1"/>
  <c r="N1201" i="1"/>
  <c r="M1201" i="1"/>
  <c r="L1201" i="1"/>
  <c r="J1201" i="1"/>
  <c r="O1200" i="1"/>
  <c r="N1200" i="1"/>
  <c r="M1200" i="1"/>
  <c r="L1200" i="1"/>
  <c r="J1200" i="1"/>
  <c r="O1199" i="1"/>
  <c r="N1199" i="1"/>
  <c r="M1199" i="1"/>
  <c r="L1199" i="1"/>
  <c r="J1199" i="1"/>
  <c r="O1198" i="1"/>
  <c r="N1198" i="1"/>
  <c r="M1198" i="1"/>
  <c r="L1198" i="1"/>
  <c r="J1198" i="1"/>
  <c r="O1197" i="1"/>
  <c r="N1197" i="1"/>
  <c r="M1197" i="1"/>
  <c r="L1197" i="1"/>
  <c r="J1197" i="1"/>
  <c r="O1196" i="1"/>
  <c r="N1196" i="1"/>
  <c r="M1196" i="1"/>
  <c r="L1196" i="1"/>
  <c r="J1196" i="1"/>
  <c r="O1195" i="1"/>
  <c r="N1195" i="1"/>
  <c r="M1195" i="1"/>
  <c r="L1195" i="1"/>
  <c r="J1195" i="1"/>
  <c r="O1194" i="1"/>
  <c r="N1194" i="1"/>
  <c r="M1194" i="1"/>
  <c r="L1194" i="1"/>
  <c r="J1194" i="1"/>
  <c r="O1193" i="1"/>
  <c r="N1193" i="1"/>
  <c r="M1193" i="1"/>
  <c r="L1193" i="1"/>
  <c r="J1193" i="1"/>
  <c r="O1192" i="1"/>
  <c r="N1192" i="1"/>
  <c r="M1192" i="1"/>
  <c r="L1192" i="1"/>
  <c r="J1192" i="1"/>
  <c r="O1191" i="1"/>
  <c r="N1191" i="1"/>
  <c r="M1191" i="1"/>
  <c r="L1191" i="1"/>
  <c r="J1191" i="1"/>
  <c r="O1190" i="1"/>
  <c r="N1190" i="1"/>
  <c r="M1190" i="1"/>
  <c r="L1190" i="1"/>
  <c r="J1190" i="1"/>
  <c r="O1189" i="1"/>
  <c r="N1189" i="1"/>
  <c r="M1189" i="1"/>
  <c r="L1189" i="1"/>
  <c r="J1189" i="1"/>
  <c r="O1188" i="1"/>
  <c r="N1188" i="1"/>
  <c r="M1188" i="1"/>
  <c r="L1188" i="1"/>
  <c r="J1188" i="1"/>
  <c r="O1187" i="1"/>
  <c r="N1187" i="1"/>
  <c r="M1187" i="1"/>
  <c r="L1187" i="1"/>
  <c r="J1187" i="1"/>
  <c r="O1186" i="1"/>
  <c r="N1186" i="1"/>
  <c r="M1186" i="1"/>
  <c r="L1186" i="1"/>
  <c r="J1186" i="1"/>
  <c r="O1185" i="1"/>
  <c r="N1185" i="1"/>
  <c r="M1185" i="1"/>
  <c r="L1185" i="1"/>
  <c r="J1185" i="1"/>
  <c r="O1184" i="1"/>
  <c r="N1184" i="1"/>
  <c r="M1184" i="1"/>
  <c r="L1184" i="1"/>
  <c r="J1184" i="1"/>
  <c r="O1183" i="1"/>
  <c r="N1183" i="1"/>
  <c r="M1183" i="1"/>
  <c r="L1183" i="1"/>
  <c r="J1183" i="1"/>
  <c r="O1182" i="1"/>
  <c r="N1182" i="1"/>
  <c r="M1182" i="1"/>
  <c r="L1182" i="1"/>
  <c r="J1182" i="1"/>
  <c r="O1181" i="1"/>
  <c r="N1181" i="1"/>
  <c r="M1181" i="1"/>
  <c r="L1181" i="1"/>
  <c r="J1181" i="1"/>
  <c r="O1180" i="1"/>
  <c r="N1180" i="1"/>
  <c r="M1180" i="1"/>
  <c r="L1180" i="1"/>
  <c r="J1180" i="1"/>
  <c r="O1179" i="1"/>
  <c r="N1179" i="1"/>
  <c r="M1179" i="1"/>
  <c r="L1179" i="1"/>
  <c r="J1179" i="1"/>
  <c r="O1178" i="1"/>
  <c r="N1178" i="1"/>
  <c r="M1178" i="1"/>
  <c r="L1178" i="1"/>
  <c r="J1178" i="1"/>
  <c r="O1177" i="1"/>
  <c r="N1177" i="1"/>
  <c r="M1177" i="1"/>
  <c r="L1177" i="1"/>
  <c r="J1177" i="1"/>
  <c r="O1176" i="1"/>
  <c r="N1176" i="1"/>
  <c r="M1176" i="1"/>
  <c r="L1176" i="1"/>
  <c r="J1176" i="1"/>
  <c r="O1175" i="1"/>
  <c r="N1175" i="1"/>
  <c r="M1175" i="1"/>
  <c r="L1175" i="1"/>
  <c r="J1175" i="1"/>
  <c r="O1174" i="1"/>
  <c r="N1174" i="1"/>
  <c r="M1174" i="1"/>
  <c r="L1174" i="1"/>
  <c r="J1174" i="1"/>
  <c r="O1173" i="1"/>
  <c r="N1173" i="1"/>
  <c r="M1173" i="1"/>
  <c r="L1173" i="1"/>
  <c r="J1173" i="1"/>
  <c r="O1172" i="1"/>
  <c r="N1172" i="1"/>
  <c r="M1172" i="1"/>
  <c r="L1172" i="1"/>
  <c r="J1172" i="1"/>
  <c r="O1171" i="1"/>
  <c r="N1171" i="1"/>
  <c r="M1171" i="1"/>
  <c r="L1171" i="1"/>
  <c r="J1171" i="1"/>
  <c r="O1170" i="1"/>
  <c r="N1170" i="1"/>
  <c r="M1170" i="1"/>
  <c r="L1170" i="1"/>
  <c r="J1170" i="1"/>
  <c r="O1169" i="1"/>
  <c r="N1169" i="1"/>
  <c r="M1169" i="1"/>
  <c r="L1169" i="1"/>
  <c r="J1169" i="1"/>
  <c r="O1168" i="1"/>
  <c r="N1168" i="1"/>
  <c r="M1168" i="1"/>
  <c r="L1168" i="1"/>
  <c r="J1168" i="1"/>
  <c r="O1167" i="1"/>
  <c r="N1167" i="1"/>
  <c r="M1167" i="1"/>
  <c r="L1167" i="1"/>
  <c r="J1167" i="1"/>
  <c r="O1166" i="1"/>
  <c r="N1166" i="1"/>
  <c r="M1166" i="1"/>
  <c r="L1166" i="1"/>
  <c r="J1166" i="1"/>
  <c r="O1165" i="1"/>
  <c r="N1165" i="1"/>
  <c r="M1165" i="1"/>
  <c r="L1165" i="1"/>
  <c r="J1165" i="1"/>
  <c r="O1164" i="1"/>
  <c r="N1164" i="1"/>
  <c r="M1164" i="1"/>
  <c r="L1164" i="1"/>
  <c r="J1164" i="1"/>
  <c r="O1163" i="1"/>
  <c r="N1163" i="1"/>
  <c r="M1163" i="1"/>
  <c r="L1163" i="1"/>
  <c r="J1163" i="1"/>
  <c r="O1162" i="1"/>
  <c r="N1162" i="1"/>
  <c r="M1162" i="1"/>
  <c r="L1162" i="1"/>
  <c r="J1162" i="1"/>
  <c r="O1161" i="1"/>
  <c r="N1161" i="1"/>
  <c r="M1161" i="1"/>
  <c r="L1161" i="1"/>
  <c r="J1161" i="1"/>
  <c r="O1160" i="1"/>
  <c r="N1160" i="1"/>
  <c r="M1160" i="1"/>
  <c r="L1160" i="1"/>
  <c r="J1160" i="1"/>
  <c r="O1159" i="1"/>
  <c r="N1159" i="1"/>
  <c r="M1159" i="1"/>
  <c r="L1159" i="1"/>
  <c r="J1159" i="1"/>
  <c r="O1158" i="1"/>
  <c r="N1158" i="1"/>
  <c r="M1158" i="1"/>
  <c r="L1158" i="1"/>
  <c r="J1158" i="1"/>
  <c r="O1157" i="1"/>
  <c r="N1157" i="1"/>
  <c r="M1157" i="1"/>
  <c r="L1157" i="1"/>
  <c r="J1157" i="1"/>
  <c r="O1156" i="1"/>
  <c r="N1156" i="1"/>
  <c r="M1156" i="1"/>
  <c r="L1156" i="1"/>
  <c r="J1156" i="1"/>
  <c r="O1155" i="1"/>
  <c r="N1155" i="1"/>
  <c r="M1155" i="1"/>
  <c r="L1155" i="1"/>
  <c r="J1155" i="1"/>
  <c r="O1154" i="1"/>
  <c r="N1154" i="1"/>
  <c r="M1154" i="1"/>
  <c r="L1154" i="1"/>
  <c r="J1154" i="1"/>
  <c r="O1153" i="1"/>
  <c r="N1153" i="1"/>
  <c r="M1153" i="1"/>
  <c r="L1153" i="1"/>
  <c r="J1153" i="1"/>
  <c r="O1152" i="1"/>
  <c r="N1152" i="1"/>
  <c r="M1152" i="1"/>
  <c r="L1152" i="1"/>
  <c r="J1152" i="1"/>
  <c r="O1151" i="1"/>
  <c r="N1151" i="1"/>
  <c r="M1151" i="1"/>
  <c r="L1151" i="1"/>
  <c r="J1151" i="1"/>
  <c r="O1150" i="1"/>
  <c r="N1150" i="1"/>
  <c r="M1150" i="1"/>
  <c r="L1150" i="1"/>
  <c r="J1150" i="1"/>
  <c r="O1149" i="1"/>
  <c r="N1149" i="1"/>
  <c r="M1149" i="1"/>
  <c r="L1149" i="1"/>
  <c r="J1149" i="1"/>
  <c r="O1148" i="1"/>
  <c r="N1148" i="1"/>
  <c r="M1148" i="1"/>
  <c r="L1148" i="1"/>
  <c r="J1148" i="1"/>
  <c r="O1147" i="1"/>
  <c r="N1147" i="1"/>
  <c r="M1147" i="1"/>
  <c r="L1147" i="1"/>
  <c r="J1147" i="1"/>
  <c r="O1146" i="1"/>
  <c r="N1146" i="1"/>
  <c r="M1146" i="1"/>
  <c r="L1146" i="1"/>
  <c r="J1146" i="1"/>
  <c r="O1145" i="1"/>
  <c r="N1145" i="1"/>
  <c r="M1145" i="1"/>
  <c r="L1145" i="1"/>
  <c r="J1145" i="1"/>
  <c r="O1144" i="1"/>
  <c r="N1144" i="1"/>
  <c r="M1144" i="1"/>
  <c r="L1144" i="1"/>
  <c r="J1144" i="1"/>
  <c r="O1143" i="1"/>
  <c r="N1143" i="1"/>
  <c r="M1143" i="1"/>
  <c r="L1143" i="1"/>
  <c r="J1143" i="1"/>
  <c r="O1142" i="1"/>
  <c r="N1142" i="1"/>
  <c r="M1142" i="1"/>
  <c r="L1142" i="1"/>
  <c r="J1142" i="1"/>
  <c r="O1141" i="1"/>
  <c r="N1141" i="1"/>
  <c r="M1141" i="1"/>
  <c r="L1141" i="1"/>
  <c r="J1141" i="1"/>
  <c r="O1140" i="1"/>
  <c r="N1140" i="1"/>
  <c r="M1140" i="1"/>
  <c r="L1140" i="1"/>
  <c r="J1140" i="1"/>
  <c r="O1139" i="1"/>
  <c r="N1139" i="1"/>
  <c r="M1139" i="1"/>
  <c r="L1139" i="1"/>
  <c r="J1139" i="1"/>
  <c r="O1138" i="1"/>
  <c r="N1138" i="1"/>
  <c r="M1138" i="1"/>
  <c r="L1138" i="1"/>
  <c r="J1138" i="1"/>
  <c r="O1137" i="1"/>
  <c r="N1137" i="1"/>
  <c r="M1137" i="1"/>
  <c r="L1137" i="1"/>
  <c r="J1137" i="1"/>
  <c r="O1136" i="1"/>
  <c r="N1136" i="1"/>
  <c r="M1136" i="1"/>
  <c r="L1136" i="1"/>
  <c r="J1136" i="1"/>
  <c r="O1135" i="1"/>
  <c r="N1135" i="1"/>
  <c r="M1135" i="1"/>
  <c r="L1135" i="1"/>
  <c r="J1135" i="1"/>
  <c r="O1134" i="1"/>
  <c r="N1134" i="1"/>
  <c r="M1134" i="1"/>
  <c r="L1134" i="1"/>
  <c r="J1134" i="1"/>
  <c r="O1133" i="1"/>
  <c r="N1133" i="1"/>
  <c r="M1133" i="1"/>
  <c r="L1133" i="1"/>
  <c r="J1133" i="1"/>
  <c r="O1132" i="1"/>
  <c r="N1132" i="1"/>
  <c r="M1132" i="1"/>
  <c r="L1132" i="1"/>
  <c r="J1132" i="1"/>
  <c r="O1131" i="1"/>
  <c r="N1131" i="1"/>
  <c r="M1131" i="1"/>
  <c r="L1131" i="1"/>
  <c r="J1131" i="1"/>
  <c r="O1130" i="1"/>
  <c r="N1130" i="1"/>
  <c r="M1130" i="1"/>
  <c r="L1130" i="1"/>
  <c r="J1130" i="1"/>
  <c r="O1129" i="1"/>
  <c r="N1129" i="1"/>
  <c r="M1129" i="1"/>
  <c r="L1129" i="1"/>
  <c r="J1129" i="1"/>
  <c r="O1128" i="1"/>
  <c r="N1128" i="1"/>
  <c r="M1128" i="1"/>
  <c r="L1128" i="1"/>
  <c r="J1128" i="1"/>
  <c r="O1127" i="1"/>
  <c r="N1127" i="1"/>
  <c r="M1127" i="1"/>
  <c r="L1127" i="1"/>
  <c r="J1127" i="1"/>
  <c r="O1126" i="1"/>
  <c r="N1126" i="1"/>
  <c r="M1126" i="1"/>
  <c r="L1126" i="1"/>
  <c r="J1126" i="1"/>
  <c r="O1125" i="1"/>
  <c r="N1125" i="1"/>
  <c r="M1125" i="1"/>
  <c r="L1125" i="1"/>
  <c r="J1125" i="1"/>
  <c r="O1124" i="1"/>
  <c r="N1124" i="1"/>
  <c r="M1124" i="1"/>
  <c r="L1124" i="1"/>
  <c r="J1124" i="1"/>
  <c r="O1123" i="1"/>
  <c r="N1123" i="1"/>
  <c r="M1123" i="1"/>
  <c r="L1123" i="1"/>
  <c r="J1123" i="1"/>
  <c r="O1122" i="1"/>
  <c r="N1122" i="1"/>
  <c r="M1122" i="1"/>
  <c r="L1122" i="1"/>
  <c r="J1122" i="1"/>
  <c r="O1121" i="1"/>
  <c r="N1121" i="1"/>
  <c r="M1121" i="1"/>
  <c r="L1121" i="1"/>
  <c r="J1121" i="1"/>
  <c r="O1120" i="1"/>
  <c r="N1120" i="1"/>
  <c r="M1120" i="1"/>
  <c r="L1120" i="1"/>
  <c r="J1120" i="1"/>
  <c r="O1119" i="1"/>
  <c r="N1119" i="1"/>
  <c r="M1119" i="1"/>
  <c r="L1119" i="1"/>
  <c r="J1119" i="1"/>
  <c r="O1118" i="1"/>
  <c r="N1118" i="1"/>
  <c r="M1118" i="1"/>
  <c r="L1118" i="1"/>
  <c r="J1118" i="1"/>
  <c r="O1117" i="1"/>
  <c r="N1117" i="1"/>
  <c r="M1117" i="1"/>
  <c r="L1117" i="1"/>
  <c r="J1117" i="1"/>
  <c r="O1116" i="1"/>
  <c r="N1116" i="1"/>
  <c r="M1116" i="1"/>
  <c r="L1116" i="1"/>
  <c r="J1116" i="1"/>
  <c r="O1115" i="1"/>
  <c r="N1115" i="1"/>
  <c r="M1115" i="1"/>
  <c r="L1115" i="1"/>
  <c r="J1115" i="1"/>
  <c r="O1114" i="1"/>
  <c r="N1114" i="1"/>
  <c r="M1114" i="1"/>
  <c r="L1114" i="1"/>
  <c r="J1114" i="1"/>
  <c r="O1113" i="1"/>
  <c r="N1113" i="1"/>
  <c r="M1113" i="1"/>
  <c r="L1113" i="1"/>
  <c r="J1113" i="1"/>
  <c r="O1112" i="1"/>
  <c r="N1112" i="1"/>
  <c r="M1112" i="1"/>
  <c r="L1112" i="1"/>
  <c r="J1112" i="1"/>
  <c r="O1111" i="1"/>
  <c r="N1111" i="1"/>
  <c r="M1111" i="1"/>
  <c r="L1111" i="1"/>
  <c r="J1111" i="1"/>
  <c r="O1110" i="1"/>
  <c r="N1110" i="1"/>
  <c r="M1110" i="1"/>
  <c r="L1110" i="1"/>
  <c r="J1110" i="1"/>
  <c r="O1109" i="1"/>
  <c r="N1109" i="1"/>
  <c r="M1109" i="1"/>
  <c r="L1109" i="1"/>
  <c r="J1109" i="1"/>
  <c r="O1108" i="1"/>
  <c r="N1108" i="1"/>
  <c r="M1108" i="1"/>
  <c r="L1108" i="1"/>
  <c r="J1108" i="1"/>
  <c r="O1107" i="1"/>
  <c r="N1107" i="1"/>
  <c r="M1107" i="1"/>
  <c r="L1107" i="1"/>
  <c r="J1107" i="1"/>
  <c r="O1106" i="1"/>
  <c r="N1106" i="1"/>
  <c r="M1106" i="1"/>
  <c r="L1106" i="1"/>
  <c r="J1106" i="1"/>
  <c r="O1105" i="1"/>
  <c r="N1105" i="1"/>
  <c r="M1105" i="1"/>
  <c r="L1105" i="1"/>
  <c r="J1105" i="1"/>
  <c r="O1104" i="1"/>
  <c r="N1104" i="1"/>
  <c r="M1104" i="1"/>
  <c r="L1104" i="1"/>
  <c r="J1104" i="1"/>
  <c r="O1103" i="1"/>
  <c r="N1103" i="1"/>
  <c r="M1103" i="1"/>
  <c r="L1103" i="1"/>
  <c r="J1103" i="1"/>
  <c r="O1102" i="1"/>
  <c r="N1102" i="1"/>
  <c r="M1102" i="1"/>
  <c r="L1102" i="1"/>
  <c r="J1102" i="1"/>
  <c r="O1101" i="1"/>
  <c r="N1101" i="1"/>
  <c r="M1101" i="1"/>
  <c r="L1101" i="1"/>
  <c r="J1101" i="1"/>
  <c r="O1100" i="1"/>
  <c r="N1100" i="1"/>
  <c r="M1100" i="1"/>
  <c r="L1100" i="1"/>
  <c r="J1100" i="1"/>
  <c r="O1099" i="1"/>
  <c r="N1099" i="1"/>
  <c r="M1099" i="1"/>
  <c r="L1099" i="1"/>
  <c r="J1099" i="1"/>
  <c r="O1098" i="1"/>
  <c r="N1098" i="1"/>
  <c r="M1098" i="1"/>
  <c r="L1098" i="1"/>
  <c r="J1098" i="1"/>
  <c r="O1097" i="1"/>
  <c r="N1097" i="1"/>
  <c r="M1097" i="1"/>
  <c r="L1097" i="1"/>
  <c r="J1097" i="1"/>
  <c r="O1096" i="1"/>
  <c r="N1096" i="1"/>
  <c r="M1096" i="1"/>
  <c r="L1096" i="1"/>
  <c r="J1096" i="1"/>
  <c r="O1095" i="1"/>
  <c r="N1095" i="1"/>
  <c r="M1095" i="1"/>
  <c r="L1095" i="1"/>
  <c r="J1095" i="1"/>
  <c r="O1094" i="1"/>
  <c r="N1094" i="1"/>
  <c r="M1094" i="1"/>
  <c r="L1094" i="1"/>
  <c r="J1094" i="1"/>
  <c r="O1093" i="1"/>
  <c r="N1093" i="1"/>
  <c r="M1093" i="1"/>
  <c r="L1093" i="1"/>
  <c r="J1093" i="1"/>
  <c r="O1092" i="1"/>
  <c r="N1092" i="1"/>
  <c r="M1092" i="1"/>
  <c r="L1092" i="1"/>
  <c r="J1092" i="1"/>
  <c r="O1091" i="1"/>
  <c r="N1091" i="1"/>
  <c r="M1091" i="1"/>
  <c r="L1091" i="1"/>
  <c r="J1091" i="1"/>
  <c r="O1090" i="1"/>
  <c r="N1090" i="1"/>
  <c r="M1090" i="1"/>
  <c r="L1090" i="1"/>
  <c r="J1090" i="1"/>
  <c r="O1089" i="1"/>
  <c r="N1089" i="1"/>
  <c r="M1089" i="1"/>
  <c r="L1089" i="1"/>
  <c r="J1089" i="1"/>
  <c r="O1088" i="1"/>
  <c r="N1088" i="1"/>
  <c r="M1088" i="1"/>
  <c r="L1088" i="1"/>
  <c r="J1088" i="1"/>
  <c r="O1087" i="1"/>
  <c r="N1087" i="1"/>
  <c r="M1087" i="1"/>
  <c r="L1087" i="1"/>
  <c r="J1087" i="1"/>
  <c r="O1086" i="1"/>
  <c r="N1086" i="1"/>
  <c r="M1086" i="1"/>
  <c r="L1086" i="1"/>
  <c r="J1086" i="1"/>
  <c r="O1085" i="1"/>
  <c r="N1085" i="1"/>
  <c r="M1085" i="1"/>
  <c r="L1085" i="1"/>
  <c r="J1085" i="1"/>
  <c r="O1084" i="1"/>
  <c r="N1084" i="1"/>
  <c r="M1084" i="1"/>
  <c r="L1084" i="1"/>
  <c r="J1084" i="1"/>
  <c r="O1083" i="1"/>
  <c r="N1083" i="1"/>
  <c r="M1083" i="1"/>
  <c r="L1083" i="1"/>
  <c r="J1083" i="1"/>
  <c r="O1082" i="1"/>
  <c r="N1082" i="1"/>
  <c r="M1082" i="1"/>
  <c r="L1082" i="1"/>
  <c r="J1082" i="1"/>
  <c r="O1081" i="1"/>
  <c r="N1081" i="1"/>
  <c r="M1081" i="1"/>
  <c r="L1081" i="1"/>
  <c r="J1081" i="1"/>
  <c r="O1080" i="1"/>
  <c r="N1080" i="1"/>
  <c r="M1080" i="1"/>
  <c r="L1080" i="1"/>
  <c r="J1080" i="1"/>
  <c r="O1079" i="1"/>
  <c r="N1079" i="1"/>
  <c r="M1079" i="1"/>
  <c r="L1079" i="1"/>
  <c r="J1079" i="1"/>
  <c r="O1078" i="1"/>
  <c r="N1078" i="1"/>
  <c r="M1078" i="1"/>
  <c r="L1078" i="1"/>
  <c r="J1078" i="1"/>
  <c r="O1077" i="1"/>
  <c r="N1077" i="1"/>
  <c r="M1077" i="1"/>
  <c r="L1077" i="1"/>
  <c r="J1077" i="1"/>
  <c r="O1076" i="1"/>
  <c r="N1076" i="1"/>
  <c r="M1076" i="1"/>
  <c r="L1076" i="1"/>
  <c r="J1076" i="1"/>
  <c r="O1075" i="1"/>
  <c r="N1075" i="1"/>
  <c r="M1075" i="1"/>
  <c r="L1075" i="1"/>
  <c r="J1075" i="1"/>
  <c r="O1074" i="1"/>
  <c r="N1074" i="1"/>
  <c r="M1074" i="1"/>
  <c r="L1074" i="1"/>
  <c r="J1074" i="1"/>
  <c r="O1073" i="1"/>
  <c r="N1073" i="1"/>
  <c r="M1073" i="1"/>
  <c r="L1073" i="1"/>
  <c r="J1073" i="1"/>
  <c r="O1072" i="1"/>
  <c r="N1072" i="1"/>
  <c r="M1072" i="1"/>
  <c r="L1072" i="1"/>
  <c r="J1072" i="1"/>
  <c r="O1071" i="1"/>
  <c r="N1071" i="1"/>
  <c r="M1071" i="1"/>
  <c r="L1071" i="1"/>
  <c r="J1071" i="1"/>
  <c r="O1070" i="1"/>
  <c r="N1070" i="1"/>
  <c r="M1070" i="1"/>
  <c r="L1070" i="1"/>
  <c r="J1070" i="1"/>
  <c r="O1069" i="1"/>
  <c r="N1069" i="1"/>
  <c r="M1069" i="1"/>
  <c r="L1069" i="1"/>
  <c r="J1069" i="1"/>
  <c r="O1068" i="1"/>
  <c r="N1068" i="1"/>
  <c r="M1068" i="1"/>
  <c r="L1068" i="1"/>
  <c r="J1068" i="1"/>
  <c r="O1067" i="1"/>
  <c r="N1067" i="1"/>
  <c r="M1067" i="1"/>
  <c r="L1067" i="1"/>
  <c r="J1067" i="1"/>
  <c r="O1066" i="1"/>
  <c r="N1066" i="1"/>
  <c r="M1066" i="1"/>
  <c r="L1066" i="1"/>
  <c r="J1066" i="1"/>
  <c r="O1065" i="1"/>
  <c r="N1065" i="1"/>
  <c r="M1065" i="1"/>
  <c r="L1065" i="1"/>
  <c r="J1065" i="1"/>
  <c r="O1064" i="1"/>
  <c r="N1064" i="1"/>
  <c r="M1064" i="1"/>
  <c r="L1064" i="1"/>
  <c r="J1064" i="1"/>
  <c r="O1063" i="1"/>
  <c r="N1063" i="1"/>
  <c r="M1063" i="1"/>
  <c r="L1063" i="1"/>
  <c r="J1063" i="1"/>
  <c r="O1062" i="1"/>
  <c r="N1062" i="1"/>
  <c r="M1062" i="1"/>
  <c r="L1062" i="1"/>
  <c r="J1062" i="1"/>
  <c r="O1061" i="1"/>
  <c r="N1061" i="1"/>
  <c r="M1061" i="1"/>
  <c r="L1061" i="1"/>
  <c r="J1061" i="1"/>
  <c r="O1060" i="1"/>
  <c r="N1060" i="1"/>
  <c r="M1060" i="1"/>
  <c r="L1060" i="1"/>
  <c r="J1060" i="1"/>
  <c r="O1059" i="1"/>
  <c r="N1059" i="1"/>
  <c r="M1059" i="1"/>
  <c r="L1059" i="1"/>
  <c r="J1059" i="1"/>
  <c r="O1058" i="1"/>
  <c r="N1058" i="1"/>
  <c r="M1058" i="1"/>
  <c r="L1058" i="1"/>
  <c r="J1058" i="1"/>
  <c r="O1057" i="1"/>
  <c r="N1057" i="1"/>
  <c r="M1057" i="1"/>
  <c r="L1057" i="1"/>
  <c r="J1057" i="1"/>
  <c r="O1056" i="1"/>
  <c r="N1056" i="1"/>
  <c r="M1056" i="1"/>
  <c r="L1056" i="1"/>
  <c r="J1056" i="1"/>
  <c r="O1055" i="1"/>
  <c r="N1055" i="1"/>
  <c r="M1055" i="1"/>
  <c r="L1055" i="1"/>
  <c r="J1055" i="1"/>
  <c r="O1054" i="1"/>
  <c r="N1054" i="1"/>
  <c r="M1054" i="1"/>
  <c r="L1054" i="1"/>
  <c r="J1054" i="1"/>
  <c r="O1053" i="1"/>
  <c r="N1053" i="1"/>
  <c r="M1053" i="1"/>
  <c r="L1053" i="1"/>
  <c r="J1053" i="1"/>
  <c r="O1052" i="1"/>
  <c r="N1052" i="1"/>
  <c r="M1052" i="1"/>
  <c r="L1052" i="1"/>
  <c r="J1052" i="1"/>
  <c r="O1051" i="1"/>
  <c r="N1051" i="1"/>
  <c r="M1051" i="1"/>
  <c r="L1051" i="1"/>
  <c r="J1051" i="1"/>
  <c r="O1050" i="1"/>
  <c r="N1050" i="1"/>
  <c r="M1050" i="1"/>
  <c r="L1050" i="1"/>
  <c r="J1050" i="1"/>
  <c r="O1049" i="1"/>
  <c r="N1049" i="1"/>
  <c r="M1049" i="1"/>
  <c r="L1049" i="1"/>
  <c r="J1049" i="1"/>
  <c r="O1048" i="1"/>
  <c r="N1048" i="1"/>
  <c r="M1048" i="1"/>
  <c r="L1048" i="1"/>
  <c r="J1048" i="1"/>
  <c r="O1047" i="1"/>
  <c r="N1047" i="1"/>
  <c r="M1047" i="1"/>
  <c r="L1047" i="1"/>
  <c r="J1047" i="1"/>
  <c r="O1046" i="1"/>
  <c r="N1046" i="1"/>
  <c r="M1046" i="1"/>
  <c r="L1046" i="1"/>
  <c r="J1046" i="1"/>
  <c r="O1045" i="1"/>
  <c r="N1045" i="1"/>
  <c r="M1045" i="1"/>
  <c r="L1045" i="1"/>
  <c r="J1045" i="1"/>
  <c r="O1044" i="1"/>
  <c r="N1044" i="1"/>
  <c r="M1044" i="1"/>
  <c r="L1044" i="1"/>
  <c r="J1044" i="1"/>
  <c r="O1043" i="1"/>
  <c r="N1043" i="1"/>
  <c r="M1043" i="1"/>
  <c r="L1043" i="1"/>
  <c r="J1043" i="1"/>
  <c r="O1042" i="1"/>
  <c r="N1042" i="1"/>
  <c r="M1042" i="1"/>
  <c r="L1042" i="1"/>
  <c r="J1042" i="1"/>
  <c r="O1041" i="1"/>
  <c r="N1041" i="1"/>
  <c r="M1041" i="1"/>
  <c r="L1041" i="1"/>
  <c r="J1041" i="1"/>
  <c r="O1040" i="1"/>
  <c r="N1040" i="1"/>
  <c r="M1040" i="1"/>
  <c r="L1040" i="1"/>
  <c r="J1040" i="1"/>
  <c r="O1039" i="1"/>
  <c r="N1039" i="1"/>
  <c r="M1039" i="1"/>
  <c r="L1039" i="1"/>
  <c r="J1039" i="1"/>
  <c r="O1038" i="1"/>
  <c r="N1038" i="1"/>
  <c r="M1038" i="1"/>
  <c r="L1038" i="1"/>
  <c r="J1038" i="1"/>
  <c r="O1037" i="1"/>
  <c r="N1037" i="1"/>
  <c r="M1037" i="1"/>
  <c r="L1037" i="1"/>
  <c r="J1037" i="1"/>
  <c r="O1036" i="1"/>
  <c r="N1036" i="1"/>
  <c r="M1036" i="1"/>
  <c r="L1036" i="1"/>
  <c r="J1036" i="1"/>
  <c r="O1035" i="1"/>
  <c r="N1035" i="1"/>
  <c r="M1035" i="1"/>
  <c r="L1035" i="1"/>
  <c r="J1035" i="1"/>
  <c r="O1034" i="1"/>
  <c r="N1034" i="1"/>
  <c r="M1034" i="1"/>
  <c r="L1034" i="1"/>
  <c r="J1034" i="1"/>
  <c r="O1033" i="1"/>
  <c r="N1033" i="1"/>
  <c r="M1033" i="1"/>
  <c r="L1033" i="1"/>
  <c r="J1033" i="1"/>
  <c r="O1032" i="1"/>
  <c r="N1032" i="1"/>
  <c r="M1032" i="1"/>
  <c r="L1032" i="1"/>
  <c r="J1032" i="1"/>
  <c r="O1031" i="1"/>
  <c r="N1031" i="1"/>
  <c r="M1031" i="1"/>
  <c r="L1031" i="1"/>
  <c r="J1031" i="1"/>
  <c r="O1030" i="1"/>
  <c r="N1030" i="1"/>
  <c r="M1030" i="1"/>
  <c r="L1030" i="1"/>
  <c r="J1030" i="1"/>
  <c r="O1029" i="1"/>
  <c r="N1029" i="1"/>
  <c r="M1029" i="1"/>
  <c r="L1029" i="1"/>
  <c r="J1029" i="1"/>
  <c r="O1028" i="1"/>
  <c r="N1028" i="1"/>
  <c r="M1028" i="1"/>
  <c r="L1028" i="1"/>
  <c r="J1028" i="1"/>
  <c r="O1027" i="1"/>
  <c r="N1027" i="1"/>
  <c r="M1027" i="1"/>
  <c r="L1027" i="1"/>
  <c r="J1027" i="1"/>
  <c r="O1026" i="1"/>
  <c r="N1026" i="1"/>
  <c r="M1026" i="1"/>
  <c r="L1026" i="1"/>
  <c r="J1026" i="1"/>
  <c r="O1025" i="1"/>
  <c r="N1025" i="1"/>
  <c r="M1025" i="1"/>
  <c r="L1025" i="1"/>
  <c r="J1025" i="1"/>
  <c r="O1024" i="1"/>
  <c r="N1024" i="1"/>
  <c r="M1024" i="1"/>
  <c r="L1024" i="1"/>
  <c r="J1024" i="1"/>
  <c r="O1023" i="1"/>
  <c r="N1023" i="1"/>
  <c r="M1023" i="1"/>
  <c r="L1023" i="1"/>
  <c r="J1023" i="1"/>
  <c r="O1022" i="1"/>
  <c r="N1022" i="1"/>
  <c r="M1022" i="1"/>
  <c r="L1022" i="1"/>
  <c r="J1022" i="1"/>
  <c r="O1021" i="1"/>
  <c r="N1021" i="1"/>
  <c r="M1021" i="1"/>
  <c r="L1021" i="1"/>
  <c r="J1021" i="1"/>
  <c r="O1020" i="1"/>
  <c r="N1020" i="1"/>
  <c r="M1020" i="1"/>
  <c r="L1020" i="1"/>
  <c r="J1020" i="1"/>
  <c r="O1019" i="1"/>
  <c r="N1019" i="1"/>
  <c r="M1019" i="1"/>
  <c r="L1019" i="1"/>
  <c r="J1019" i="1"/>
  <c r="O1018" i="1"/>
  <c r="N1018" i="1"/>
  <c r="M1018" i="1"/>
  <c r="L1018" i="1"/>
  <c r="J1018" i="1"/>
  <c r="O1017" i="1"/>
  <c r="N1017" i="1"/>
  <c r="M1017" i="1"/>
  <c r="L1017" i="1"/>
  <c r="J1017" i="1"/>
  <c r="O1016" i="1"/>
  <c r="N1016" i="1"/>
  <c r="M1016" i="1"/>
  <c r="L1016" i="1"/>
  <c r="J1016" i="1"/>
  <c r="O1015" i="1"/>
  <c r="N1015" i="1"/>
  <c r="M1015" i="1"/>
  <c r="L1015" i="1"/>
  <c r="J1015" i="1"/>
  <c r="O1014" i="1"/>
  <c r="N1014" i="1"/>
  <c r="M1014" i="1"/>
  <c r="L1014" i="1"/>
  <c r="J1014" i="1"/>
  <c r="O1013" i="1"/>
  <c r="N1013" i="1"/>
  <c r="M1013" i="1"/>
  <c r="L1013" i="1"/>
  <c r="J1013" i="1"/>
  <c r="O1012" i="1"/>
  <c r="N1012" i="1"/>
  <c r="M1012" i="1"/>
  <c r="L1012" i="1"/>
  <c r="J1012" i="1"/>
  <c r="O1011" i="1"/>
  <c r="N1011" i="1"/>
  <c r="M1011" i="1"/>
  <c r="L1011" i="1"/>
  <c r="J1011" i="1"/>
  <c r="O1010" i="1"/>
  <c r="N1010" i="1"/>
  <c r="M1010" i="1"/>
  <c r="L1010" i="1"/>
  <c r="J1010" i="1"/>
  <c r="O1009" i="1"/>
  <c r="N1009" i="1"/>
  <c r="M1009" i="1"/>
  <c r="L1009" i="1"/>
  <c r="J1009" i="1"/>
  <c r="O1008" i="1"/>
  <c r="N1008" i="1"/>
  <c r="M1008" i="1"/>
  <c r="L1008" i="1"/>
  <c r="J1008" i="1"/>
  <c r="O1007" i="1"/>
  <c r="N1007" i="1"/>
  <c r="M1007" i="1"/>
  <c r="L1007" i="1"/>
  <c r="J1007" i="1"/>
  <c r="O1006" i="1"/>
  <c r="N1006" i="1"/>
  <c r="M1006" i="1"/>
  <c r="L1006" i="1"/>
  <c r="J1006" i="1"/>
  <c r="O1005" i="1"/>
  <c r="N1005" i="1"/>
  <c r="M1005" i="1"/>
  <c r="L1005" i="1"/>
  <c r="J1005" i="1"/>
  <c r="O1004" i="1"/>
  <c r="N1004" i="1"/>
  <c r="M1004" i="1"/>
  <c r="L1004" i="1"/>
  <c r="J1004" i="1"/>
  <c r="O1003" i="1"/>
  <c r="N1003" i="1"/>
  <c r="M1003" i="1"/>
  <c r="L1003" i="1"/>
  <c r="J1003" i="1"/>
  <c r="O1002" i="1"/>
  <c r="N1002" i="1"/>
  <c r="M1002" i="1"/>
  <c r="L1002" i="1"/>
  <c r="J1002" i="1"/>
  <c r="O1001" i="1"/>
  <c r="N1001" i="1"/>
  <c r="M1001" i="1"/>
  <c r="L1001" i="1"/>
  <c r="J1001" i="1"/>
  <c r="O1000" i="1"/>
  <c r="N1000" i="1"/>
  <c r="M1000" i="1"/>
  <c r="L1000" i="1"/>
  <c r="J1000" i="1"/>
  <c r="O999" i="1"/>
  <c r="N999" i="1"/>
  <c r="M999" i="1"/>
  <c r="L999" i="1"/>
  <c r="J999" i="1"/>
  <c r="O998" i="1"/>
  <c r="N998" i="1"/>
  <c r="M998" i="1"/>
  <c r="L998" i="1"/>
  <c r="J998" i="1"/>
  <c r="O997" i="1"/>
  <c r="N997" i="1"/>
  <c r="M997" i="1"/>
  <c r="L997" i="1"/>
  <c r="J997" i="1"/>
  <c r="O996" i="1"/>
  <c r="N996" i="1"/>
  <c r="M996" i="1"/>
  <c r="L996" i="1"/>
  <c r="J996" i="1"/>
  <c r="O995" i="1"/>
  <c r="N995" i="1"/>
  <c r="M995" i="1"/>
  <c r="L995" i="1"/>
  <c r="J995" i="1"/>
  <c r="O994" i="1"/>
  <c r="N994" i="1"/>
  <c r="M994" i="1"/>
  <c r="L994" i="1"/>
  <c r="J994" i="1"/>
  <c r="O993" i="1"/>
  <c r="N993" i="1"/>
  <c r="M993" i="1"/>
  <c r="L993" i="1"/>
  <c r="J993" i="1"/>
  <c r="O992" i="1"/>
  <c r="N992" i="1"/>
  <c r="M992" i="1"/>
  <c r="L992" i="1"/>
  <c r="J992" i="1"/>
  <c r="O991" i="1"/>
  <c r="N991" i="1"/>
  <c r="M991" i="1"/>
  <c r="L991" i="1"/>
  <c r="J991" i="1"/>
  <c r="O990" i="1"/>
  <c r="N990" i="1"/>
  <c r="M990" i="1"/>
  <c r="L990" i="1"/>
  <c r="J990" i="1"/>
  <c r="O989" i="1"/>
  <c r="N989" i="1"/>
  <c r="M989" i="1"/>
  <c r="L989" i="1"/>
  <c r="J989" i="1"/>
  <c r="O988" i="1"/>
  <c r="N988" i="1"/>
  <c r="M988" i="1"/>
  <c r="L988" i="1"/>
  <c r="J988" i="1"/>
  <c r="O987" i="1"/>
  <c r="N987" i="1"/>
  <c r="M987" i="1"/>
  <c r="L987" i="1"/>
  <c r="J987" i="1"/>
  <c r="O986" i="1"/>
  <c r="N986" i="1"/>
  <c r="M986" i="1"/>
  <c r="L986" i="1"/>
  <c r="J986" i="1"/>
  <c r="O985" i="1"/>
  <c r="N985" i="1"/>
  <c r="M985" i="1"/>
  <c r="L985" i="1"/>
  <c r="J985" i="1"/>
  <c r="O984" i="1"/>
  <c r="N984" i="1"/>
  <c r="M984" i="1"/>
  <c r="L984" i="1"/>
  <c r="J984" i="1"/>
  <c r="O983" i="1"/>
  <c r="N983" i="1"/>
  <c r="M983" i="1"/>
  <c r="L983" i="1"/>
  <c r="J983" i="1"/>
  <c r="O982" i="1"/>
  <c r="N982" i="1"/>
  <c r="M982" i="1"/>
  <c r="L982" i="1"/>
  <c r="J982" i="1"/>
  <c r="O981" i="1"/>
  <c r="N981" i="1"/>
  <c r="M981" i="1"/>
  <c r="L981" i="1"/>
  <c r="J981" i="1"/>
  <c r="O980" i="1"/>
  <c r="N980" i="1"/>
  <c r="M980" i="1"/>
  <c r="L980" i="1"/>
  <c r="J980" i="1"/>
  <c r="O979" i="1"/>
  <c r="N979" i="1"/>
  <c r="M979" i="1"/>
  <c r="L979" i="1"/>
  <c r="J979" i="1"/>
  <c r="O978" i="1"/>
  <c r="N978" i="1"/>
  <c r="M978" i="1"/>
  <c r="L978" i="1"/>
  <c r="J978" i="1"/>
  <c r="O977" i="1"/>
  <c r="N977" i="1"/>
  <c r="M977" i="1"/>
  <c r="L977" i="1"/>
  <c r="J977" i="1"/>
  <c r="O976" i="1"/>
  <c r="N976" i="1"/>
  <c r="M976" i="1"/>
  <c r="L976" i="1"/>
  <c r="J976" i="1"/>
  <c r="O975" i="1"/>
  <c r="N975" i="1"/>
  <c r="M975" i="1"/>
  <c r="L975" i="1"/>
  <c r="J975" i="1"/>
  <c r="O974" i="1"/>
  <c r="N974" i="1"/>
  <c r="M974" i="1"/>
  <c r="L974" i="1"/>
  <c r="J974" i="1"/>
  <c r="O973" i="1"/>
  <c r="N973" i="1"/>
  <c r="M973" i="1"/>
  <c r="L973" i="1"/>
  <c r="J973" i="1"/>
  <c r="O972" i="1"/>
  <c r="N972" i="1"/>
  <c r="M972" i="1"/>
  <c r="L972" i="1"/>
  <c r="J972" i="1"/>
  <c r="O971" i="1"/>
  <c r="N971" i="1"/>
  <c r="M971" i="1"/>
  <c r="L971" i="1"/>
  <c r="J971" i="1"/>
  <c r="O970" i="1"/>
  <c r="N970" i="1"/>
  <c r="M970" i="1"/>
  <c r="L970" i="1"/>
  <c r="J970" i="1"/>
  <c r="O969" i="1"/>
  <c r="N969" i="1"/>
  <c r="M969" i="1"/>
  <c r="L969" i="1"/>
  <c r="J969" i="1"/>
  <c r="O968" i="1"/>
  <c r="N968" i="1"/>
  <c r="M968" i="1"/>
  <c r="L968" i="1"/>
  <c r="J968" i="1"/>
  <c r="O967" i="1"/>
  <c r="N967" i="1"/>
  <c r="M967" i="1"/>
  <c r="L967" i="1"/>
  <c r="J967" i="1"/>
  <c r="O966" i="1"/>
  <c r="N966" i="1"/>
  <c r="M966" i="1"/>
  <c r="L966" i="1"/>
  <c r="J966" i="1"/>
  <c r="O965" i="1"/>
  <c r="N965" i="1"/>
  <c r="M965" i="1"/>
  <c r="L965" i="1"/>
  <c r="J965" i="1"/>
  <c r="O964" i="1"/>
  <c r="N964" i="1"/>
  <c r="M964" i="1"/>
  <c r="L964" i="1"/>
  <c r="J964" i="1"/>
  <c r="O963" i="1"/>
  <c r="N963" i="1"/>
  <c r="M963" i="1"/>
  <c r="L963" i="1"/>
  <c r="J963" i="1"/>
  <c r="O962" i="1"/>
  <c r="N962" i="1"/>
  <c r="M962" i="1"/>
  <c r="L962" i="1"/>
  <c r="J962" i="1"/>
  <c r="O961" i="1"/>
  <c r="N961" i="1"/>
  <c r="M961" i="1"/>
  <c r="L961" i="1"/>
  <c r="J961" i="1"/>
  <c r="O960" i="1"/>
  <c r="N960" i="1"/>
  <c r="M960" i="1"/>
  <c r="L960" i="1"/>
  <c r="J960" i="1"/>
  <c r="O959" i="1"/>
  <c r="N959" i="1"/>
  <c r="M959" i="1"/>
  <c r="L959" i="1"/>
  <c r="J959" i="1"/>
  <c r="O958" i="1"/>
  <c r="N958" i="1"/>
  <c r="M958" i="1"/>
  <c r="L958" i="1"/>
  <c r="J958" i="1"/>
  <c r="O957" i="1"/>
  <c r="N957" i="1"/>
  <c r="M957" i="1"/>
  <c r="L957" i="1"/>
  <c r="J957" i="1"/>
  <c r="O956" i="1"/>
  <c r="N956" i="1"/>
  <c r="M956" i="1"/>
  <c r="L956" i="1"/>
  <c r="J956" i="1"/>
  <c r="O955" i="1"/>
  <c r="N955" i="1"/>
  <c r="M955" i="1"/>
  <c r="L955" i="1"/>
  <c r="J955" i="1"/>
  <c r="O954" i="1"/>
  <c r="N954" i="1"/>
  <c r="M954" i="1"/>
  <c r="L954" i="1"/>
  <c r="J954" i="1"/>
  <c r="O953" i="1"/>
  <c r="N953" i="1"/>
  <c r="M953" i="1"/>
  <c r="L953" i="1"/>
  <c r="J953" i="1"/>
  <c r="O952" i="1"/>
  <c r="N952" i="1"/>
  <c r="M952" i="1"/>
  <c r="L952" i="1"/>
  <c r="J952" i="1"/>
  <c r="O951" i="1"/>
  <c r="N951" i="1"/>
  <c r="M951" i="1"/>
  <c r="L951" i="1"/>
  <c r="J951" i="1"/>
  <c r="O950" i="1"/>
  <c r="N950" i="1"/>
  <c r="M950" i="1"/>
  <c r="L950" i="1"/>
  <c r="J950" i="1"/>
  <c r="O949" i="1"/>
  <c r="N949" i="1"/>
  <c r="M949" i="1"/>
  <c r="L949" i="1"/>
  <c r="J949" i="1"/>
  <c r="O948" i="1"/>
  <c r="N948" i="1"/>
  <c r="M948" i="1"/>
  <c r="L948" i="1"/>
  <c r="J948" i="1"/>
  <c r="O947" i="1"/>
  <c r="N947" i="1"/>
  <c r="M947" i="1"/>
  <c r="L947" i="1"/>
  <c r="J947" i="1"/>
  <c r="O946" i="1"/>
  <c r="N946" i="1"/>
  <c r="M946" i="1"/>
  <c r="L946" i="1"/>
  <c r="J946" i="1"/>
  <c r="O945" i="1"/>
  <c r="N945" i="1"/>
  <c r="M945" i="1"/>
  <c r="L945" i="1"/>
  <c r="J945" i="1"/>
  <c r="O944" i="1"/>
  <c r="N944" i="1"/>
  <c r="M944" i="1"/>
  <c r="L944" i="1"/>
  <c r="J944" i="1"/>
  <c r="O943" i="1"/>
  <c r="N943" i="1"/>
  <c r="M943" i="1"/>
  <c r="L943" i="1"/>
  <c r="J943" i="1"/>
  <c r="O942" i="1"/>
  <c r="N942" i="1"/>
  <c r="M942" i="1"/>
  <c r="L942" i="1"/>
  <c r="J942" i="1"/>
  <c r="O941" i="1"/>
  <c r="N941" i="1"/>
  <c r="M941" i="1"/>
  <c r="L941" i="1"/>
  <c r="J941" i="1"/>
  <c r="O940" i="1"/>
  <c r="N940" i="1"/>
  <c r="M940" i="1"/>
  <c r="L940" i="1"/>
  <c r="J940" i="1"/>
  <c r="O939" i="1"/>
  <c r="N939" i="1"/>
  <c r="M939" i="1"/>
  <c r="L939" i="1"/>
  <c r="J939" i="1"/>
  <c r="O938" i="1"/>
  <c r="N938" i="1"/>
  <c r="M938" i="1"/>
  <c r="L938" i="1"/>
  <c r="J938" i="1"/>
  <c r="O937" i="1"/>
  <c r="N937" i="1"/>
  <c r="M937" i="1"/>
  <c r="L937" i="1"/>
  <c r="J937" i="1"/>
  <c r="O936" i="1"/>
  <c r="N936" i="1"/>
  <c r="M936" i="1"/>
  <c r="L936" i="1"/>
  <c r="J936" i="1"/>
  <c r="O935" i="1"/>
  <c r="N935" i="1"/>
  <c r="M935" i="1"/>
  <c r="L935" i="1"/>
  <c r="J935" i="1"/>
  <c r="O934" i="1"/>
  <c r="N934" i="1"/>
  <c r="M934" i="1"/>
  <c r="L934" i="1"/>
  <c r="J934" i="1"/>
  <c r="O933" i="1"/>
  <c r="N933" i="1"/>
  <c r="M933" i="1"/>
  <c r="L933" i="1"/>
  <c r="J933" i="1"/>
  <c r="O932" i="1"/>
  <c r="N932" i="1"/>
  <c r="M932" i="1"/>
  <c r="L932" i="1"/>
  <c r="J932" i="1"/>
  <c r="O931" i="1"/>
  <c r="N931" i="1"/>
  <c r="M931" i="1"/>
  <c r="L931" i="1"/>
  <c r="J931" i="1"/>
  <c r="O930" i="1"/>
  <c r="N930" i="1"/>
  <c r="M930" i="1"/>
  <c r="L930" i="1"/>
  <c r="J930" i="1"/>
  <c r="O929" i="1"/>
  <c r="N929" i="1"/>
  <c r="M929" i="1"/>
  <c r="L929" i="1"/>
  <c r="J929" i="1"/>
  <c r="O928" i="1"/>
  <c r="N928" i="1"/>
  <c r="M928" i="1"/>
  <c r="L928" i="1"/>
  <c r="J928" i="1"/>
  <c r="O927" i="1"/>
  <c r="N927" i="1"/>
  <c r="M927" i="1"/>
  <c r="L927" i="1"/>
  <c r="J927" i="1"/>
  <c r="O926" i="1"/>
  <c r="N926" i="1"/>
  <c r="M926" i="1"/>
  <c r="L926" i="1"/>
  <c r="J926" i="1"/>
  <c r="O925" i="1"/>
  <c r="N925" i="1"/>
  <c r="M925" i="1"/>
  <c r="L925" i="1"/>
  <c r="J925" i="1"/>
  <c r="O924" i="1"/>
  <c r="N924" i="1"/>
  <c r="M924" i="1"/>
  <c r="L924" i="1"/>
  <c r="J924" i="1"/>
  <c r="O923" i="1"/>
  <c r="N923" i="1"/>
  <c r="M923" i="1"/>
  <c r="L923" i="1"/>
  <c r="J923" i="1"/>
  <c r="O922" i="1"/>
  <c r="N922" i="1"/>
  <c r="M922" i="1"/>
  <c r="L922" i="1"/>
  <c r="J922" i="1"/>
  <c r="O921" i="1"/>
  <c r="N921" i="1"/>
  <c r="M921" i="1"/>
  <c r="L921" i="1"/>
  <c r="J921" i="1"/>
  <c r="O920" i="1"/>
  <c r="N920" i="1"/>
  <c r="M920" i="1"/>
  <c r="L920" i="1"/>
  <c r="J920" i="1"/>
  <c r="O919" i="1"/>
  <c r="N919" i="1"/>
  <c r="M919" i="1"/>
  <c r="L919" i="1"/>
  <c r="J919" i="1"/>
  <c r="O918" i="1"/>
  <c r="N918" i="1"/>
  <c r="M918" i="1"/>
  <c r="L918" i="1"/>
  <c r="J918" i="1"/>
  <c r="O917" i="1"/>
  <c r="N917" i="1"/>
  <c r="M917" i="1"/>
  <c r="L917" i="1"/>
  <c r="J917" i="1"/>
  <c r="O916" i="1"/>
  <c r="N916" i="1"/>
  <c r="M916" i="1"/>
  <c r="L916" i="1"/>
  <c r="J916" i="1"/>
  <c r="O915" i="1"/>
  <c r="N915" i="1"/>
  <c r="M915" i="1"/>
  <c r="L915" i="1"/>
  <c r="J915" i="1"/>
  <c r="O914" i="1"/>
  <c r="N914" i="1"/>
  <c r="M914" i="1"/>
  <c r="L914" i="1"/>
  <c r="J914" i="1"/>
  <c r="O913" i="1"/>
  <c r="N913" i="1"/>
  <c r="M913" i="1"/>
  <c r="L913" i="1"/>
  <c r="J913" i="1"/>
  <c r="O912" i="1"/>
  <c r="N912" i="1"/>
  <c r="M912" i="1"/>
  <c r="L912" i="1"/>
  <c r="J912" i="1"/>
  <c r="O911" i="1"/>
  <c r="N911" i="1"/>
  <c r="M911" i="1"/>
  <c r="L911" i="1"/>
  <c r="J911" i="1"/>
  <c r="O910" i="1"/>
  <c r="N910" i="1"/>
  <c r="M910" i="1"/>
  <c r="L910" i="1"/>
  <c r="J910" i="1"/>
  <c r="O909" i="1"/>
  <c r="N909" i="1"/>
  <c r="M909" i="1"/>
  <c r="L909" i="1"/>
  <c r="J909" i="1"/>
  <c r="O908" i="1"/>
  <c r="N908" i="1"/>
  <c r="M908" i="1"/>
  <c r="L908" i="1"/>
  <c r="J908" i="1"/>
  <c r="O907" i="1"/>
  <c r="N907" i="1"/>
  <c r="M907" i="1"/>
  <c r="L907" i="1"/>
  <c r="J907" i="1"/>
  <c r="O906" i="1"/>
  <c r="N906" i="1"/>
  <c r="M906" i="1"/>
  <c r="L906" i="1"/>
  <c r="J906" i="1"/>
  <c r="O905" i="1"/>
  <c r="N905" i="1"/>
  <c r="M905" i="1"/>
  <c r="L905" i="1"/>
  <c r="J905" i="1"/>
  <c r="O904" i="1"/>
  <c r="N904" i="1"/>
  <c r="M904" i="1"/>
  <c r="L904" i="1"/>
  <c r="J904" i="1"/>
  <c r="O903" i="1"/>
  <c r="N903" i="1"/>
  <c r="M903" i="1"/>
  <c r="L903" i="1"/>
  <c r="J903" i="1"/>
  <c r="O902" i="1"/>
  <c r="N902" i="1"/>
  <c r="M902" i="1"/>
  <c r="L902" i="1"/>
  <c r="J902" i="1"/>
  <c r="O901" i="1"/>
  <c r="N901" i="1"/>
  <c r="M901" i="1"/>
  <c r="L901" i="1"/>
  <c r="J901" i="1"/>
  <c r="O900" i="1"/>
  <c r="N900" i="1"/>
  <c r="M900" i="1"/>
  <c r="L900" i="1"/>
  <c r="J900" i="1"/>
  <c r="O899" i="1"/>
  <c r="N899" i="1"/>
  <c r="M899" i="1"/>
  <c r="L899" i="1"/>
  <c r="J899" i="1"/>
  <c r="O898" i="1"/>
  <c r="N898" i="1"/>
  <c r="M898" i="1"/>
  <c r="L898" i="1"/>
  <c r="J898" i="1"/>
  <c r="O897" i="1"/>
  <c r="N897" i="1"/>
  <c r="M897" i="1"/>
  <c r="L897" i="1"/>
  <c r="J897" i="1"/>
  <c r="O896" i="1"/>
  <c r="N896" i="1"/>
  <c r="M896" i="1"/>
  <c r="L896" i="1"/>
  <c r="J896" i="1"/>
  <c r="O895" i="1"/>
  <c r="N895" i="1"/>
  <c r="M895" i="1"/>
  <c r="L895" i="1"/>
  <c r="J895" i="1"/>
  <c r="O894" i="1"/>
  <c r="N894" i="1"/>
  <c r="M894" i="1"/>
  <c r="L894" i="1"/>
  <c r="J894" i="1"/>
  <c r="O893" i="1"/>
  <c r="N893" i="1"/>
  <c r="M893" i="1"/>
  <c r="L893" i="1"/>
  <c r="J893" i="1"/>
  <c r="O892" i="1"/>
  <c r="N892" i="1"/>
  <c r="M892" i="1"/>
  <c r="L892" i="1"/>
  <c r="J892" i="1"/>
  <c r="O891" i="1"/>
  <c r="N891" i="1"/>
  <c r="M891" i="1"/>
  <c r="L891" i="1"/>
  <c r="J891" i="1"/>
  <c r="O890" i="1"/>
  <c r="N890" i="1"/>
  <c r="M890" i="1"/>
  <c r="L890" i="1"/>
  <c r="J890" i="1"/>
  <c r="O889" i="1"/>
  <c r="N889" i="1"/>
  <c r="M889" i="1"/>
  <c r="L889" i="1"/>
  <c r="J889" i="1"/>
  <c r="O888" i="1"/>
  <c r="N888" i="1"/>
  <c r="M888" i="1"/>
  <c r="L888" i="1"/>
  <c r="J888" i="1"/>
  <c r="O887" i="1"/>
  <c r="N887" i="1"/>
  <c r="M887" i="1"/>
  <c r="L887" i="1"/>
  <c r="J887" i="1"/>
  <c r="O886" i="1"/>
  <c r="N886" i="1"/>
  <c r="M886" i="1"/>
  <c r="L886" i="1"/>
  <c r="J886" i="1"/>
  <c r="O885" i="1"/>
  <c r="N885" i="1"/>
  <c r="M885" i="1"/>
  <c r="L885" i="1"/>
  <c r="J885" i="1"/>
  <c r="O884" i="1"/>
  <c r="N884" i="1"/>
  <c r="M884" i="1"/>
  <c r="L884" i="1"/>
  <c r="J884" i="1"/>
  <c r="O883" i="1"/>
  <c r="N883" i="1"/>
  <c r="M883" i="1"/>
  <c r="L883" i="1"/>
  <c r="J883" i="1"/>
  <c r="O882" i="1"/>
  <c r="N882" i="1"/>
  <c r="M882" i="1"/>
  <c r="L882" i="1"/>
  <c r="J882" i="1"/>
  <c r="O881" i="1"/>
  <c r="N881" i="1"/>
  <c r="M881" i="1"/>
  <c r="L881" i="1"/>
  <c r="J881" i="1"/>
  <c r="O880" i="1"/>
  <c r="N880" i="1"/>
  <c r="M880" i="1"/>
  <c r="L880" i="1"/>
  <c r="J880" i="1"/>
  <c r="O879" i="1"/>
  <c r="N879" i="1"/>
  <c r="M879" i="1"/>
  <c r="L879" i="1"/>
  <c r="J879" i="1"/>
  <c r="O878" i="1"/>
  <c r="N878" i="1"/>
  <c r="M878" i="1"/>
  <c r="L878" i="1"/>
  <c r="J878" i="1"/>
  <c r="O877" i="1"/>
  <c r="N877" i="1"/>
  <c r="M877" i="1"/>
  <c r="L877" i="1"/>
  <c r="J877" i="1"/>
  <c r="O876" i="1"/>
  <c r="N876" i="1"/>
  <c r="M876" i="1"/>
  <c r="L876" i="1"/>
  <c r="J876" i="1"/>
  <c r="O875" i="1"/>
  <c r="N875" i="1"/>
  <c r="M875" i="1"/>
  <c r="L875" i="1"/>
  <c r="J875" i="1"/>
  <c r="O874" i="1"/>
  <c r="N874" i="1"/>
  <c r="M874" i="1"/>
  <c r="L874" i="1"/>
  <c r="J874" i="1"/>
  <c r="O873" i="1"/>
  <c r="N873" i="1"/>
  <c r="M873" i="1"/>
  <c r="L873" i="1"/>
  <c r="J873" i="1"/>
  <c r="O872" i="1"/>
  <c r="N872" i="1"/>
  <c r="M872" i="1"/>
  <c r="L872" i="1"/>
  <c r="J872" i="1"/>
  <c r="O871" i="1"/>
  <c r="N871" i="1"/>
  <c r="M871" i="1"/>
  <c r="L871" i="1"/>
  <c r="J871" i="1"/>
  <c r="O870" i="1"/>
  <c r="N870" i="1"/>
  <c r="M870" i="1"/>
  <c r="L870" i="1"/>
  <c r="J870" i="1"/>
  <c r="O869" i="1"/>
  <c r="N869" i="1"/>
  <c r="M869" i="1"/>
  <c r="L869" i="1"/>
  <c r="J869" i="1"/>
  <c r="O868" i="1"/>
  <c r="N868" i="1"/>
  <c r="M868" i="1"/>
  <c r="L868" i="1"/>
  <c r="J868" i="1"/>
  <c r="O867" i="1"/>
  <c r="N867" i="1"/>
  <c r="M867" i="1"/>
  <c r="L867" i="1"/>
  <c r="J867" i="1"/>
  <c r="O866" i="1"/>
  <c r="N866" i="1"/>
  <c r="M866" i="1"/>
  <c r="L866" i="1"/>
  <c r="J866" i="1"/>
  <c r="O865" i="1"/>
  <c r="N865" i="1"/>
  <c r="M865" i="1"/>
  <c r="L865" i="1"/>
  <c r="J865" i="1"/>
  <c r="O864" i="1"/>
  <c r="N864" i="1"/>
  <c r="M864" i="1"/>
  <c r="L864" i="1"/>
  <c r="J864" i="1"/>
  <c r="O863" i="1"/>
  <c r="N863" i="1"/>
  <c r="M863" i="1"/>
  <c r="L863" i="1"/>
  <c r="J863" i="1"/>
  <c r="O862" i="1"/>
  <c r="N862" i="1"/>
  <c r="M862" i="1"/>
  <c r="L862" i="1"/>
  <c r="J862" i="1"/>
  <c r="O861" i="1"/>
  <c r="N861" i="1"/>
  <c r="M861" i="1"/>
  <c r="L861" i="1"/>
  <c r="J861" i="1"/>
  <c r="O860" i="1"/>
  <c r="N860" i="1"/>
  <c r="M860" i="1"/>
  <c r="L860" i="1"/>
  <c r="J860" i="1"/>
  <c r="O859" i="1"/>
  <c r="N859" i="1"/>
  <c r="M859" i="1"/>
  <c r="L859" i="1"/>
  <c r="J859" i="1"/>
  <c r="O858" i="1"/>
  <c r="N858" i="1"/>
  <c r="M858" i="1"/>
  <c r="L858" i="1"/>
  <c r="J858" i="1"/>
  <c r="O857" i="1"/>
  <c r="N857" i="1"/>
  <c r="M857" i="1"/>
  <c r="L857" i="1"/>
  <c r="J857" i="1"/>
  <c r="O856" i="1"/>
  <c r="N856" i="1"/>
  <c r="M856" i="1"/>
  <c r="L856" i="1"/>
  <c r="J856" i="1"/>
  <c r="O855" i="1"/>
  <c r="N855" i="1"/>
  <c r="M855" i="1"/>
  <c r="L855" i="1"/>
  <c r="J855" i="1"/>
  <c r="O854" i="1"/>
  <c r="N854" i="1"/>
  <c r="M854" i="1"/>
  <c r="L854" i="1"/>
  <c r="J854" i="1"/>
  <c r="O853" i="1"/>
  <c r="N853" i="1"/>
  <c r="M853" i="1"/>
  <c r="L853" i="1"/>
  <c r="J853" i="1"/>
  <c r="O852" i="1"/>
  <c r="N852" i="1"/>
  <c r="M852" i="1"/>
  <c r="L852" i="1"/>
  <c r="J852" i="1"/>
  <c r="O851" i="1"/>
  <c r="N851" i="1"/>
  <c r="M851" i="1"/>
  <c r="L851" i="1"/>
  <c r="J851" i="1"/>
  <c r="O850" i="1"/>
  <c r="N850" i="1"/>
  <c r="M850" i="1"/>
  <c r="L850" i="1"/>
  <c r="J850" i="1"/>
  <c r="O849" i="1"/>
  <c r="N849" i="1"/>
  <c r="M849" i="1"/>
  <c r="L849" i="1"/>
  <c r="J849" i="1"/>
  <c r="O848" i="1"/>
  <c r="N848" i="1"/>
  <c r="M848" i="1"/>
  <c r="L848" i="1"/>
  <c r="J848" i="1"/>
  <c r="O847" i="1"/>
  <c r="N847" i="1"/>
  <c r="M847" i="1"/>
  <c r="L847" i="1"/>
  <c r="J847" i="1"/>
  <c r="O846" i="1"/>
  <c r="N846" i="1"/>
  <c r="M846" i="1"/>
  <c r="L846" i="1"/>
  <c r="J846" i="1"/>
  <c r="O845" i="1"/>
  <c r="N845" i="1"/>
  <c r="M845" i="1"/>
  <c r="L845" i="1"/>
  <c r="J845" i="1"/>
  <c r="O844" i="1"/>
  <c r="N844" i="1"/>
  <c r="M844" i="1"/>
  <c r="L844" i="1"/>
  <c r="J844" i="1"/>
  <c r="O843" i="1"/>
  <c r="N843" i="1"/>
  <c r="M843" i="1"/>
  <c r="L843" i="1"/>
  <c r="J843" i="1"/>
  <c r="O842" i="1"/>
  <c r="N842" i="1"/>
  <c r="M842" i="1"/>
  <c r="L842" i="1"/>
  <c r="J842" i="1"/>
  <c r="O841" i="1"/>
  <c r="N841" i="1"/>
  <c r="M841" i="1"/>
  <c r="L841" i="1"/>
  <c r="J841" i="1"/>
  <c r="O840" i="1"/>
  <c r="N840" i="1"/>
  <c r="M840" i="1"/>
  <c r="L840" i="1"/>
  <c r="J840" i="1"/>
  <c r="O839" i="1"/>
  <c r="N839" i="1"/>
  <c r="M839" i="1"/>
  <c r="L839" i="1"/>
  <c r="J839" i="1"/>
  <c r="O838" i="1"/>
  <c r="N838" i="1"/>
  <c r="M838" i="1"/>
  <c r="L838" i="1"/>
  <c r="J838" i="1"/>
  <c r="O837" i="1"/>
  <c r="N837" i="1"/>
  <c r="M837" i="1"/>
  <c r="L837" i="1"/>
  <c r="J837" i="1"/>
  <c r="O836" i="1"/>
  <c r="N836" i="1"/>
  <c r="M836" i="1"/>
  <c r="L836" i="1"/>
  <c r="J836" i="1"/>
  <c r="O835" i="1"/>
  <c r="N835" i="1"/>
  <c r="M835" i="1"/>
  <c r="L835" i="1"/>
  <c r="J835" i="1"/>
  <c r="O834" i="1"/>
  <c r="N834" i="1"/>
  <c r="M834" i="1"/>
  <c r="L834" i="1"/>
  <c r="J834" i="1"/>
  <c r="O833" i="1"/>
  <c r="N833" i="1"/>
  <c r="M833" i="1"/>
  <c r="L833" i="1"/>
  <c r="J833" i="1"/>
  <c r="O832" i="1"/>
  <c r="N832" i="1"/>
  <c r="M832" i="1"/>
  <c r="L832" i="1"/>
  <c r="J832" i="1"/>
  <c r="O831" i="1"/>
  <c r="N831" i="1"/>
  <c r="M831" i="1"/>
  <c r="L831" i="1"/>
  <c r="J831" i="1"/>
  <c r="O830" i="1"/>
  <c r="N830" i="1"/>
  <c r="M830" i="1"/>
  <c r="L830" i="1"/>
  <c r="J830" i="1"/>
  <c r="O829" i="1"/>
  <c r="N829" i="1"/>
  <c r="M829" i="1"/>
  <c r="L829" i="1"/>
  <c r="J829" i="1"/>
  <c r="O828" i="1"/>
  <c r="N828" i="1"/>
  <c r="M828" i="1"/>
  <c r="L828" i="1"/>
  <c r="J828" i="1"/>
  <c r="O827" i="1"/>
  <c r="N827" i="1"/>
  <c r="M827" i="1"/>
  <c r="L827" i="1"/>
  <c r="J827" i="1"/>
  <c r="O826" i="1"/>
  <c r="N826" i="1"/>
  <c r="M826" i="1"/>
  <c r="L826" i="1"/>
  <c r="J826" i="1"/>
  <c r="O825" i="1"/>
  <c r="N825" i="1"/>
  <c r="M825" i="1"/>
  <c r="L825" i="1"/>
  <c r="J825" i="1"/>
  <c r="O824" i="1"/>
  <c r="N824" i="1"/>
  <c r="M824" i="1"/>
  <c r="L824" i="1"/>
  <c r="J824" i="1"/>
  <c r="O823" i="1"/>
  <c r="N823" i="1"/>
  <c r="M823" i="1"/>
  <c r="L823" i="1"/>
  <c r="J823" i="1"/>
  <c r="O822" i="1"/>
  <c r="N822" i="1"/>
  <c r="M822" i="1"/>
  <c r="L822" i="1"/>
  <c r="J822" i="1"/>
  <c r="O821" i="1"/>
  <c r="N821" i="1"/>
  <c r="M821" i="1"/>
  <c r="L821" i="1"/>
  <c r="J821" i="1"/>
  <c r="O820" i="1"/>
  <c r="N820" i="1"/>
  <c r="M820" i="1"/>
  <c r="L820" i="1"/>
  <c r="J820" i="1"/>
  <c r="O819" i="1"/>
  <c r="N819" i="1"/>
  <c r="M819" i="1"/>
  <c r="L819" i="1"/>
  <c r="J819" i="1"/>
  <c r="O818" i="1"/>
  <c r="N818" i="1"/>
  <c r="M818" i="1"/>
  <c r="L818" i="1"/>
  <c r="J818" i="1"/>
  <c r="O817" i="1"/>
  <c r="N817" i="1"/>
  <c r="M817" i="1"/>
  <c r="L817" i="1"/>
  <c r="J817" i="1"/>
  <c r="O816" i="1"/>
  <c r="N816" i="1"/>
  <c r="M816" i="1"/>
  <c r="L816" i="1"/>
  <c r="J816" i="1"/>
  <c r="O815" i="1"/>
  <c r="N815" i="1"/>
  <c r="M815" i="1"/>
  <c r="L815" i="1"/>
  <c r="J815" i="1"/>
  <c r="O814" i="1"/>
  <c r="N814" i="1"/>
  <c r="M814" i="1"/>
  <c r="L814" i="1"/>
  <c r="J814" i="1"/>
  <c r="O813" i="1"/>
  <c r="N813" i="1"/>
  <c r="M813" i="1"/>
  <c r="L813" i="1"/>
  <c r="J813" i="1"/>
  <c r="O812" i="1"/>
  <c r="N812" i="1"/>
  <c r="M812" i="1"/>
  <c r="L812" i="1"/>
  <c r="J812" i="1"/>
  <c r="O811" i="1"/>
  <c r="N811" i="1"/>
  <c r="M811" i="1"/>
  <c r="L811" i="1"/>
  <c r="J811" i="1"/>
  <c r="O810" i="1"/>
  <c r="N810" i="1"/>
  <c r="M810" i="1"/>
  <c r="L810" i="1"/>
  <c r="J810" i="1"/>
  <c r="O809" i="1"/>
  <c r="N809" i="1"/>
  <c r="M809" i="1"/>
  <c r="L809" i="1"/>
  <c r="J809" i="1"/>
  <c r="O808" i="1"/>
  <c r="N808" i="1"/>
  <c r="M808" i="1"/>
  <c r="L808" i="1"/>
  <c r="J808" i="1"/>
  <c r="O807" i="1"/>
  <c r="N807" i="1"/>
  <c r="M807" i="1"/>
  <c r="L807" i="1"/>
  <c r="J807" i="1"/>
  <c r="O806" i="1"/>
  <c r="N806" i="1"/>
  <c r="M806" i="1"/>
  <c r="L806" i="1"/>
  <c r="J806" i="1"/>
  <c r="O805" i="1"/>
  <c r="N805" i="1"/>
  <c r="M805" i="1"/>
  <c r="L805" i="1"/>
  <c r="J805" i="1"/>
  <c r="O804" i="1"/>
  <c r="N804" i="1"/>
  <c r="M804" i="1"/>
  <c r="L804" i="1"/>
  <c r="J804" i="1"/>
  <c r="O803" i="1"/>
  <c r="N803" i="1"/>
  <c r="M803" i="1"/>
  <c r="L803" i="1"/>
  <c r="J803" i="1"/>
  <c r="O802" i="1"/>
  <c r="N802" i="1"/>
  <c r="M802" i="1"/>
  <c r="L802" i="1"/>
  <c r="J802" i="1"/>
  <c r="O801" i="1"/>
  <c r="N801" i="1"/>
  <c r="M801" i="1"/>
  <c r="L801" i="1"/>
  <c r="J801" i="1"/>
  <c r="O800" i="1"/>
  <c r="N800" i="1"/>
  <c r="M800" i="1"/>
  <c r="L800" i="1"/>
  <c r="J800" i="1"/>
  <c r="O799" i="1"/>
  <c r="N799" i="1"/>
  <c r="M799" i="1"/>
  <c r="L799" i="1"/>
  <c r="J799" i="1"/>
  <c r="O798" i="1"/>
  <c r="N798" i="1"/>
  <c r="M798" i="1"/>
  <c r="L798" i="1"/>
  <c r="J798" i="1"/>
  <c r="O797" i="1"/>
  <c r="N797" i="1"/>
  <c r="M797" i="1"/>
  <c r="L797" i="1"/>
  <c r="J797" i="1"/>
  <c r="O796" i="1"/>
  <c r="N796" i="1"/>
  <c r="M796" i="1"/>
  <c r="L796" i="1"/>
  <c r="J796" i="1"/>
  <c r="O795" i="1"/>
  <c r="N795" i="1"/>
  <c r="M795" i="1"/>
  <c r="L795" i="1"/>
  <c r="J795" i="1"/>
  <c r="O794" i="1"/>
  <c r="N794" i="1"/>
  <c r="M794" i="1"/>
  <c r="L794" i="1"/>
  <c r="J794" i="1"/>
  <c r="O793" i="1"/>
  <c r="N793" i="1"/>
  <c r="M793" i="1"/>
  <c r="L793" i="1"/>
  <c r="J793" i="1"/>
  <c r="O792" i="1"/>
  <c r="N792" i="1"/>
  <c r="M792" i="1"/>
  <c r="L792" i="1"/>
  <c r="J792" i="1"/>
  <c r="O791" i="1"/>
  <c r="N791" i="1"/>
  <c r="M791" i="1"/>
  <c r="L791" i="1"/>
  <c r="J791" i="1"/>
  <c r="O790" i="1"/>
  <c r="N790" i="1"/>
  <c r="M790" i="1"/>
  <c r="L790" i="1"/>
  <c r="J790" i="1"/>
  <c r="O789" i="1"/>
  <c r="N789" i="1"/>
  <c r="M789" i="1"/>
  <c r="L789" i="1"/>
  <c r="J789" i="1"/>
  <c r="O788" i="1"/>
  <c r="N788" i="1"/>
  <c r="M788" i="1"/>
  <c r="L788" i="1"/>
  <c r="J788" i="1"/>
  <c r="O787" i="1"/>
  <c r="N787" i="1"/>
  <c r="M787" i="1"/>
  <c r="L787" i="1"/>
  <c r="J787" i="1"/>
  <c r="O786" i="1"/>
  <c r="N786" i="1"/>
  <c r="M786" i="1"/>
  <c r="L786" i="1"/>
  <c r="J786" i="1"/>
  <c r="O785" i="1"/>
  <c r="N785" i="1"/>
  <c r="M785" i="1"/>
  <c r="L785" i="1"/>
  <c r="J785" i="1"/>
  <c r="O784" i="1"/>
  <c r="N784" i="1"/>
  <c r="M784" i="1"/>
  <c r="L784" i="1"/>
  <c r="J784" i="1"/>
  <c r="O783" i="1"/>
  <c r="N783" i="1"/>
  <c r="M783" i="1"/>
  <c r="L783" i="1"/>
  <c r="J783" i="1"/>
  <c r="O782" i="1"/>
  <c r="N782" i="1"/>
  <c r="M782" i="1"/>
  <c r="L782" i="1"/>
  <c r="J782" i="1"/>
  <c r="O781" i="1"/>
  <c r="N781" i="1"/>
  <c r="M781" i="1"/>
  <c r="L781" i="1"/>
  <c r="J781" i="1"/>
  <c r="O780" i="1"/>
  <c r="N780" i="1"/>
  <c r="M780" i="1"/>
  <c r="L780" i="1"/>
  <c r="J780" i="1"/>
  <c r="O779" i="1"/>
  <c r="N779" i="1"/>
  <c r="M779" i="1"/>
  <c r="L779" i="1"/>
  <c r="J779" i="1"/>
  <c r="O778" i="1"/>
  <c r="N778" i="1"/>
  <c r="M778" i="1"/>
  <c r="L778" i="1"/>
  <c r="J778" i="1"/>
  <c r="O777" i="1"/>
  <c r="N777" i="1"/>
  <c r="M777" i="1"/>
  <c r="L777" i="1"/>
  <c r="J777" i="1"/>
  <c r="O776" i="1"/>
  <c r="N776" i="1"/>
  <c r="M776" i="1"/>
  <c r="L776" i="1"/>
  <c r="J776" i="1"/>
  <c r="O775" i="1"/>
  <c r="N775" i="1"/>
  <c r="M775" i="1"/>
  <c r="L775" i="1"/>
  <c r="J775" i="1"/>
  <c r="O774" i="1"/>
  <c r="N774" i="1"/>
  <c r="M774" i="1"/>
  <c r="L774" i="1"/>
  <c r="J774" i="1"/>
  <c r="O773" i="1"/>
  <c r="N773" i="1"/>
  <c r="M773" i="1"/>
  <c r="L773" i="1"/>
  <c r="J773" i="1"/>
  <c r="O772" i="1"/>
  <c r="N772" i="1"/>
  <c r="M772" i="1"/>
  <c r="L772" i="1"/>
  <c r="J772" i="1"/>
  <c r="O771" i="1"/>
  <c r="N771" i="1"/>
  <c r="M771" i="1"/>
  <c r="L771" i="1"/>
  <c r="J771" i="1"/>
  <c r="O770" i="1"/>
  <c r="N770" i="1"/>
  <c r="M770" i="1"/>
  <c r="L770" i="1"/>
  <c r="J770" i="1"/>
  <c r="O769" i="1"/>
  <c r="N769" i="1"/>
  <c r="M769" i="1"/>
  <c r="L769" i="1"/>
  <c r="J769" i="1"/>
  <c r="O768" i="1"/>
  <c r="N768" i="1"/>
  <c r="M768" i="1"/>
  <c r="L768" i="1"/>
  <c r="J768" i="1"/>
  <c r="O767" i="1"/>
  <c r="N767" i="1"/>
  <c r="M767" i="1"/>
  <c r="L767" i="1"/>
  <c r="J767" i="1"/>
  <c r="O766" i="1"/>
  <c r="N766" i="1"/>
  <c r="M766" i="1"/>
  <c r="L766" i="1"/>
  <c r="J766" i="1"/>
  <c r="O765" i="1"/>
  <c r="N765" i="1"/>
  <c r="M765" i="1"/>
  <c r="L765" i="1"/>
  <c r="J765" i="1"/>
  <c r="O764" i="1"/>
  <c r="N764" i="1"/>
  <c r="M764" i="1"/>
  <c r="L764" i="1"/>
  <c r="J764" i="1"/>
  <c r="O763" i="1"/>
  <c r="N763" i="1"/>
  <c r="M763" i="1"/>
  <c r="L763" i="1"/>
  <c r="J763" i="1"/>
  <c r="O762" i="1"/>
  <c r="N762" i="1"/>
  <c r="M762" i="1"/>
  <c r="L762" i="1"/>
  <c r="J762" i="1"/>
  <c r="O761" i="1"/>
  <c r="N761" i="1"/>
  <c r="M761" i="1"/>
  <c r="L761" i="1"/>
  <c r="J761" i="1"/>
  <c r="O760" i="1"/>
  <c r="N760" i="1"/>
  <c r="M760" i="1"/>
  <c r="L760" i="1"/>
  <c r="J760" i="1"/>
  <c r="O759" i="1"/>
  <c r="N759" i="1"/>
  <c r="M759" i="1"/>
  <c r="L759" i="1"/>
  <c r="J759" i="1"/>
  <c r="O758" i="1"/>
  <c r="N758" i="1"/>
  <c r="M758" i="1"/>
  <c r="L758" i="1"/>
  <c r="J758" i="1"/>
  <c r="O757" i="1"/>
  <c r="N757" i="1"/>
  <c r="M757" i="1"/>
  <c r="L757" i="1"/>
  <c r="J757" i="1"/>
  <c r="O756" i="1"/>
  <c r="N756" i="1"/>
  <c r="M756" i="1"/>
  <c r="L756" i="1"/>
  <c r="J756" i="1"/>
  <c r="O755" i="1"/>
  <c r="N755" i="1"/>
  <c r="M755" i="1"/>
  <c r="L755" i="1"/>
  <c r="J755" i="1"/>
  <c r="O754" i="1"/>
  <c r="N754" i="1"/>
  <c r="M754" i="1"/>
  <c r="L754" i="1"/>
  <c r="J754" i="1"/>
  <c r="O753" i="1"/>
  <c r="N753" i="1"/>
  <c r="M753" i="1"/>
  <c r="L753" i="1"/>
  <c r="J753" i="1"/>
  <c r="O752" i="1"/>
  <c r="N752" i="1"/>
  <c r="M752" i="1"/>
  <c r="L752" i="1"/>
  <c r="J752" i="1"/>
  <c r="O751" i="1"/>
  <c r="N751" i="1"/>
  <c r="M751" i="1"/>
  <c r="L751" i="1"/>
  <c r="J751" i="1"/>
  <c r="O750" i="1"/>
  <c r="N750" i="1"/>
  <c r="M750" i="1"/>
  <c r="L750" i="1"/>
  <c r="J750" i="1"/>
  <c r="O749" i="1"/>
  <c r="N749" i="1"/>
  <c r="M749" i="1"/>
  <c r="L749" i="1"/>
  <c r="J749" i="1"/>
  <c r="O748" i="1"/>
  <c r="N748" i="1"/>
  <c r="M748" i="1"/>
  <c r="L748" i="1"/>
  <c r="J748" i="1"/>
  <c r="O747" i="1"/>
  <c r="N747" i="1"/>
  <c r="M747" i="1"/>
  <c r="L747" i="1"/>
  <c r="J747" i="1"/>
  <c r="O746" i="1"/>
  <c r="N746" i="1"/>
  <c r="M746" i="1"/>
  <c r="L746" i="1"/>
  <c r="J746" i="1"/>
  <c r="O745" i="1"/>
  <c r="N745" i="1"/>
  <c r="M745" i="1"/>
  <c r="L745" i="1"/>
  <c r="J745" i="1"/>
  <c r="O744" i="1"/>
  <c r="N744" i="1"/>
  <c r="M744" i="1"/>
  <c r="L744" i="1"/>
  <c r="J744" i="1"/>
  <c r="O743" i="1"/>
  <c r="N743" i="1"/>
  <c r="M743" i="1"/>
  <c r="L743" i="1"/>
  <c r="J743" i="1"/>
  <c r="O742" i="1"/>
  <c r="N742" i="1"/>
  <c r="M742" i="1"/>
  <c r="L742" i="1"/>
  <c r="J742" i="1"/>
  <c r="O741" i="1"/>
  <c r="N741" i="1"/>
  <c r="M741" i="1"/>
  <c r="L741" i="1"/>
  <c r="J741" i="1"/>
  <c r="O740" i="1"/>
  <c r="N740" i="1"/>
  <c r="M740" i="1"/>
  <c r="L740" i="1"/>
  <c r="J740" i="1"/>
  <c r="O739" i="1"/>
  <c r="N739" i="1"/>
  <c r="M739" i="1"/>
  <c r="L739" i="1"/>
  <c r="J739" i="1"/>
  <c r="O738" i="1"/>
  <c r="N738" i="1"/>
  <c r="M738" i="1"/>
  <c r="L738" i="1"/>
  <c r="J738" i="1"/>
  <c r="O737" i="1"/>
  <c r="N737" i="1"/>
  <c r="M737" i="1"/>
  <c r="L737" i="1"/>
  <c r="J737" i="1"/>
  <c r="O736" i="1"/>
  <c r="N736" i="1"/>
  <c r="M736" i="1"/>
  <c r="L736" i="1"/>
  <c r="J736" i="1"/>
  <c r="O735" i="1"/>
  <c r="N735" i="1"/>
  <c r="M735" i="1"/>
  <c r="L735" i="1"/>
  <c r="J735" i="1"/>
  <c r="O734" i="1"/>
  <c r="N734" i="1"/>
  <c r="M734" i="1"/>
  <c r="L734" i="1"/>
  <c r="J734" i="1"/>
  <c r="O733" i="1"/>
  <c r="N733" i="1"/>
  <c r="M733" i="1"/>
  <c r="L733" i="1"/>
  <c r="J733" i="1"/>
  <c r="O732" i="1"/>
  <c r="N732" i="1"/>
  <c r="M732" i="1"/>
  <c r="L732" i="1"/>
  <c r="J732" i="1"/>
  <c r="O731" i="1"/>
  <c r="N731" i="1"/>
  <c r="M731" i="1"/>
  <c r="L731" i="1"/>
  <c r="J731" i="1"/>
  <c r="O730" i="1"/>
  <c r="N730" i="1"/>
  <c r="M730" i="1"/>
  <c r="L730" i="1"/>
  <c r="J730" i="1"/>
  <c r="O729" i="1"/>
  <c r="N729" i="1"/>
  <c r="M729" i="1"/>
  <c r="L729" i="1"/>
  <c r="J729" i="1"/>
  <c r="O728" i="1"/>
  <c r="N728" i="1"/>
  <c r="M728" i="1"/>
  <c r="L728" i="1"/>
  <c r="J728" i="1"/>
  <c r="O727" i="1"/>
  <c r="N727" i="1"/>
  <c r="M727" i="1"/>
  <c r="L727" i="1"/>
  <c r="J727" i="1"/>
  <c r="O726" i="1"/>
  <c r="N726" i="1"/>
  <c r="M726" i="1"/>
  <c r="L726" i="1"/>
  <c r="J726" i="1"/>
  <c r="O725" i="1"/>
  <c r="N725" i="1"/>
  <c r="M725" i="1"/>
  <c r="L725" i="1"/>
  <c r="J725" i="1"/>
  <c r="O724" i="1"/>
  <c r="N724" i="1"/>
  <c r="M724" i="1"/>
  <c r="L724" i="1"/>
  <c r="J724" i="1"/>
  <c r="O723" i="1"/>
  <c r="N723" i="1"/>
  <c r="M723" i="1"/>
  <c r="L723" i="1"/>
  <c r="J723" i="1"/>
  <c r="O722" i="1"/>
  <c r="N722" i="1"/>
  <c r="M722" i="1"/>
  <c r="L722" i="1"/>
  <c r="J722" i="1"/>
  <c r="O721" i="1"/>
  <c r="N721" i="1"/>
  <c r="M721" i="1"/>
  <c r="L721" i="1"/>
  <c r="J721" i="1"/>
  <c r="O720" i="1"/>
  <c r="N720" i="1"/>
  <c r="M720" i="1"/>
  <c r="L720" i="1"/>
  <c r="J720" i="1"/>
  <c r="O719" i="1"/>
  <c r="N719" i="1"/>
  <c r="M719" i="1"/>
  <c r="L719" i="1"/>
  <c r="J719" i="1"/>
  <c r="O718" i="1"/>
  <c r="N718" i="1"/>
  <c r="M718" i="1"/>
  <c r="L718" i="1"/>
  <c r="J718" i="1"/>
  <c r="O717" i="1"/>
  <c r="N717" i="1"/>
  <c r="M717" i="1"/>
  <c r="L717" i="1"/>
  <c r="J717" i="1"/>
  <c r="O716" i="1"/>
  <c r="N716" i="1"/>
  <c r="M716" i="1"/>
  <c r="L716" i="1"/>
  <c r="J716" i="1"/>
  <c r="O715" i="1"/>
  <c r="N715" i="1"/>
  <c r="M715" i="1"/>
  <c r="L715" i="1"/>
  <c r="J715" i="1"/>
  <c r="O714" i="1"/>
  <c r="N714" i="1"/>
  <c r="M714" i="1"/>
  <c r="L714" i="1"/>
  <c r="J714" i="1"/>
  <c r="O713" i="1"/>
  <c r="N713" i="1"/>
  <c r="M713" i="1"/>
  <c r="L713" i="1"/>
  <c r="J713" i="1"/>
  <c r="O712" i="1"/>
  <c r="N712" i="1"/>
  <c r="M712" i="1"/>
  <c r="L712" i="1"/>
  <c r="J712" i="1"/>
  <c r="O711" i="1"/>
  <c r="N711" i="1"/>
  <c r="M711" i="1"/>
  <c r="L711" i="1"/>
  <c r="J711" i="1"/>
  <c r="O710" i="1"/>
  <c r="N710" i="1"/>
  <c r="M710" i="1"/>
  <c r="L710" i="1"/>
  <c r="J710" i="1"/>
  <c r="O709" i="1"/>
  <c r="N709" i="1"/>
  <c r="M709" i="1"/>
  <c r="L709" i="1"/>
  <c r="J709" i="1"/>
  <c r="O708" i="1"/>
  <c r="N708" i="1"/>
  <c r="M708" i="1"/>
  <c r="L708" i="1"/>
  <c r="J708" i="1"/>
  <c r="O707" i="1"/>
  <c r="N707" i="1"/>
  <c r="M707" i="1"/>
  <c r="L707" i="1"/>
  <c r="J707" i="1"/>
  <c r="O706" i="1"/>
  <c r="N706" i="1"/>
  <c r="M706" i="1"/>
  <c r="L706" i="1"/>
  <c r="J706" i="1"/>
  <c r="O705" i="1"/>
  <c r="N705" i="1"/>
  <c r="M705" i="1"/>
  <c r="L705" i="1"/>
  <c r="J705" i="1"/>
  <c r="O704" i="1"/>
  <c r="N704" i="1"/>
  <c r="M704" i="1"/>
  <c r="L704" i="1"/>
  <c r="J704" i="1"/>
  <c r="O703" i="1"/>
  <c r="N703" i="1"/>
  <c r="M703" i="1"/>
  <c r="L703" i="1"/>
  <c r="J703" i="1"/>
  <c r="O702" i="1"/>
  <c r="N702" i="1"/>
  <c r="M702" i="1"/>
  <c r="L702" i="1"/>
  <c r="J702" i="1"/>
  <c r="O701" i="1"/>
  <c r="N701" i="1"/>
  <c r="M701" i="1"/>
  <c r="L701" i="1"/>
  <c r="J701" i="1"/>
  <c r="O700" i="1"/>
  <c r="N700" i="1"/>
  <c r="M700" i="1"/>
  <c r="L700" i="1"/>
  <c r="J700" i="1"/>
  <c r="O699" i="1"/>
  <c r="N699" i="1"/>
  <c r="M699" i="1"/>
  <c r="L699" i="1"/>
  <c r="J699" i="1"/>
  <c r="O698" i="1"/>
  <c r="N698" i="1"/>
  <c r="M698" i="1"/>
  <c r="L698" i="1"/>
  <c r="J698" i="1"/>
  <c r="O697" i="1"/>
  <c r="N697" i="1"/>
  <c r="M697" i="1"/>
  <c r="L697" i="1"/>
  <c r="J697" i="1"/>
  <c r="O696" i="1"/>
  <c r="N696" i="1"/>
  <c r="M696" i="1"/>
  <c r="L696" i="1"/>
  <c r="J696" i="1"/>
  <c r="O695" i="1"/>
  <c r="N695" i="1"/>
  <c r="M695" i="1"/>
  <c r="L695" i="1"/>
  <c r="J695" i="1"/>
  <c r="O694" i="1"/>
  <c r="N694" i="1"/>
  <c r="M694" i="1"/>
  <c r="L694" i="1"/>
  <c r="J694" i="1"/>
  <c r="O693" i="1"/>
  <c r="N693" i="1"/>
  <c r="M693" i="1"/>
  <c r="L693" i="1"/>
  <c r="J693" i="1"/>
  <c r="O692" i="1"/>
  <c r="N692" i="1"/>
  <c r="M692" i="1"/>
  <c r="L692" i="1"/>
  <c r="J692" i="1"/>
  <c r="O691" i="1"/>
  <c r="N691" i="1"/>
  <c r="M691" i="1"/>
  <c r="L691" i="1"/>
  <c r="J691" i="1"/>
  <c r="O690" i="1"/>
  <c r="N690" i="1"/>
  <c r="M690" i="1"/>
  <c r="L690" i="1"/>
  <c r="J690" i="1"/>
  <c r="O689" i="1"/>
  <c r="N689" i="1"/>
  <c r="M689" i="1"/>
  <c r="L689" i="1"/>
  <c r="J689" i="1"/>
  <c r="O688" i="1"/>
  <c r="N688" i="1"/>
  <c r="M688" i="1"/>
  <c r="L688" i="1"/>
  <c r="J688" i="1"/>
  <c r="O687" i="1"/>
  <c r="N687" i="1"/>
  <c r="M687" i="1"/>
  <c r="L687" i="1"/>
  <c r="J687" i="1"/>
  <c r="O686" i="1"/>
  <c r="N686" i="1"/>
  <c r="M686" i="1"/>
  <c r="L686" i="1"/>
  <c r="J686" i="1"/>
  <c r="O685" i="1"/>
  <c r="N685" i="1"/>
  <c r="M685" i="1"/>
  <c r="L685" i="1"/>
  <c r="J685" i="1"/>
  <c r="O684" i="1"/>
  <c r="N684" i="1"/>
  <c r="M684" i="1"/>
  <c r="L684" i="1"/>
  <c r="J684" i="1"/>
  <c r="O683" i="1"/>
  <c r="N683" i="1"/>
  <c r="M683" i="1"/>
  <c r="L683" i="1"/>
  <c r="J683" i="1"/>
  <c r="O682" i="1"/>
  <c r="N682" i="1"/>
  <c r="M682" i="1"/>
  <c r="L682" i="1"/>
  <c r="J682" i="1"/>
  <c r="O681" i="1"/>
  <c r="N681" i="1"/>
  <c r="M681" i="1"/>
  <c r="L681" i="1"/>
  <c r="J681" i="1"/>
  <c r="O680" i="1"/>
  <c r="N680" i="1"/>
  <c r="M680" i="1"/>
  <c r="L680" i="1"/>
  <c r="J680" i="1"/>
  <c r="O679" i="1"/>
  <c r="N679" i="1"/>
  <c r="M679" i="1"/>
  <c r="L679" i="1"/>
  <c r="J679" i="1"/>
  <c r="O678" i="1"/>
  <c r="N678" i="1"/>
  <c r="M678" i="1"/>
  <c r="L678" i="1"/>
  <c r="J678" i="1"/>
  <c r="O677" i="1"/>
  <c r="N677" i="1"/>
  <c r="M677" i="1"/>
  <c r="L677" i="1"/>
  <c r="J677" i="1"/>
  <c r="O676" i="1"/>
  <c r="N676" i="1"/>
  <c r="M676" i="1"/>
  <c r="L676" i="1"/>
  <c r="J676" i="1"/>
  <c r="O675" i="1"/>
  <c r="N675" i="1"/>
  <c r="M675" i="1"/>
  <c r="L675" i="1"/>
  <c r="J675" i="1"/>
  <c r="O674" i="1"/>
  <c r="N674" i="1"/>
  <c r="M674" i="1"/>
  <c r="L674" i="1"/>
  <c r="J674" i="1"/>
  <c r="O673" i="1"/>
  <c r="N673" i="1"/>
  <c r="M673" i="1"/>
  <c r="L673" i="1"/>
  <c r="J673" i="1"/>
  <c r="O672" i="1"/>
  <c r="N672" i="1"/>
  <c r="M672" i="1"/>
  <c r="L672" i="1"/>
  <c r="J672" i="1"/>
  <c r="O671" i="1"/>
  <c r="N671" i="1"/>
  <c r="M671" i="1"/>
  <c r="L671" i="1"/>
  <c r="J671" i="1"/>
  <c r="O670" i="1"/>
  <c r="N670" i="1"/>
  <c r="M670" i="1"/>
  <c r="L670" i="1"/>
  <c r="J670" i="1"/>
  <c r="O669" i="1"/>
  <c r="N669" i="1"/>
  <c r="M669" i="1"/>
  <c r="L669" i="1"/>
  <c r="J669" i="1"/>
  <c r="O668" i="1"/>
  <c r="N668" i="1"/>
  <c r="M668" i="1"/>
  <c r="L668" i="1"/>
  <c r="J668" i="1"/>
  <c r="O667" i="1"/>
  <c r="N667" i="1"/>
  <c r="M667" i="1"/>
  <c r="L667" i="1"/>
  <c r="J667" i="1"/>
  <c r="O666" i="1"/>
  <c r="N666" i="1"/>
  <c r="M666" i="1"/>
  <c r="L666" i="1"/>
  <c r="J666" i="1"/>
  <c r="O665" i="1"/>
  <c r="N665" i="1"/>
  <c r="M665" i="1"/>
  <c r="L665" i="1"/>
  <c r="J665" i="1"/>
  <c r="O664" i="1"/>
  <c r="N664" i="1"/>
  <c r="M664" i="1"/>
  <c r="L664" i="1"/>
  <c r="J664" i="1"/>
  <c r="O663" i="1"/>
  <c r="N663" i="1"/>
  <c r="M663" i="1"/>
  <c r="L663" i="1"/>
  <c r="J663" i="1"/>
  <c r="O662" i="1"/>
  <c r="N662" i="1"/>
  <c r="M662" i="1"/>
  <c r="L662" i="1"/>
  <c r="J662" i="1"/>
  <c r="O661" i="1"/>
  <c r="N661" i="1"/>
  <c r="M661" i="1"/>
  <c r="L661" i="1"/>
  <c r="J661" i="1"/>
  <c r="O660" i="1"/>
  <c r="N660" i="1"/>
  <c r="M660" i="1"/>
  <c r="L660" i="1"/>
  <c r="J660" i="1"/>
  <c r="O659" i="1"/>
  <c r="N659" i="1"/>
  <c r="M659" i="1"/>
  <c r="L659" i="1"/>
  <c r="J659" i="1"/>
  <c r="O658" i="1"/>
  <c r="N658" i="1"/>
  <c r="M658" i="1"/>
  <c r="L658" i="1"/>
  <c r="J658" i="1"/>
  <c r="O657" i="1"/>
  <c r="N657" i="1"/>
  <c r="M657" i="1"/>
  <c r="L657" i="1"/>
  <c r="J657" i="1"/>
  <c r="O656" i="1"/>
  <c r="N656" i="1"/>
  <c r="M656" i="1"/>
  <c r="L656" i="1"/>
  <c r="J656" i="1"/>
  <c r="O655" i="1"/>
  <c r="N655" i="1"/>
  <c r="M655" i="1"/>
  <c r="L655" i="1"/>
  <c r="J655" i="1"/>
  <c r="O654" i="1"/>
  <c r="N654" i="1"/>
  <c r="M654" i="1"/>
  <c r="L654" i="1"/>
  <c r="J654" i="1"/>
  <c r="O653" i="1"/>
  <c r="N653" i="1"/>
  <c r="M653" i="1"/>
  <c r="L653" i="1"/>
  <c r="J653" i="1"/>
  <c r="O652" i="1"/>
  <c r="N652" i="1"/>
  <c r="M652" i="1"/>
  <c r="L652" i="1"/>
  <c r="J652" i="1"/>
  <c r="O651" i="1"/>
  <c r="N651" i="1"/>
  <c r="M651" i="1"/>
  <c r="L651" i="1"/>
  <c r="J651" i="1"/>
  <c r="O650" i="1"/>
  <c r="N650" i="1"/>
  <c r="M650" i="1"/>
  <c r="L650" i="1"/>
  <c r="J650" i="1"/>
  <c r="O649" i="1"/>
  <c r="N649" i="1"/>
  <c r="M649" i="1"/>
  <c r="L649" i="1"/>
  <c r="J649" i="1"/>
  <c r="O648" i="1"/>
  <c r="N648" i="1"/>
  <c r="M648" i="1"/>
  <c r="L648" i="1"/>
  <c r="J648" i="1"/>
  <c r="O647" i="1"/>
  <c r="N647" i="1"/>
  <c r="M647" i="1"/>
  <c r="L647" i="1"/>
  <c r="J647" i="1"/>
  <c r="O646" i="1"/>
  <c r="N646" i="1"/>
  <c r="M646" i="1"/>
  <c r="L646" i="1"/>
  <c r="J646" i="1"/>
  <c r="O645" i="1"/>
  <c r="N645" i="1"/>
  <c r="M645" i="1"/>
  <c r="L645" i="1"/>
  <c r="J645" i="1"/>
  <c r="O644" i="1"/>
  <c r="N644" i="1"/>
  <c r="M644" i="1"/>
  <c r="L644" i="1"/>
  <c r="J644" i="1"/>
  <c r="O643" i="1"/>
  <c r="N643" i="1"/>
  <c r="M643" i="1"/>
  <c r="L643" i="1"/>
  <c r="J643" i="1"/>
  <c r="O642" i="1"/>
  <c r="N642" i="1"/>
  <c r="M642" i="1"/>
  <c r="L642" i="1"/>
  <c r="J642" i="1"/>
  <c r="O641" i="1"/>
  <c r="N641" i="1"/>
  <c r="M641" i="1"/>
  <c r="L641" i="1"/>
  <c r="J641" i="1"/>
  <c r="O640" i="1"/>
  <c r="N640" i="1"/>
  <c r="M640" i="1"/>
  <c r="L640" i="1"/>
  <c r="J640" i="1"/>
  <c r="O639" i="1"/>
  <c r="N639" i="1"/>
  <c r="M639" i="1"/>
  <c r="L639" i="1"/>
  <c r="J639" i="1"/>
  <c r="O638" i="1"/>
  <c r="N638" i="1"/>
  <c r="M638" i="1"/>
  <c r="L638" i="1"/>
  <c r="J638" i="1"/>
  <c r="O637" i="1"/>
  <c r="N637" i="1"/>
  <c r="M637" i="1"/>
  <c r="L637" i="1"/>
  <c r="J637" i="1"/>
  <c r="O636" i="1"/>
  <c r="N636" i="1"/>
  <c r="M636" i="1"/>
  <c r="L636" i="1"/>
  <c r="J636" i="1"/>
  <c r="O635" i="1"/>
  <c r="N635" i="1"/>
  <c r="M635" i="1"/>
  <c r="L635" i="1"/>
  <c r="J635" i="1"/>
  <c r="O634" i="1"/>
  <c r="N634" i="1"/>
  <c r="M634" i="1"/>
  <c r="L634" i="1"/>
  <c r="J634" i="1"/>
  <c r="O633" i="1"/>
  <c r="N633" i="1"/>
  <c r="M633" i="1"/>
  <c r="L633" i="1"/>
  <c r="J633" i="1"/>
  <c r="O632" i="1"/>
  <c r="N632" i="1"/>
  <c r="M632" i="1"/>
  <c r="L632" i="1"/>
  <c r="J632" i="1"/>
  <c r="O631" i="1"/>
  <c r="N631" i="1"/>
  <c r="M631" i="1"/>
  <c r="L631" i="1"/>
  <c r="J631" i="1"/>
  <c r="O630" i="1"/>
  <c r="N630" i="1"/>
  <c r="M630" i="1"/>
  <c r="L630" i="1"/>
  <c r="J630" i="1"/>
  <c r="O629" i="1"/>
  <c r="N629" i="1"/>
  <c r="M629" i="1"/>
  <c r="L629" i="1"/>
  <c r="J629" i="1"/>
  <c r="O628" i="1"/>
  <c r="N628" i="1"/>
  <c r="M628" i="1"/>
  <c r="L628" i="1"/>
  <c r="J628" i="1"/>
  <c r="O627" i="1"/>
  <c r="N627" i="1"/>
  <c r="M627" i="1"/>
  <c r="L627" i="1"/>
  <c r="J627" i="1"/>
  <c r="O626" i="1"/>
  <c r="N626" i="1"/>
  <c r="M626" i="1"/>
  <c r="L626" i="1"/>
  <c r="J626" i="1"/>
  <c r="O625" i="1"/>
  <c r="N625" i="1"/>
  <c r="M625" i="1"/>
  <c r="L625" i="1"/>
  <c r="J625" i="1"/>
  <c r="O624" i="1"/>
  <c r="N624" i="1"/>
  <c r="M624" i="1"/>
  <c r="L624" i="1"/>
  <c r="J624" i="1"/>
  <c r="O623" i="1"/>
  <c r="N623" i="1"/>
  <c r="M623" i="1"/>
  <c r="L623" i="1"/>
  <c r="J623" i="1"/>
  <c r="O622" i="1"/>
  <c r="N622" i="1"/>
  <c r="M622" i="1"/>
  <c r="L622" i="1"/>
  <c r="J622" i="1"/>
  <c r="O621" i="1"/>
  <c r="N621" i="1"/>
  <c r="M621" i="1"/>
  <c r="L621" i="1"/>
  <c r="J621" i="1"/>
  <c r="O620" i="1"/>
  <c r="N620" i="1"/>
  <c r="M620" i="1"/>
  <c r="L620" i="1"/>
  <c r="J620" i="1"/>
  <c r="O619" i="1"/>
  <c r="N619" i="1"/>
  <c r="M619" i="1"/>
  <c r="L619" i="1"/>
  <c r="J619" i="1"/>
  <c r="O618" i="1"/>
  <c r="N618" i="1"/>
  <c r="M618" i="1"/>
  <c r="L618" i="1"/>
  <c r="J618" i="1"/>
  <c r="O617" i="1"/>
  <c r="N617" i="1"/>
  <c r="M617" i="1"/>
  <c r="L617" i="1"/>
  <c r="J617" i="1"/>
  <c r="O616" i="1"/>
  <c r="N616" i="1"/>
  <c r="M616" i="1"/>
  <c r="L616" i="1"/>
  <c r="J616" i="1"/>
  <c r="O615" i="1"/>
  <c r="N615" i="1"/>
  <c r="M615" i="1"/>
  <c r="L615" i="1"/>
  <c r="J615" i="1"/>
  <c r="O614" i="1"/>
  <c r="N614" i="1"/>
  <c r="M614" i="1"/>
  <c r="L614" i="1"/>
  <c r="J614" i="1"/>
  <c r="O613" i="1"/>
  <c r="N613" i="1"/>
  <c r="M613" i="1"/>
  <c r="L613" i="1"/>
  <c r="J613" i="1"/>
  <c r="O612" i="1"/>
  <c r="N612" i="1"/>
  <c r="M612" i="1"/>
  <c r="L612" i="1"/>
  <c r="J612" i="1"/>
  <c r="O611" i="1"/>
  <c r="N611" i="1"/>
  <c r="M611" i="1"/>
  <c r="L611" i="1"/>
  <c r="J611" i="1"/>
  <c r="O610" i="1"/>
  <c r="N610" i="1"/>
  <c r="M610" i="1"/>
  <c r="L610" i="1"/>
  <c r="J610" i="1"/>
  <c r="O609" i="1"/>
  <c r="N609" i="1"/>
  <c r="M609" i="1"/>
  <c r="L609" i="1"/>
  <c r="J609" i="1"/>
  <c r="O608" i="1"/>
  <c r="N608" i="1"/>
  <c r="M608" i="1"/>
  <c r="L608" i="1"/>
  <c r="J608" i="1"/>
  <c r="O607" i="1"/>
  <c r="N607" i="1"/>
  <c r="M607" i="1"/>
  <c r="L607" i="1"/>
  <c r="J607" i="1"/>
  <c r="O606" i="1"/>
  <c r="N606" i="1"/>
  <c r="M606" i="1"/>
  <c r="L606" i="1"/>
  <c r="J606" i="1"/>
  <c r="O605" i="1"/>
  <c r="N605" i="1"/>
  <c r="M605" i="1"/>
  <c r="L605" i="1"/>
  <c r="J605" i="1"/>
  <c r="O604" i="1"/>
  <c r="N604" i="1"/>
  <c r="M604" i="1"/>
  <c r="L604" i="1"/>
  <c r="J604" i="1"/>
  <c r="O603" i="1"/>
  <c r="N603" i="1"/>
  <c r="M603" i="1"/>
  <c r="L603" i="1"/>
  <c r="J603" i="1"/>
  <c r="O602" i="1"/>
  <c r="N602" i="1"/>
  <c r="M602" i="1"/>
  <c r="L602" i="1"/>
  <c r="J602" i="1"/>
  <c r="O601" i="1"/>
  <c r="N601" i="1"/>
  <c r="M601" i="1"/>
  <c r="L601" i="1"/>
  <c r="J601" i="1"/>
  <c r="O600" i="1"/>
  <c r="N600" i="1"/>
  <c r="M600" i="1"/>
  <c r="L600" i="1"/>
  <c r="J600" i="1"/>
  <c r="O599" i="1"/>
  <c r="N599" i="1"/>
  <c r="M599" i="1"/>
  <c r="L599" i="1"/>
  <c r="J599" i="1"/>
  <c r="O598" i="1"/>
  <c r="N598" i="1"/>
  <c r="M598" i="1"/>
  <c r="L598" i="1"/>
  <c r="J598" i="1"/>
  <c r="O597" i="1"/>
  <c r="N597" i="1"/>
  <c r="M597" i="1"/>
  <c r="L597" i="1"/>
  <c r="J597" i="1"/>
  <c r="O596" i="1"/>
  <c r="N596" i="1"/>
  <c r="M596" i="1"/>
  <c r="L596" i="1"/>
  <c r="J596" i="1"/>
  <c r="O595" i="1"/>
  <c r="N595" i="1"/>
  <c r="M595" i="1"/>
  <c r="L595" i="1"/>
  <c r="J595" i="1"/>
  <c r="O594" i="1"/>
  <c r="N594" i="1"/>
  <c r="M594" i="1"/>
  <c r="L594" i="1"/>
  <c r="J594" i="1"/>
  <c r="O593" i="1"/>
  <c r="N593" i="1"/>
  <c r="M593" i="1"/>
  <c r="L593" i="1"/>
  <c r="J593" i="1"/>
  <c r="O592" i="1"/>
  <c r="N592" i="1"/>
  <c r="M592" i="1"/>
  <c r="L592" i="1"/>
  <c r="J592" i="1"/>
  <c r="O591" i="1"/>
  <c r="N591" i="1"/>
  <c r="M591" i="1"/>
  <c r="L591" i="1"/>
  <c r="J591" i="1"/>
  <c r="O590" i="1"/>
  <c r="N590" i="1"/>
  <c r="M590" i="1"/>
  <c r="L590" i="1"/>
  <c r="J590" i="1"/>
  <c r="O589" i="1"/>
  <c r="N589" i="1"/>
  <c r="M589" i="1"/>
  <c r="L589" i="1"/>
  <c r="J589" i="1"/>
  <c r="O588" i="1"/>
  <c r="N588" i="1"/>
  <c r="M588" i="1"/>
  <c r="L588" i="1"/>
  <c r="J588" i="1"/>
  <c r="O587" i="1"/>
  <c r="N587" i="1"/>
  <c r="M587" i="1"/>
  <c r="L587" i="1"/>
  <c r="J587" i="1"/>
  <c r="O586" i="1"/>
  <c r="N586" i="1"/>
  <c r="M586" i="1"/>
  <c r="L586" i="1"/>
  <c r="J586" i="1"/>
  <c r="O585" i="1"/>
  <c r="N585" i="1"/>
  <c r="M585" i="1"/>
  <c r="L585" i="1"/>
  <c r="J585" i="1"/>
  <c r="O584" i="1"/>
  <c r="N584" i="1"/>
  <c r="M584" i="1"/>
  <c r="L584" i="1"/>
  <c r="J584" i="1"/>
  <c r="O583" i="1"/>
  <c r="N583" i="1"/>
  <c r="M583" i="1"/>
  <c r="L583" i="1"/>
  <c r="J583" i="1"/>
  <c r="O582" i="1"/>
  <c r="N582" i="1"/>
  <c r="M582" i="1"/>
  <c r="L582" i="1"/>
  <c r="J582" i="1"/>
  <c r="O581" i="1"/>
  <c r="N581" i="1"/>
  <c r="M581" i="1"/>
  <c r="L581" i="1"/>
  <c r="J581" i="1"/>
  <c r="O580" i="1"/>
  <c r="N580" i="1"/>
  <c r="M580" i="1"/>
  <c r="L580" i="1"/>
  <c r="J580" i="1"/>
  <c r="O579" i="1"/>
  <c r="N579" i="1"/>
  <c r="M579" i="1"/>
  <c r="L579" i="1"/>
  <c r="J579" i="1"/>
  <c r="O578" i="1"/>
  <c r="N578" i="1"/>
  <c r="M578" i="1"/>
  <c r="L578" i="1"/>
  <c r="J578" i="1"/>
  <c r="O577" i="1"/>
  <c r="N577" i="1"/>
  <c r="M577" i="1"/>
  <c r="L577" i="1"/>
  <c r="J577" i="1"/>
  <c r="O576" i="1"/>
  <c r="N576" i="1"/>
  <c r="M576" i="1"/>
  <c r="L576" i="1"/>
  <c r="J576" i="1"/>
  <c r="O575" i="1"/>
  <c r="N575" i="1"/>
  <c r="M575" i="1"/>
  <c r="L575" i="1"/>
  <c r="J575" i="1"/>
  <c r="O574" i="1"/>
  <c r="N574" i="1"/>
  <c r="M574" i="1"/>
  <c r="L574" i="1"/>
  <c r="J574" i="1"/>
  <c r="O573" i="1"/>
  <c r="N573" i="1"/>
  <c r="M573" i="1"/>
  <c r="L573" i="1"/>
  <c r="J573" i="1"/>
  <c r="O572" i="1"/>
  <c r="N572" i="1"/>
  <c r="M572" i="1"/>
  <c r="L572" i="1"/>
  <c r="J572" i="1"/>
  <c r="O571" i="1"/>
  <c r="N571" i="1"/>
  <c r="M571" i="1"/>
  <c r="L571" i="1"/>
  <c r="J571" i="1"/>
  <c r="O570" i="1"/>
  <c r="N570" i="1"/>
  <c r="M570" i="1"/>
  <c r="L570" i="1"/>
  <c r="J570" i="1"/>
  <c r="O569" i="1"/>
  <c r="N569" i="1"/>
  <c r="M569" i="1"/>
  <c r="L569" i="1"/>
  <c r="J569" i="1"/>
  <c r="O568" i="1"/>
  <c r="N568" i="1"/>
  <c r="M568" i="1"/>
  <c r="L568" i="1"/>
  <c r="J568" i="1"/>
  <c r="O567" i="1"/>
  <c r="N567" i="1"/>
  <c r="M567" i="1"/>
  <c r="L567" i="1"/>
  <c r="J567" i="1"/>
  <c r="O566" i="1"/>
  <c r="N566" i="1"/>
  <c r="M566" i="1"/>
  <c r="L566" i="1"/>
  <c r="J566" i="1"/>
  <c r="O565" i="1"/>
  <c r="N565" i="1"/>
  <c r="M565" i="1"/>
  <c r="L565" i="1"/>
  <c r="J565" i="1"/>
  <c r="O564" i="1"/>
  <c r="N564" i="1"/>
  <c r="M564" i="1"/>
  <c r="L564" i="1"/>
  <c r="J564" i="1"/>
  <c r="O563" i="1"/>
  <c r="N563" i="1"/>
  <c r="M563" i="1"/>
  <c r="L563" i="1"/>
  <c r="J563" i="1"/>
  <c r="O562" i="1"/>
  <c r="N562" i="1"/>
  <c r="M562" i="1"/>
  <c r="L562" i="1"/>
  <c r="J562" i="1"/>
  <c r="O561" i="1"/>
  <c r="N561" i="1"/>
  <c r="M561" i="1"/>
  <c r="L561" i="1"/>
  <c r="J561" i="1"/>
  <c r="O560" i="1"/>
  <c r="N560" i="1"/>
  <c r="M560" i="1"/>
  <c r="L560" i="1"/>
  <c r="J560" i="1"/>
  <c r="O559" i="1"/>
  <c r="N559" i="1"/>
  <c r="M559" i="1"/>
  <c r="L559" i="1"/>
  <c r="J559" i="1"/>
  <c r="O558" i="1"/>
  <c r="N558" i="1"/>
  <c r="M558" i="1"/>
  <c r="L558" i="1"/>
  <c r="J558" i="1"/>
  <c r="O557" i="1"/>
  <c r="N557" i="1"/>
  <c r="M557" i="1"/>
  <c r="L557" i="1"/>
  <c r="J557" i="1"/>
  <c r="O556" i="1"/>
  <c r="N556" i="1"/>
  <c r="M556" i="1"/>
  <c r="L556" i="1"/>
  <c r="J556" i="1"/>
  <c r="O555" i="1"/>
  <c r="N555" i="1"/>
  <c r="M555" i="1"/>
  <c r="L555" i="1"/>
  <c r="J555" i="1"/>
  <c r="O554" i="1"/>
  <c r="N554" i="1"/>
  <c r="M554" i="1"/>
  <c r="L554" i="1"/>
  <c r="J554" i="1"/>
  <c r="O553" i="1"/>
  <c r="N553" i="1"/>
  <c r="M553" i="1"/>
  <c r="L553" i="1"/>
  <c r="J553" i="1"/>
  <c r="O552" i="1"/>
  <c r="N552" i="1"/>
  <c r="M552" i="1"/>
  <c r="L552" i="1"/>
  <c r="J552" i="1"/>
  <c r="O551" i="1"/>
  <c r="N551" i="1"/>
  <c r="M551" i="1"/>
  <c r="L551" i="1"/>
  <c r="J551" i="1"/>
  <c r="O550" i="1"/>
  <c r="N550" i="1"/>
  <c r="M550" i="1"/>
  <c r="L550" i="1"/>
  <c r="J550" i="1"/>
  <c r="O549" i="1"/>
  <c r="N549" i="1"/>
  <c r="M549" i="1"/>
  <c r="L549" i="1"/>
  <c r="J549" i="1"/>
  <c r="O548" i="1"/>
  <c r="N548" i="1"/>
  <c r="M548" i="1"/>
  <c r="L548" i="1"/>
  <c r="J548" i="1"/>
  <c r="O547" i="1"/>
  <c r="N547" i="1"/>
  <c r="M547" i="1"/>
  <c r="L547" i="1"/>
  <c r="J547" i="1"/>
  <c r="O546" i="1"/>
  <c r="N546" i="1"/>
  <c r="M546" i="1"/>
  <c r="L546" i="1"/>
  <c r="J546" i="1"/>
  <c r="O545" i="1"/>
  <c r="N545" i="1"/>
  <c r="M545" i="1"/>
  <c r="L545" i="1"/>
  <c r="J545" i="1"/>
  <c r="O544" i="1"/>
  <c r="N544" i="1"/>
  <c r="M544" i="1"/>
  <c r="L544" i="1"/>
  <c r="J544" i="1"/>
  <c r="O543" i="1"/>
  <c r="N543" i="1"/>
  <c r="M543" i="1"/>
  <c r="L543" i="1"/>
  <c r="J543" i="1"/>
  <c r="O542" i="1"/>
  <c r="N542" i="1"/>
  <c r="M542" i="1"/>
  <c r="L542" i="1"/>
  <c r="J542" i="1"/>
  <c r="O541" i="1"/>
  <c r="N541" i="1"/>
  <c r="M541" i="1"/>
  <c r="L541" i="1"/>
  <c r="J541" i="1"/>
  <c r="O540" i="1"/>
  <c r="N540" i="1"/>
  <c r="M540" i="1"/>
  <c r="L540" i="1"/>
  <c r="J540" i="1"/>
  <c r="O539" i="1"/>
  <c r="N539" i="1"/>
  <c r="M539" i="1"/>
  <c r="L539" i="1"/>
  <c r="J539" i="1"/>
  <c r="O538" i="1"/>
  <c r="N538" i="1"/>
  <c r="M538" i="1"/>
  <c r="L538" i="1"/>
  <c r="J538" i="1"/>
  <c r="O537" i="1"/>
  <c r="N537" i="1"/>
  <c r="M537" i="1"/>
  <c r="L537" i="1"/>
  <c r="J537" i="1"/>
  <c r="O536" i="1"/>
  <c r="N536" i="1"/>
  <c r="M536" i="1"/>
  <c r="L536" i="1"/>
  <c r="J536" i="1"/>
  <c r="O535" i="1"/>
  <c r="N535" i="1"/>
  <c r="M535" i="1"/>
  <c r="L535" i="1"/>
  <c r="J535" i="1"/>
  <c r="O534" i="1"/>
  <c r="N534" i="1"/>
  <c r="M534" i="1"/>
  <c r="L534" i="1"/>
  <c r="J534" i="1"/>
  <c r="O533" i="1"/>
  <c r="N533" i="1"/>
  <c r="M533" i="1"/>
  <c r="L533" i="1"/>
  <c r="J533" i="1"/>
  <c r="O532" i="1"/>
  <c r="N532" i="1"/>
  <c r="M532" i="1"/>
  <c r="L532" i="1"/>
  <c r="J532" i="1"/>
  <c r="O531" i="1"/>
  <c r="N531" i="1"/>
  <c r="M531" i="1"/>
  <c r="L531" i="1"/>
  <c r="J531" i="1"/>
  <c r="O530" i="1"/>
  <c r="N530" i="1"/>
  <c r="M530" i="1"/>
  <c r="L530" i="1"/>
  <c r="J530" i="1"/>
  <c r="O529" i="1"/>
  <c r="N529" i="1"/>
  <c r="M529" i="1"/>
  <c r="L529" i="1"/>
  <c r="J529" i="1"/>
  <c r="O528" i="1"/>
  <c r="N528" i="1"/>
  <c r="M528" i="1"/>
  <c r="L528" i="1"/>
  <c r="J528" i="1"/>
  <c r="O527" i="1"/>
  <c r="N527" i="1"/>
  <c r="M527" i="1"/>
  <c r="L527" i="1"/>
  <c r="J527" i="1"/>
  <c r="O526" i="1"/>
  <c r="N526" i="1"/>
  <c r="M526" i="1"/>
  <c r="L526" i="1"/>
  <c r="J526" i="1"/>
  <c r="O525" i="1"/>
  <c r="N525" i="1"/>
  <c r="M525" i="1"/>
  <c r="L525" i="1"/>
  <c r="J525" i="1"/>
  <c r="O524" i="1"/>
  <c r="N524" i="1"/>
  <c r="M524" i="1"/>
  <c r="L524" i="1"/>
  <c r="J524" i="1"/>
  <c r="O523" i="1"/>
  <c r="N523" i="1"/>
  <c r="M523" i="1"/>
  <c r="L523" i="1"/>
  <c r="J523" i="1"/>
  <c r="O522" i="1"/>
  <c r="N522" i="1"/>
  <c r="M522" i="1"/>
  <c r="L522" i="1"/>
  <c r="J522" i="1"/>
  <c r="O521" i="1"/>
  <c r="N521" i="1"/>
  <c r="M521" i="1"/>
  <c r="L521" i="1"/>
  <c r="J521" i="1"/>
  <c r="O520" i="1"/>
  <c r="N520" i="1"/>
  <c r="M520" i="1"/>
  <c r="L520" i="1"/>
  <c r="J520" i="1"/>
  <c r="O519" i="1"/>
  <c r="N519" i="1"/>
  <c r="M519" i="1"/>
  <c r="L519" i="1"/>
  <c r="J519" i="1"/>
  <c r="O518" i="1"/>
  <c r="N518" i="1"/>
  <c r="M518" i="1"/>
  <c r="L518" i="1"/>
  <c r="J518" i="1"/>
  <c r="O517" i="1"/>
  <c r="N517" i="1"/>
  <c r="M517" i="1"/>
  <c r="L517" i="1"/>
  <c r="J517" i="1"/>
  <c r="O516" i="1"/>
  <c r="N516" i="1"/>
  <c r="M516" i="1"/>
  <c r="L516" i="1"/>
  <c r="J516" i="1"/>
  <c r="O515" i="1"/>
  <c r="N515" i="1"/>
  <c r="M515" i="1"/>
  <c r="L515" i="1"/>
  <c r="J515" i="1"/>
  <c r="O514" i="1"/>
  <c r="N514" i="1"/>
  <c r="M514" i="1"/>
  <c r="L514" i="1"/>
  <c r="J514" i="1"/>
  <c r="O513" i="1"/>
  <c r="N513" i="1"/>
  <c r="M513" i="1"/>
  <c r="L513" i="1"/>
  <c r="J513" i="1"/>
  <c r="O512" i="1"/>
  <c r="N512" i="1"/>
  <c r="M512" i="1"/>
  <c r="L512" i="1"/>
  <c r="J512" i="1"/>
  <c r="O511" i="1"/>
  <c r="N511" i="1"/>
  <c r="M511" i="1"/>
  <c r="L511" i="1"/>
  <c r="J511" i="1"/>
  <c r="O510" i="1"/>
  <c r="N510" i="1"/>
  <c r="M510" i="1"/>
  <c r="L510" i="1"/>
  <c r="J510" i="1"/>
  <c r="O509" i="1"/>
  <c r="N509" i="1"/>
  <c r="M509" i="1"/>
  <c r="L509" i="1"/>
  <c r="J509" i="1"/>
  <c r="O508" i="1"/>
  <c r="N508" i="1"/>
  <c r="M508" i="1"/>
  <c r="L508" i="1"/>
  <c r="J508" i="1"/>
  <c r="O507" i="1"/>
  <c r="N507" i="1"/>
  <c r="M507" i="1"/>
  <c r="L507" i="1"/>
  <c r="J507" i="1"/>
  <c r="O506" i="1"/>
  <c r="N506" i="1"/>
  <c r="M506" i="1"/>
  <c r="L506" i="1"/>
  <c r="J506" i="1"/>
  <c r="O505" i="1"/>
  <c r="N505" i="1"/>
  <c r="M505" i="1"/>
  <c r="L505" i="1"/>
  <c r="J505" i="1"/>
  <c r="O504" i="1"/>
  <c r="N504" i="1"/>
  <c r="M504" i="1"/>
  <c r="L504" i="1"/>
  <c r="J504" i="1"/>
  <c r="O503" i="1"/>
  <c r="N503" i="1"/>
  <c r="M503" i="1"/>
  <c r="L503" i="1"/>
  <c r="J503" i="1"/>
  <c r="O502" i="1"/>
  <c r="N502" i="1"/>
  <c r="M502" i="1"/>
  <c r="L502" i="1"/>
  <c r="J502" i="1"/>
  <c r="O501" i="1"/>
  <c r="N501" i="1"/>
  <c r="M501" i="1"/>
  <c r="L501" i="1"/>
  <c r="J501" i="1"/>
  <c r="O500" i="1"/>
  <c r="N500" i="1"/>
  <c r="M500" i="1"/>
  <c r="L500" i="1"/>
  <c r="J500" i="1"/>
  <c r="O499" i="1"/>
  <c r="N499" i="1"/>
  <c r="M499" i="1"/>
  <c r="L499" i="1"/>
  <c r="J499" i="1"/>
  <c r="O498" i="1"/>
  <c r="N498" i="1"/>
  <c r="M498" i="1"/>
  <c r="L498" i="1"/>
  <c r="J498" i="1"/>
  <c r="O497" i="1"/>
  <c r="N497" i="1"/>
  <c r="M497" i="1"/>
  <c r="L497" i="1"/>
  <c r="J497" i="1"/>
  <c r="O496" i="1"/>
  <c r="N496" i="1"/>
  <c r="M496" i="1"/>
  <c r="L496" i="1"/>
  <c r="J496" i="1"/>
  <c r="O495" i="1"/>
  <c r="N495" i="1"/>
  <c r="M495" i="1"/>
  <c r="L495" i="1"/>
  <c r="J495" i="1"/>
  <c r="O494" i="1"/>
  <c r="N494" i="1"/>
  <c r="M494" i="1"/>
  <c r="L494" i="1"/>
  <c r="J494" i="1"/>
  <c r="O493" i="1"/>
  <c r="N493" i="1"/>
  <c r="M493" i="1"/>
  <c r="L493" i="1"/>
  <c r="J493" i="1"/>
  <c r="O492" i="1"/>
  <c r="N492" i="1"/>
  <c r="M492" i="1"/>
  <c r="L492" i="1"/>
  <c r="J492" i="1"/>
  <c r="O491" i="1"/>
  <c r="N491" i="1"/>
  <c r="M491" i="1"/>
  <c r="L491" i="1"/>
  <c r="J491" i="1"/>
  <c r="O490" i="1"/>
  <c r="N490" i="1"/>
  <c r="M490" i="1"/>
  <c r="L490" i="1"/>
  <c r="J490" i="1"/>
  <c r="O489" i="1"/>
  <c r="N489" i="1"/>
  <c r="M489" i="1"/>
  <c r="L489" i="1"/>
  <c r="J489" i="1"/>
  <c r="O488" i="1"/>
  <c r="N488" i="1"/>
  <c r="M488" i="1"/>
  <c r="L488" i="1"/>
  <c r="J488" i="1"/>
  <c r="O487" i="1"/>
  <c r="N487" i="1"/>
  <c r="M487" i="1"/>
  <c r="L487" i="1"/>
  <c r="J487" i="1"/>
  <c r="O486" i="1"/>
  <c r="N486" i="1"/>
  <c r="M486" i="1"/>
  <c r="L486" i="1"/>
  <c r="J486" i="1"/>
  <c r="O485" i="1"/>
  <c r="N485" i="1"/>
  <c r="M485" i="1"/>
  <c r="L485" i="1"/>
  <c r="J485" i="1"/>
  <c r="O484" i="1"/>
  <c r="N484" i="1"/>
  <c r="M484" i="1"/>
  <c r="L484" i="1"/>
  <c r="J484" i="1"/>
  <c r="O483" i="1"/>
  <c r="N483" i="1"/>
  <c r="M483" i="1"/>
  <c r="L483" i="1"/>
  <c r="J483" i="1"/>
  <c r="O482" i="1"/>
  <c r="N482" i="1"/>
  <c r="M482" i="1"/>
  <c r="L482" i="1"/>
  <c r="J482" i="1"/>
  <c r="O481" i="1"/>
  <c r="N481" i="1"/>
  <c r="M481" i="1"/>
  <c r="L481" i="1"/>
  <c r="J481" i="1"/>
  <c r="O480" i="1"/>
  <c r="N480" i="1"/>
  <c r="M480" i="1"/>
  <c r="L480" i="1"/>
  <c r="J480" i="1"/>
  <c r="O479" i="1"/>
  <c r="N479" i="1"/>
  <c r="M479" i="1"/>
  <c r="L479" i="1"/>
  <c r="J479" i="1"/>
  <c r="O478" i="1"/>
  <c r="N478" i="1"/>
  <c r="M478" i="1"/>
  <c r="L478" i="1"/>
  <c r="J478" i="1"/>
  <c r="O477" i="1"/>
  <c r="N477" i="1"/>
  <c r="M477" i="1"/>
  <c r="L477" i="1"/>
  <c r="J477" i="1"/>
  <c r="O476" i="1"/>
  <c r="N476" i="1"/>
  <c r="M476" i="1"/>
  <c r="L476" i="1"/>
  <c r="J476" i="1"/>
  <c r="O475" i="1"/>
  <c r="N475" i="1"/>
  <c r="M475" i="1"/>
  <c r="L475" i="1"/>
  <c r="J475" i="1"/>
  <c r="O474" i="1"/>
  <c r="N474" i="1"/>
  <c r="M474" i="1"/>
  <c r="L474" i="1"/>
  <c r="J474" i="1"/>
  <c r="O473" i="1"/>
  <c r="N473" i="1"/>
  <c r="M473" i="1"/>
  <c r="L473" i="1"/>
  <c r="J473" i="1"/>
  <c r="O472" i="1"/>
  <c r="N472" i="1"/>
  <c r="M472" i="1"/>
  <c r="L472" i="1"/>
  <c r="J472" i="1"/>
  <c r="O471" i="1"/>
  <c r="N471" i="1"/>
  <c r="M471" i="1"/>
  <c r="L471" i="1"/>
  <c r="J471" i="1"/>
  <c r="O470" i="1"/>
  <c r="N470" i="1"/>
  <c r="M470" i="1"/>
  <c r="L470" i="1"/>
  <c r="J470" i="1"/>
  <c r="O469" i="1"/>
  <c r="N469" i="1"/>
  <c r="M469" i="1"/>
  <c r="L469" i="1"/>
  <c r="J469" i="1"/>
  <c r="O468" i="1"/>
  <c r="N468" i="1"/>
  <c r="M468" i="1"/>
  <c r="L468" i="1"/>
  <c r="J468" i="1"/>
  <c r="O467" i="1"/>
  <c r="N467" i="1"/>
  <c r="M467" i="1"/>
  <c r="L467" i="1"/>
  <c r="J467" i="1"/>
  <c r="O466" i="1"/>
  <c r="N466" i="1"/>
  <c r="M466" i="1"/>
  <c r="L466" i="1"/>
  <c r="J466" i="1"/>
  <c r="O465" i="1"/>
  <c r="N465" i="1"/>
  <c r="M465" i="1"/>
  <c r="L465" i="1"/>
  <c r="J465" i="1"/>
  <c r="O464" i="1"/>
  <c r="N464" i="1"/>
  <c r="M464" i="1"/>
  <c r="L464" i="1"/>
  <c r="J464" i="1"/>
  <c r="O463" i="1"/>
  <c r="N463" i="1"/>
  <c r="M463" i="1"/>
  <c r="L463" i="1"/>
  <c r="J463" i="1"/>
  <c r="O462" i="1"/>
  <c r="N462" i="1"/>
  <c r="M462" i="1"/>
  <c r="L462" i="1"/>
  <c r="J462" i="1"/>
  <c r="O461" i="1"/>
  <c r="N461" i="1"/>
  <c r="M461" i="1"/>
  <c r="L461" i="1"/>
  <c r="J461" i="1"/>
  <c r="O460" i="1"/>
  <c r="N460" i="1"/>
  <c r="M460" i="1"/>
  <c r="L460" i="1"/>
  <c r="J460" i="1"/>
  <c r="O459" i="1"/>
  <c r="N459" i="1"/>
  <c r="M459" i="1"/>
  <c r="L459" i="1"/>
  <c r="J459" i="1"/>
  <c r="O458" i="1"/>
  <c r="N458" i="1"/>
  <c r="M458" i="1"/>
  <c r="L458" i="1"/>
  <c r="J458" i="1"/>
  <c r="O457" i="1"/>
  <c r="N457" i="1"/>
  <c r="M457" i="1"/>
  <c r="L457" i="1"/>
  <c r="J457" i="1"/>
  <c r="O456" i="1"/>
  <c r="N456" i="1"/>
  <c r="M456" i="1"/>
  <c r="L456" i="1"/>
  <c r="J456" i="1"/>
  <c r="O455" i="1"/>
  <c r="N455" i="1"/>
  <c r="M455" i="1"/>
  <c r="L455" i="1"/>
  <c r="J455" i="1"/>
  <c r="O454" i="1"/>
  <c r="N454" i="1"/>
  <c r="M454" i="1"/>
  <c r="L454" i="1"/>
  <c r="J454" i="1"/>
  <c r="O453" i="1"/>
  <c r="N453" i="1"/>
  <c r="M453" i="1"/>
  <c r="L453" i="1"/>
  <c r="J453" i="1"/>
  <c r="O452" i="1"/>
  <c r="N452" i="1"/>
  <c r="M452" i="1"/>
  <c r="L452" i="1"/>
  <c r="J452" i="1"/>
  <c r="O451" i="1"/>
  <c r="N451" i="1"/>
  <c r="M451" i="1"/>
  <c r="L451" i="1"/>
  <c r="J451" i="1"/>
  <c r="O450" i="1"/>
  <c r="N450" i="1"/>
  <c r="M450" i="1"/>
  <c r="L450" i="1"/>
  <c r="J450" i="1"/>
  <c r="O449" i="1"/>
  <c r="N449" i="1"/>
  <c r="M449" i="1"/>
  <c r="L449" i="1"/>
  <c r="J449" i="1"/>
  <c r="O448" i="1"/>
  <c r="N448" i="1"/>
  <c r="M448" i="1"/>
  <c r="L448" i="1"/>
  <c r="J448" i="1"/>
  <c r="O447" i="1"/>
  <c r="N447" i="1"/>
  <c r="M447" i="1"/>
  <c r="L447" i="1"/>
  <c r="J447" i="1"/>
  <c r="O446" i="1"/>
  <c r="N446" i="1"/>
  <c r="M446" i="1"/>
  <c r="L446" i="1"/>
  <c r="J446" i="1"/>
  <c r="O445" i="1"/>
  <c r="N445" i="1"/>
  <c r="M445" i="1"/>
  <c r="L445" i="1"/>
  <c r="J445" i="1"/>
  <c r="O444" i="1"/>
  <c r="N444" i="1"/>
  <c r="M444" i="1"/>
  <c r="L444" i="1"/>
  <c r="J444" i="1"/>
  <c r="O443" i="1"/>
  <c r="N443" i="1"/>
  <c r="M443" i="1"/>
  <c r="L443" i="1"/>
  <c r="J443" i="1"/>
  <c r="O442" i="1"/>
  <c r="N442" i="1"/>
  <c r="M442" i="1"/>
  <c r="L442" i="1"/>
  <c r="J442" i="1"/>
  <c r="O441" i="1"/>
  <c r="N441" i="1"/>
  <c r="M441" i="1"/>
  <c r="L441" i="1"/>
  <c r="J441" i="1"/>
  <c r="O440" i="1"/>
  <c r="N440" i="1"/>
  <c r="M440" i="1"/>
  <c r="L440" i="1"/>
  <c r="J440" i="1"/>
  <c r="O439" i="1"/>
  <c r="N439" i="1"/>
  <c r="M439" i="1"/>
  <c r="L439" i="1"/>
  <c r="J439" i="1"/>
  <c r="O438" i="1"/>
  <c r="N438" i="1"/>
  <c r="M438" i="1"/>
  <c r="L438" i="1"/>
  <c r="J438" i="1"/>
  <c r="O437" i="1"/>
  <c r="N437" i="1"/>
  <c r="M437" i="1"/>
  <c r="L437" i="1"/>
  <c r="J437" i="1"/>
  <c r="O436" i="1"/>
  <c r="N436" i="1"/>
  <c r="M436" i="1"/>
  <c r="L436" i="1"/>
  <c r="J436" i="1"/>
  <c r="O435" i="1"/>
  <c r="N435" i="1"/>
  <c r="M435" i="1"/>
  <c r="L435" i="1"/>
  <c r="J435" i="1"/>
  <c r="O434" i="1"/>
  <c r="N434" i="1"/>
  <c r="M434" i="1"/>
  <c r="L434" i="1"/>
  <c r="J434" i="1"/>
  <c r="O433" i="1"/>
  <c r="N433" i="1"/>
  <c r="M433" i="1"/>
  <c r="L433" i="1"/>
  <c r="J433" i="1"/>
  <c r="O432" i="1"/>
  <c r="N432" i="1"/>
  <c r="M432" i="1"/>
  <c r="L432" i="1"/>
  <c r="J432" i="1"/>
  <c r="O431" i="1"/>
  <c r="N431" i="1"/>
  <c r="M431" i="1"/>
  <c r="L431" i="1"/>
  <c r="J431" i="1"/>
  <c r="O430" i="1"/>
  <c r="N430" i="1"/>
  <c r="M430" i="1"/>
  <c r="L430" i="1"/>
  <c r="J430" i="1"/>
  <c r="O429" i="1"/>
  <c r="N429" i="1"/>
  <c r="M429" i="1"/>
  <c r="L429" i="1"/>
  <c r="J429" i="1"/>
  <c r="O428" i="1"/>
  <c r="N428" i="1"/>
  <c r="M428" i="1"/>
  <c r="L428" i="1"/>
  <c r="J428" i="1"/>
  <c r="O427" i="1"/>
  <c r="N427" i="1"/>
  <c r="M427" i="1"/>
  <c r="L427" i="1"/>
  <c r="J427" i="1"/>
  <c r="O426" i="1"/>
  <c r="N426" i="1"/>
  <c r="M426" i="1"/>
  <c r="L426" i="1"/>
  <c r="J426" i="1"/>
  <c r="O425" i="1"/>
  <c r="N425" i="1"/>
  <c r="M425" i="1"/>
  <c r="L425" i="1"/>
  <c r="J425" i="1"/>
  <c r="O424" i="1"/>
  <c r="N424" i="1"/>
  <c r="M424" i="1"/>
  <c r="L424" i="1"/>
  <c r="J424" i="1"/>
  <c r="O423" i="1"/>
  <c r="N423" i="1"/>
  <c r="M423" i="1"/>
  <c r="L423" i="1"/>
  <c r="J423" i="1"/>
  <c r="O422" i="1"/>
  <c r="N422" i="1"/>
  <c r="M422" i="1"/>
  <c r="L422" i="1"/>
  <c r="J422" i="1"/>
  <c r="O421" i="1"/>
  <c r="N421" i="1"/>
  <c r="M421" i="1"/>
  <c r="L421" i="1"/>
  <c r="J421" i="1"/>
  <c r="O420" i="1"/>
  <c r="N420" i="1"/>
  <c r="M420" i="1"/>
  <c r="L420" i="1"/>
  <c r="J420" i="1"/>
  <c r="O419" i="1"/>
  <c r="N419" i="1"/>
  <c r="M419" i="1"/>
  <c r="L419" i="1"/>
  <c r="J419" i="1"/>
  <c r="O418" i="1"/>
  <c r="N418" i="1"/>
  <c r="M418" i="1"/>
  <c r="L418" i="1"/>
  <c r="J418" i="1"/>
  <c r="O417" i="1"/>
  <c r="N417" i="1"/>
  <c r="M417" i="1"/>
  <c r="L417" i="1"/>
  <c r="J417" i="1"/>
  <c r="O416" i="1"/>
  <c r="N416" i="1"/>
  <c r="M416" i="1"/>
  <c r="L416" i="1"/>
  <c r="J416" i="1"/>
  <c r="O415" i="1"/>
  <c r="N415" i="1"/>
  <c r="M415" i="1"/>
  <c r="L415" i="1"/>
  <c r="J415" i="1"/>
  <c r="O414" i="1"/>
  <c r="N414" i="1"/>
  <c r="M414" i="1"/>
  <c r="L414" i="1"/>
  <c r="J414" i="1"/>
  <c r="O413" i="1"/>
  <c r="N413" i="1"/>
  <c r="M413" i="1"/>
  <c r="L413" i="1"/>
  <c r="J413" i="1"/>
  <c r="O412" i="1"/>
  <c r="N412" i="1"/>
  <c r="M412" i="1"/>
  <c r="L412" i="1"/>
  <c r="J412" i="1"/>
  <c r="O411" i="1"/>
  <c r="N411" i="1"/>
  <c r="M411" i="1"/>
  <c r="L411" i="1"/>
  <c r="J411" i="1"/>
  <c r="O410" i="1"/>
  <c r="N410" i="1"/>
  <c r="M410" i="1"/>
  <c r="L410" i="1"/>
  <c r="J410" i="1"/>
  <c r="O409" i="1"/>
  <c r="N409" i="1"/>
  <c r="M409" i="1"/>
  <c r="L409" i="1"/>
  <c r="J409" i="1"/>
  <c r="O408" i="1"/>
  <c r="N408" i="1"/>
  <c r="M408" i="1"/>
  <c r="L408" i="1"/>
  <c r="J408" i="1"/>
  <c r="O407" i="1"/>
  <c r="N407" i="1"/>
  <c r="M407" i="1"/>
  <c r="L407" i="1"/>
  <c r="J407" i="1"/>
  <c r="O406" i="1"/>
  <c r="N406" i="1"/>
  <c r="M406" i="1"/>
  <c r="L406" i="1"/>
  <c r="J406" i="1"/>
  <c r="O405" i="1"/>
  <c r="N405" i="1"/>
  <c r="M405" i="1"/>
  <c r="L405" i="1"/>
  <c r="J405" i="1"/>
  <c r="O404" i="1"/>
  <c r="N404" i="1"/>
  <c r="M404" i="1"/>
  <c r="L404" i="1"/>
  <c r="J404" i="1"/>
  <c r="O403" i="1"/>
  <c r="N403" i="1"/>
  <c r="M403" i="1"/>
  <c r="L403" i="1"/>
  <c r="J403" i="1"/>
  <c r="O402" i="1"/>
  <c r="N402" i="1"/>
  <c r="M402" i="1"/>
  <c r="L402" i="1"/>
  <c r="J402" i="1"/>
  <c r="O401" i="1"/>
  <c r="N401" i="1"/>
  <c r="M401" i="1"/>
  <c r="L401" i="1"/>
  <c r="J401" i="1"/>
  <c r="O400" i="1"/>
  <c r="N400" i="1"/>
  <c r="M400" i="1"/>
  <c r="L400" i="1"/>
  <c r="J400" i="1"/>
  <c r="O399" i="1"/>
  <c r="N399" i="1"/>
  <c r="M399" i="1"/>
  <c r="L399" i="1"/>
  <c r="J399" i="1"/>
  <c r="O398" i="1"/>
  <c r="N398" i="1"/>
  <c r="M398" i="1"/>
  <c r="L398" i="1"/>
  <c r="J398" i="1"/>
  <c r="O397" i="1"/>
  <c r="N397" i="1"/>
  <c r="M397" i="1"/>
  <c r="L397" i="1"/>
  <c r="J397" i="1"/>
  <c r="O396" i="1"/>
  <c r="N396" i="1"/>
  <c r="M396" i="1"/>
  <c r="L396" i="1"/>
  <c r="J396" i="1"/>
  <c r="O395" i="1"/>
  <c r="N395" i="1"/>
  <c r="M395" i="1"/>
  <c r="L395" i="1"/>
  <c r="J395" i="1"/>
  <c r="O394" i="1"/>
  <c r="N394" i="1"/>
  <c r="M394" i="1"/>
  <c r="L394" i="1"/>
  <c r="J394" i="1"/>
  <c r="O393" i="1"/>
  <c r="N393" i="1"/>
  <c r="M393" i="1"/>
  <c r="L393" i="1"/>
  <c r="J393" i="1"/>
  <c r="O392" i="1"/>
  <c r="N392" i="1"/>
  <c r="M392" i="1"/>
  <c r="L392" i="1"/>
  <c r="J392" i="1"/>
  <c r="O391" i="1"/>
  <c r="N391" i="1"/>
  <c r="M391" i="1"/>
  <c r="L391" i="1"/>
  <c r="J391" i="1"/>
  <c r="O390" i="1"/>
  <c r="N390" i="1"/>
  <c r="M390" i="1"/>
  <c r="L390" i="1"/>
  <c r="J390" i="1"/>
  <c r="O389" i="1"/>
  <c r="N389" i="1"/>
  <c r="M389" i="1"/>
  <c r="L389" i="1"/>
  <c r="J389" i="1"/>
  <c r="O388" i="1"/>
  <c r="N388" i="1"/>
  <c r="M388" i="1"/>
  <c r="L388" i="1"/>
  <c r="J388" i="1"/>
  <c r="O387" i="1"/>
  <c r="N387" i="1"/>
  <c r="M387" i="1"/>
  <c r="L387" i="1"/>
  <c r="J387" i="1"/>
  <c r="O386" i="1"/>
  <c r="N386" i="1"/>
  <c r="M386" i="1"/>
  <c r="L386" i="1"/>
  <c r="J386" i="1"/>
  <c r="O385" i="1"/>
  <c r="N385" i="1"/>
  <c r="M385" i="1"/>
  <c r="L385" i="1"/>
  <c r="J385" i="1"/>
  <c r="O384" i="1"/>
  <c r="N384" i="1"/>
  <c r="M384" i="1"/>
  <c r="L384" i="1"/>
  <c r="J384" i="1"/>
  <c r="O383" i="1"/>
  <c r="N383" i="1"/>
  <c r="M383" i="1"/>
  <c r="L383" i="1"/>
  <c r="J383" i="1"/>
  <c r="O382" i="1"/>
  <c r="N382" i="1"/>
  <c r="M382" i="1"/>
  <c r="L382" i="1"/>
  <c r="J382" i="1"/>
  <c r="O381" i="1"/>
  <c r="N381" i="1"/>
  <c r="M381" i="1"/>
  <c r="L381" i="1"/>
  <c r="J381" i="1"/>
  <c r="O380" i="1"/>
  <c r="N380" i="1"/>
  <c r="M380" i="1"/>
  <c r="L380" i="1"/>
  <c r="J380" i="1"/>
  <c r="O379" i="1"/>
  <c r="N379" i="1"/>
  <c r="M379" i="1"/>
  <c r="L379" i="1"/>
  <c r="J379" i="1"/>
  <c r="O378" i="1"/>
  <c r="N378" i="1"/>
  <c r="M378" i="1"/>
  <c r="L378" i="1"/>
  <c r="J378" i="1"/>
  <c r="O377" i="1"/>
  <c r="N377" i="1"/>
  <c r="M377" i="1"/>
  <c r="L377" i="1"/>
  <c r="J377" i="1"/>
  <c r="O376" i="1"/>
  <c r="N376" i="1"/>
  <c r="M376" i="1"/>
  <c r="L376" i="1"/>
  <c r="J376" i="1"/>
  <c r="O375" i="1"/>
  <c r="N375" i="1"/>
  <c r="M375" i="1"/>
  <c r="L375" i="1"/>
  <c r="J375" i="1"/>
  <c r="O374" i="1"/>
  <c r="N374" i="1"/>
  <c r="M374" i="1"/>
  <c r="L374" i="1"/>
  <c r="J374" i="1"/>
  <c r="O373" i="1"/>
  <c r="N373" i="1"/>
  <c r="M373" i="1"/>
  <c r="L373" i="1"/>
  <c r="J373" i="1"/>
  <c r="O372" i="1"/>
  <c r="N372" i="1"/>
  <c r="M372" i="1"/>
  <c r="L372" i="1"/>
  <c r="J372" i="1"/>
  <c r="O371" i="1"/>
  <c r="N371" i="1"/>
  <c r="M371" i="1"/>
  <c r="L371" i="1"/>
  <c r="J371" i="1"/>
  <c r="O370" i="1"/>
  <c r="N370" i="1"/>
  <c r="M370" i="1"/>
  <c r="L370" i="1"/>
  <c r="J370" i="1"/>
  <c r="O369" i="1"/>
  <c r="N369" i="1"/>
  <c r="M369" i="1"/>
  <c r="L369" i="1"/>
  <c r="J369" i="1"/>
  <c r="O368" i="1"/>
  <c r="N368" i="1"/>
  <c r="M368" i="1"/>
  <c r="L368" i="1"/>
  <c r="J368" i="1"/>
  <c r="O367" i="1"/>
  <c r="N367" i="1"/>
  <c r="M367" i="1"/>
  <c r="L367" i="1"/>
  <c r="J367" i="1"/>
  <c r="O366" i="1"/>
  <c r="N366" i="1"/>
  <c r="M366" i="1"/>
  <c r="L366" i="1"/>
  <c r="J366" i="1"/>
  <c r="O365" i="1"/>
  <c r="N365" i="1"/>
  <c r="M365" i="1"/>
  <c r="L365" i="1"/>
  <c r="J365" i="1"/>
  <c r="O364" i="1"/>
  <c r="N364" i="1"/>
  <c r="M364" i="1"/>
  <c r="L364" i="1"/>
  <c r="J364" i="1"/>
  <c r="O363" i="1"/>
  <c r="N363" i="1"/>
  <c r="M363" i="1"/>
  <c r="L363" i="1"/>
  <c r="J363" i="1"/>
  <c r="O362" i="1"/>
  <c r="N362" i="1"/>
  <c r="M362" i="1"/>
  <c r="L362" i="1"/>
  <c r="J362" i="1"/>
  <c r="O361" i="1"/>
  <c r="N361" i="1"/>
  <c r="M361" i="1"/>
  <c r="L361" i="1"/>
  <c r="J361" i="1"/>
  <c r="O360" i="1"/>
  <c r="N360" i="1"/>
  <c r="M360" i="1"/>
  <c r="L360" i="1"/>
  <c r="J360" i="1"/>
  <c r="O359" i="1"/>
  <c r="N359" i="1"/>
  <c r="M359" i="1"/>
  <c r="L359" i="1"/>
  <c r="J359" i="1"/>
  <c r="O358" i="1"/>
  <c r="N358" i="1"/>
  <c r="M358" i="1"/>
  <c r="L358" i="1"/>
  <c r="J358" i="1"/>
  <c r="O357" i="1"/>
  <c r="N357" i="1"/>
  <c r="M357" i="1"/>
  <c r="L357" i="1"/>
  <c r="J357" i="1"/>
  <c r="O356" i="1"/>
  <c r="N356" i="1"/>
  <c r="M356" i="1"/>
  <c r="L356" i="1"/>
  <c r="J356" i="1"/>
  <c r="O355" i="1"/>
  <c r="N355" i="1"/>
  <c r="M355" i="1"/>
  <c r="L355" i="1"/>
  <c r="J355" i="1"/>
  <c r="O354" i="1"/>
  <c r="N354" i="1"/>
  <c r="M354" i="1"/>
  <c r="L354" i="1"/>
  <c r="J354" i="1"/>
  <c r="O353" i="1"/>
  <c r="N353" i="1"/>
  <c r="M353" i="1"/>
  <c r="L353" i="1"/>
  <c r="J353" i="1"/>
  <c r="O352" i="1"/>
  <c r="N352" i="1"/>
  <c r="M352" i="1"/>
  <c r="L352" i="1"/>
  <c r="J352" i="1"/>
  <c r="O351" i="1"/>
  <c r="N351" i="1"/>
  <c r="M351" i="1"/>
  <c r="L351" i="1"/>
  <c r="J351" i="1"/>
  <c r="O350" i="1"/>
  <c r="N350" i="1"/>
  <c r="M350" i="1"/>
  <c r="L350" i="1"/>
  <c r="J350" i="1"/>
  <c r="O349" i="1"/>
  <c r="N349" i="1"/>
  <c r="M349" i="1"/>
  <c r="L349" i="1"/>
  <c r="J349" i="1"/>
  <c r="O348" i="1"/>
  <c r="N348" i="1"/>
  <c r="M348" i="1"/>
  <c r="L348" i="1"/>
  <c r="J348" i="1"/>
  <c r="O347" i="1"/>
  <c r="N347" i="1"/>
  <c r="M347" i="1"/>
  <c r="L347" i="1"/>
  <c r="J347" i="1"/>
  <c r="O346" i="1"/>
  <c r="N346" i="1"/>
  <c r="M346" i="1"/>
  <c r="L346" i="1"/>
  <c r="J346" i="1"/>
  <c r="O345" i="1"/>
  <c r="N345" i="1"/>
  <c r="M345" i="1"/>
  <c r="L345" i="1"/>
  <c r="J345" i="1"/>
  <c r="O344" i="1"/>
  <c r="N344" i="1"/>
  <c r="M344" i="1"/>
  <c r="L344" i="1"/>
  <c r="J344" i="1"/>
  <c r="O343" i="1"/>
  <c r="N343" i="1"/>
  <c r="M343" i="1"/>
  <c r="L343" i="1"/>
  <c r="J343" i="1"/>
  <c r="O342" i="1"/>
  <c r="N342" i="1"/>
  <c r="M342" i="1"/>
  <c r="L342" i="1"/>
  <c r="J342" i="1"/>
  <c r="O341" i="1"/>
  <c r="N341" i="1"/>
  <c r="M341" i="1"/>
  <c r="L341" i="1"/>
  <c r="J341" i="1"/>
  <c r="O340" i="1"/>
  <c r="N340" i="1"/>
  <c r="M340" i="1"/>
  <c r="L340" i="1"/>
  <c r="J340" i="1"/>
  <c r="O339" i="1"/>
  <c r="N339" i="1"/>
  <c r="M339" i="1"/>
  <c r="L339" i="1"/>
  <c r="J339" i="1"/>
  <c r="O338" i="1"/>
  <c r="N338" i="1"/>
  <c r="M338" i="1"/>
  <c r="L338" i="1"/>
  <c r="J338" i="1"/>
  <c r="O337" i="1"/>
  <c r="N337" i="1"/>
  <c r="M337" i="1"/>
  <c r="L337" i="1"/>
  <c r="J337" i="1"/>
  <c r="O336" i="1"/>
  <c r="N336" i="1"/>
  <c r="M336" i="1"/>
  <c r="L336" i="1"/>
  <c r="J336" i="1"/>
  <c r="O335" i="1"/>
  <c r="N335" i="1"/>
  <c r="M335" i="1"/>
  <c r="L335" i="1"/>
  <c r="J335" i="1"/>
  <c r="O334" i="1"/>
  <c r="N334" i="1"/>
  <c r="M334" i="1"/>
  <c r="L334" i="1"/>
  <c r="J334" i="1"/>
  <c r="O333" i="1"/>
  <c r="N333" i="1"/>
  <c r="M333" i="1"/>
  <c r="L333" i="1"/>
  <c r="J333" i="1"/>
  <c r="O332" i="1"/>
  <c r="N332" i="1"/>
  <c r="M332" i="1"/>
  <c r="L332" i="1"/>
  <c r="J332" i="1"/>
  <c r="O331" i="1"/>
  <c r="N331" i="1"/>
  <c r="M331" i="1"/>
  <c r="L331" i="1"/>
  <c r="J331" i="1"/>
  <c r="O330" i="1"/>
  <c r="N330" i="1"/>
  <c r="M330" i="1"/>
  <c r="L330" i="1"/>
  <c r="J330" i="1"/>
  <c r="O329" i="1"/>
  <c r="N329" i="1"/>
  <c r="M329" i="1"/>
  <c r="L329" i="1"/>
  <c r="J329" i="1"/>
  <c r="O328" i="1"/>
  <c r="N328" i="1"/>
  <c r="M328" i="1"/>
  <c r="L328" i="1"/>
  <c r="J328" i="1"/>
  <c r="O327" i="1"/>
  <c r="N327" i="1"/>
  <c r="M327" i="1"/>
  <c r="L327" i="1"/>
  <c r="J327" i="1"/>
  <c r="O326" i="1"/>
  <c r="N326" i="1"/>
  <c r="M326" i="1"/>
  <c r="L326" i="1"/>
  <c r="J326" i="1"/>
  <c r="O325" i="1"/>
  <c r="N325" i="1"/>
  <c r="M325" i="1"/>
  <c r="L325" i="1"/>
  <c r="J325" i="1"/>
  <c r="O324" i="1"/>
  <c r="N324" i="1"/>
  <c r="M324" i="1"/>
  <c r="L324" i="1"/>
  <c r="J324" i="1"/>
  <c r="O323" i="1"/>
  <c r="N323" i="1"/>
  <c r="M323" i="1"/>
  <c r="L323" i="1"/>
  <c r="J323" i="1"/>
  <c r="O322" i="1"/>
  <c r="N322" i="1"/>
  <c r="M322" i="1"/>
  <c r="L322" i="1"/>
  <c r="J322" i="1"/>
  <c r="O321" i="1"/>
  <c r="N321" i="1"/>
  <c r="M321" i="1"/>
  <c r="L321" i="1"/>
  <c r="J321" i="1"/>
  <c r="O320" i="1"/>
  <c r="N320" i="1"/>
  <c r="M320" i="1"/>
  <c r="L320" i="1"/>
  <c r="J320" i="1"/>
  <c r="O319" i="1"/>
  <c r="N319" i="1"/>
  <c r="M319" i="1"/>
  <c r="L319" i="1"/>
  <c r="J319" i="1"/>
  <c r="O318" i="1"/>
  <c r="N318" i="1"/>
  <c r="M318" i="1"/>
  <c r="L318" i="1"/>
  <c r="J318" i="1"/>
  <c r="O317" i="1"/>
  <c r="N317" i="1"/>
  <c r="M317" i="1"/>
  <c r="L317" i="1"/>
  <c r="J317" i="1"/>
  <c r="O316" i="1"/>
  <c r="N316" i="1"/>
  <c r="M316" i="1"/>
  <c r="L316" i="1"/>
  <c r="J316" i="1"/>
  <c r="O315" i="1"/>
  <c r="N315" i="1"/>
  <c r="M315" i="1"/>
  <c r="L315" i="1"/>
  <c r="J315" i="1"/>
  <c r="O314" i="1"/>
  <c r="N314" i="1"/>
  <c r="M314" i="1"/>
  <c r="L314" i="1"/>
  <c r="J314" i="1"/>
  <c r="O313" i="1"/>
  <c r="N313" i="1"/>
  <c r="M313" i="1"/>
  <c r="L313" i="1"/>
  <c r="J313" i="1"/>
  <c r="O312" i="1"/>
  <c r="N312" i="1"/>
  <c r="M312" i="1"/>
  <c r="L312" i="1"/>
  <c r="J312" i="1"/>
  <c r="O311" i="1"/>
  <c r="N311" i="1"/>
  <c r="M311" i="1"/>
  <c r="L311" i="1"/>
  <c r="J311" i="1"/>
  <c r="O310" i="1"/>
  <c r="N310" i="1"/>
  <c r="M310" i="1"/>
  <c r="L310" i="1"/>
  <c r="J310" i="1"/>
  <c r="O309" i="1"/>
  <c r="N309" i="1"/>
  <c r="M309" i="1"/>
  <c r="L309" i="1"/>
  <c r="J309" i="1"/>
  <c r="O308" i="1"/>
  <c r="N308" i="1"/>
  <c r="M308" i="1"/>
  <c r="L308" i="1"/>
  <c r="J308" i="1"/>
  <c r="O307" i="1"/>
  <c r="N307" i="1"/>
  <c r="M307" i="1"/>
  <c r="L307" i="1"/>
  <c r="J307" i="1"/>
  <c r="O306" i="1"/>
  <c r="N306" i="1"/>
  <c r="M306" i="1"/>
  <c r="L306" i="1"/>
  <c r="J306" i="1"/>
  <c r="O305" i="1"/>
  <c r="N305" i="1"/>
  <c r="M305" i="1"/>
  <c r="L305" i="1"/>
  <c r="J305" i="1"/>
  <c r="O304" i="1"/>
  <c r="N304" i="1"/>
  <c r="M304" i="1"/>
  <c r="L304" i="1"/>
  <c r="J304" i="1"/>
  <c r="O303" i="1"/>
  <c r="N303" i="1"/>
  <c r="M303" i="1"/>
  <c r="L303" i="1"/>
  <c r="J303" i="1"/>
  <c r="O302" i="1"/>
  <c r="N302" i="1"/>
  <c r="M302" i="1"/>
  <c r="L302" i="1"/>
  <c r="J302" i="1"/>
  <c r="O301" i="1"/>
  <c r="N301" i="1"/>
  <c r="M301" i="1"/>
  <c r="L301" i="1"/>
  <c r="J301" i="1"/>
  <c r="O300" i="1"/>
  <c r="N300" i="1"/>
  <c r="M300" i="1"/>
  <c r="L300" i="1"/>
  <c r="J300" i="1"/>
  <c r="O299" i="1"/>
  <c r="N299" i="1"/>
  <c r="M299" i="1"/>
  <c r="L299" i="1"/>
  <c r="J299" i="1"/>
  <c r="O298" i="1"/>
  <c r="N298" i="1"/>
  <c r="M298" i="1"/>
  <c r="L298" i="1"/>
  <c r="J298" i="1"/>
  <c r="O297" i="1"/>
  <c r="N297" i="1"/>
  <c r="M297" i="1"/>
  <c r="L297" i="1"/>
  <c r="J297" i="1"/>
  <c r="O296" i="1"/>
  <c r="N296" i="1"/>
  <c r="M296" i="1"/>
  <c r="L296" i="1"/>
  <c r="J296" i="1"/>
  <c r="O295" i="1"/>
  <c r="N295" i="1"/>
  <c r="M295" i="1"/>
  <c r="L295" i="1"/>
  <c r="J295" i="1"/>
  <c r="O294" i="1"/>
  <c r="N294" i="1"/>
  <c r="M294" i="1"/>
  <c r="L294" i="1"/>
  <c r="J294" i="1"/>
  <c r="O293" i="1"/>
  <c r="N293" i="1"/>
  <c r="M293" i="1"/>
  <c r="L293" i="1"/>
  <c r="J293" i="1"/>
  <c r="O292" i="1"/>
  <c r="N292" i="1"/>
  <c r="M292" i="1"/>
  <c r="L292" i="1"/>
  <c r="J292" i="1"/>
  <c r="O291" i="1"/>
  <c r="N291" i="1"/>
  <c r="M291" i="1"/>
  <c r="L291" i="1"/>
  <c r="J291" i="1"/>
  <c r="O290" i="1"/>
  <c r="N290" i="1"/>
  <c r="M290" i="1"/>
  <c r="L290" i="1"/>
  <c r="J290" i="1"/>
  <c r="O289" i="1"/>
  <c r="N289" i="1"/>
  <c r="M289" i="1"/>
  <c r="L289" i="1"/>
  <c r="J289" i="1"/>
  <c r="O288" i="1"/>
  <c r="N288" i="1"/>
  <c r="M288" i="1"/>
  <c r="L288" i="1"/>
  <c r="J288" i="1"/>
  <c r="O287" i="1"/>
  <c r="N287" i="1"/>
  <c r="M287" i="1"/>
  <c r="L287" i="1"/>
  <c r="J287" i="1"/>
  <c r="O286" i="1"/>
  <c r="N286" i="1"/>
  <c r="M286" i="1"/>
  <c r="L286" i="1"/>
  <c r="J286" i="1"/>
  <c r="O285" i="1"/>
  <c r="N285" i="1"/>
  <c r="M285" i="1"/>
  <c r="L285" i="1"/>
  <c r="J285" i="1"/>
  <c r="O284" i="1"/>
  <c r="N284" i="1"/>
  <c r="M284" i="1"/>
  <c r="L284" i="1"/>
  <c r="J284" i="1"/>
  <c r="O283" i="1"/>
  <c r="N283" i="1"/>
  <c r="M283" i="1"/>
  <c r="L283" i="1"/>
  <c r="J283" i="1"/>
  <c r="O282" i="1"/>
  <c r="N282" i="1"/>
  <c r="M282" i="1"/>
  <c r="L282" i="1"/>
  <c r="J282" i="1"/>
  <c r="O281" i="1"/>
  <c r="N281" i="1"/>
  <c r="M281" i="1"/>
  <c r="L281" i="1"/>
  <c r="J281" i="1"/>
  <c r="O280" i="1"/>
  <c r="N280" i="1"/>
  <c r="M280" i="1"/>
  <c r="L280" i="1"/>
  <c r="J280" i="1"/>
  <c r="O279" i="1"/>
  <c r="N279" i="1"/>
  <c r="M279" i="1"/>
  <c r="L279" i="1"/>
  <c r="J279" i="1"/>
  <c r="O278" i="1"/>
  <c r="N278" i="1"/>
  <c r="M278" i="1"/>
  <c r="L278" i="1"/>
  <c r="J278" i="1"/>
  <c r="O277" i="1"/>
  <c r="N277" i="1"/>
  <c r="M277" i="1"/>
  <c r="L277" i="1"/>
  <c r="J277" i="1"/>
  <c r="O276" i="1"/>
  <c r="N276" i="1"/>
  <c r="M276" i="1"/>
  <c r="L276" i="1"/>
  <c r="J276" i="1"/>
  <c r="O275" i="1"/>
  <c r="N275" i="1"/>
  <c r="M275" i="1"/>
  <c r="L275" i="1"/>
  <c r="J275" i="1"/>
  <c r="O274" i="1"/>
  <c r="N274" i="1"/>
  <c r="M274" i="1"/>
  <c r="L274" i="1"/>
  <c r="J274" i="1"/>
  <c r="O273" i="1"/>
  <c r="N273" i="1"/>
  <c r="M273" i="1"/>
  <c r="L273" i="1"/>
  <c r="J273" i="1"/>
  <c r="O272" i="1"/>
  <c r="N272" i="1"/>
  <c r="M272" i="1"/>
  <c r="L272" i="1"/>
  <c r="J272" i="1"/>
  <c r="O271" i="1"/>
  <c r="N271" i="1"/>
  <c r="M271" i="1"/>
  <c r="L271" i="1"/>
  <c r="J271" i="1"/>
  <c r="O270" i="1"/>
  <c r="N270" i="1"/>
  <c r="M270" i="1"/>
  <c r="L270" i="1"/>
  <c r="J270" i="1"/>
  <c r="O269" i="1"/>
  <c r="N269" i="1"/>
  <c r="M269" i="1"/>
  <c r="L269" i="1"/>
  <c r="J269" i="1"/>
  <c r="O268" i="1"/>
  <c r="N268" i="1"/>
  <c r="M268" i="1"/>
  <c r="L268" i="1"/>
  <c r="J268" i="1"/>
  <c r="O267" i="1"/>
  <c r="N267" i="1"/>
  <c r="M267" i="1"/>
  <c r="L267" i="1"/>
  <c r="J267" i="1"/>
  <c r="O266" i="1"/>
  <c r="N266" i="1"/>
  <c r="M266" i="1"/>
  <c r="L266" i="1"/>
  <c r="J266" i="1"/>
  <c r="O265" i="1"/>
  <c r="N265" i="1"/>
  <c r="M265" i="1"/>
  <c r="L265" i="1"/>
  <c r="J265" i="1"/>
  <c r="O264" i="1"/>
  <c r="N264" i="1"/>
  <c r="M264" i="1"/>
  <c r="L264" i="1"/>
  <c r="J264" i="1"/>
  <c r="O263" i="1"/>
  <c r="N263" i="1"/>
  <c r="M263" i="1"/>
  <c r="L263" i="1"/>
  <c r="J263" i="1"/>
  <c r="O262" i="1"/>
  <c r="N262" i="1"/>
  <c r="M262" i="1"/>
  <c r="L262" i="1"/>
  <c r="J262" i="1"/>
  <c r="O261" i="1"/>
  <c r="N261" i="1"/>
  <c r="M261" i="1"/>
  <c r="L261" i="1"/>
  <c r="J261" i="1"/>
  <c r="O260" i="1"/>
  <c r="N260" i="1"/>
  <c r="M260" i="1"/>
  <c r="L260" i="1"/>
  <c r="J260" i="1"/>
  <c r="O259" i="1"/>
  <c r="N259" i="1"/>
  <c r="M259" i="1"/>
  <c r="L259" i="1"/>
  <c r="J259" i="1"/>
  <c r="O258" i="1"/>
  <c r="N258" i="1"/>
  <c r="M258" i="1"/>
  <c r="L258" i="1"/>
  <c r="J258" i="1"/>
  <c r="O257" i="1"/>
  <c r="N257" i="1"/>
  <c r="M257" i="1"/>
  <c r="L257" i="1"/>
  <c r="J257" i="1"/>
  <c r="O256" i="1"/>
  <c r="N256" i="1"/>
  <c r="M256" i="1"/>
  <c r="L256" i="1"/>
  <c r="J256" i="1"/>
  <c r="O255" i="1"/>
  <c r="N255" i="1"/>
  <c r="M255" i="1"/>
  <c r="L255" i="1"/>
  <c r="J255" i="1"/>
  <c r="O254" i="1"/>
  <c r="N254" i="1"/>
  <c r="M254" i="1"/>
  <c r="L254" i="1"/>
  <c r="J254" i="1"/>
  <c r="O253" i="1"/>
  <c r="N253" i="1"/>
  <c r="M253" i="1"/>
  <c r="L253" i="1"/>
  <c r="J253" i="1"/>
  <c r="O252" i="1"/>
  <c r="N252" i="1"/>
  <c r="M252" i="1"/>
  <c r="L252" i="1"/>
  <c r="J252" i="1"/>
  <c r="O251" i="1"/>
  <c r="N251" i="1"/>
  <c r="M251" i="1"/>
  <c r="L251" i="1"/>
  <c r="J251" i="1"/>
  <c r="O250" i="1"/>
  <c r="N250" i="1"/>
  <c r="M250" i="1"/>
  <c r="L250" i="1"/>
  <c r="J250" i="1"/>
  <c r="O249" i="1"/>
  <c r="N249" i="1"/>
  <c r="M249" i="1"/>
  <c r="L249" i="1"/>
  <c r="J249" i="1"/>
  <c r="O248" i="1"/>
  <c r="N248" i="1"/>
  <c r="M248" i="1"/>
  <c r="L248" i="1"/>
  <c r="J248" i="1"/>
  <c r="O247" i="1"/>
  <c r="N247" i="1"/>
  <c r="M247" i="1"/>
  <c r="L247" i="1"/>
  <c r="J247" i="1"/>
  <c r="O246" i="1"/>
  <c r="N246" i="1"/>
  <c r="M246" i="1"/>
  <c r="L246" i="1"/>
  <c r="J246" i="1"/>
  <c r="O245" i="1"/>
  <c r="N245" i="1"/>
  <c r="M245" i="1"/>
  <c r="L245" i="1"/>
  <c r="J245" i="1"/>
  <c r="O244" i="1"/>
  <c r="N244" i="1"/>
  <c r="M244" i="1"/>
  <c r="L244" i="1"/>
  <c r="J244" i="1"/>
  <c r="O243" i="1"/>
  <c r="N243" i="1"/>
  <c r="M243" i="1"/>
  <c r="L243" i="1"/>
  <c r="J243" i="1"/>
  <c r="O242" i="1"/>
  <c r="N242" i="1"/>
  <c r="M242" i="1"/>
  <c r="L242" i="1"/>
  <c r="J242" i="1"/>
  <c r="O241" i="1"/>
  <c r="N241" i="1"/>
  <c r="M241" i="1"/>
  <c r="L241" i="1"/>
  <c r="J241" i="1"/>
  <c r="O240" i="1"/>
  <c r="N240" i="1"/>
  <c r="M240" i="1"/>
  <c r="L240" i="1"/>
  <c r="J240" i="1"/>
  <c r="O239" i="1"/>
  <c r="N239" i="1"/>
  <c r="M239" i="1"/>
  <c r="L239" i="1"/>
  <c r="J239" i="1"/>
  <c r="O238" i="1"/>
  <c r="N238" i="1"/>
  <c r="M238" i="1"/>
  <c r="L238" i="1"/>
  <c r="J238" i="1"/>
  <c r="O237" i="1"/>
  <c r="N237" i="1"/>
  <c r="M237" i="1"/>
  <c r="L237" i="1"/>
  <c r="J237" i="1"/>
  <c r="O236" i="1"/>
  <c r="N236" i="1"/>
  <c r="M236" i="1"/>
  <c r="L236" i="1"/>
  <c r="J236" i="1"/>
  <c r="O235" i="1"/>
  <c r="N235" i="1"/>
  <c r="M235" i="1"/>
  <c r="L235" i="1"/>
  <c r="J235" i="1"/>
  <c r="O234" i="1"/>
  <c r="N234" i="1"/>
  <c r="M234" i="1"/>
  <c r="L234" i="1"/>
  <c r="J234" i="1"/>
  <c r="O233" i="1"/>
  <c r="N233" i="1"/>
  <c r="M233" i="1"/>
  <c r="L233" i="1"/>
  <c r="J233" i="1"/>
  <c r="O232" i="1"/>
  <c r="N232" i="1"/>
  <c r="M232" i="1"/>
  <c r="L232" i="1"/>
  <c r="J232" i="1"/>
  <c r="O231" i="1"/>
  <c r="N231" i="1"/>
  <c r="M231" i="1"/>
  <c r="L231" i="1"/>
  <c r="J231" i="1"/>
  <c r="O230" i="1"/>
  <c r="N230" i="1"/>
  <c r="M230" i="1"/>
  <c r="L230" i="1"/>
  <c r="J230" i="1"/>
  <c r="O229" i="1"/>
  <c r="N229" i="1"/>
  <c r="M229" i="1"/>
  <c r="L229" i="1"/>
  <c r="J229" i="1"/>
  <c r="O228" i="1"/>
  <c r="N228" i="1"/>
  <c r="M228" i="1"/>
  <c r="L228" i="1"/>
  <c r="J228" i="1"/>
  <c r="O227" i="1"/>
  <c r="N227" i="1"/>
  <c r="M227" i="1"/>
  <c r="L227" i="1"/>
  <c r="J227" i="1"/>
  <c r="O226" i="1"/>
  <c r="N226" i="1"/>
  <c r="M226" i="1"/>
  <c r="L226" i="1"/>
  <c r="J226" i="1"/>
  <c r="O225" i="1"/>
  <c r="N225" i="1"/>
  <c r="M225" i="1"/>
  <c r="L225" i="1"/>
  <c r="J225" i="1"/>
  <c r="O224" i="1"/>
  <c r="N224" i="1"/>
  <c r="M224" i="1"/>
  <c r="L224" i="1"/>
  <c r="J224" i="1"/>
  <c r="O223" i="1"/>
  <c r="N223" i="1"/>
  <c r="M223" i="1"/>
  <c r="L223" i="1"/>
  <c r="J223" i="1"/>
  <c r="O222" i="1"/>
  <c r="N222" i="1"/>
  <c r="M222" i="1"/>
  <c r="L222" i="1"/>
  <c r="J222" i="1"/>
  <c r="O221" i="1"/>
  <c r="N221" i="1"/>
  <c r="M221" i="1"/>
  <c r="L221" i="1"/>
  <c r="J221" i="1"/>
  <c r="O220" i="1"/>
  <c r="N220" i="1"/>
  <c r="M220" i="1"/>
  <c r="L220" i="1"/>
  <c r="J220" i="1"/>
  <c r="O219" i="1"/>
  <c r="N219" i="1"/>
  <c r="M219" i="1"/>
  <c r="L219" i="1"/>
  <c r="J219" i="1"/>
  <c r="O218" i="1"/>
  <c r="N218" i="1"/>
  <c r="M218" i="1"/>
  <c r="L218" i="1"/>
  <c r="J218" i="1"/>
  <c r="O217" i="1"/>
  <c r="N217" i="1"/>
  <c r="M217" i="1"/>
  <c r="L217" i="1"/>
  <c r="J217" i="1"/>
  <c r="O216" i="1"/>
  <c r="N216" i="1"/>
  <c r="M216" i="1"/>
  <c r="L216" i="1"/>
  <c r="J216" i="1"/>
  <c r="O215" i="1"/>
  <c r="N215" i="1"/>
  <c r="M215" i="1"/>
  <c r="L215" i="1"/>
  <c r="J215" i="1"/>
  <c r="O214" i="1"/>
  <c r="N214" i="1"/>
  <c r="M214" i="1"/>
  <c r="L214" i="1"/>
  <c r="J214" i="1"/>
  <c r="O213" i="1"/>
  <c r="N213" i="1"/>
  <c r="M213" i="1"/>
  <c r="L213" i="1"/>
  <c r="J213" i="1"/>
  <c r="O212" i="1"/>
  <c r="N212" i="1"/>
  <c r="M212" i="1"/>
  <c r="L212" i="1"/>
  <c r="J212" i="1"/>
  <c r="O211" i="1"/>
  <c r="N211" i="1"/>
  <c r="M211" i="1"/>
  <c r="L211" i="1"/>
  <c r="J211" i="1"/>
  <c r="O210" i="1"/>
  <c r="N210" i="1"/>
  <c r="M210" i="1"/>
  <c r="L210" i="1"/>
  <c r="J210" i="1"/>
  <c r="O209" i="1"/>
  <c r="N209" i="1"/>
  <c r="M209" i="1"/>
  <c r="L209" i="1"/>
  <c r="J209" i="1"/>
  <c r="O208" i="1"/>
  <c r="N208" i="1"/>
  <c r="M208" i="1"/>
  <c r="L208" i="1"/>
  <c r="J208" i="1"/>
  <c r="O207" i="1"/>
  <c r="N207" i="1"/>
  <c r="M207" i="1"/>
  <c r="L207" i="1"/>
  <c r="J207" i="1"/>
  <c r="O206" i="1"/>
  <c r="N206" i="1"/>
  <c r="M206" i="1"/>
  <c r="L206" i="1"/>
  <c r="J206" i="1"/>
  <c r="O205" i="1"/>
  <c r="N205" i="1"/>
  <c r="M205" i="1"/>
  <c r="L205" i="1"/>
  <c r="J205" i="1"/>
  <c r="O204" i="1"/>
  <c r="N204" i="1"/>
  <c r="M204" i="1"/>
  <c r="L204" i="1"/>
  <c r="J204" i="1"/>
  <c r="O203" i="1"/>
  <c r="N203" i="1"/>
  <c r="M203" i="1"/>
  <c r="L203" i="1"/>
  <c r="J203" i="1"/>
  <c r="O202" i="1"/>
  <c r="N202" i="1"/>
  <c r="M202" i="1"/>
  <c r="L202" i="1"/>
  <c r="J202" i="1"/>
  <c r="O201" i="1"/>
  <c r="N201" i="1"/>
  <c r="M201" i="1"/>
  <c r="L201" i="1"/>
  <c r="J201" i="1"/>
  <c r="O200" i="1"/>
  <c r="N200" i="1"/>
  <c r="M200" i="1"/>
  <c r="L200" i="1"/>
  <c r="J200" i="1"/>
  <c r="O199" i="1"/>
  <c r="N199" i="1"/>
  <c r="M199" i="1"/>
  <c r="L199" i="1"/>
  <c r="J199" i="1"/>
  <c r="O198" i="1"/>
  <c r="N198" i="1"/>
  <c r="M198" i="1"/>
  <c r="L198" i="1"/>
  <c r="J198" i="1"/>
  <c r="O197" i="1"/>
  <c r="N197" i="1"/>
  <c r="M197" i="1"/>
  <c r="L197" i="1"/>
  <c r="J197" i="1"/>
  <c r="O196" i="1"/>
  <c r="N196" i="1"/>
  <c r="M196" i="1"/>
  <c r="L196" i="1"/>
  <c r="J196" i="1"/>
  <c r="O195" i="1"/>
  <c r="N195" i="1"/>
  <c r="M195" i="1"/>
  <c r="L195" i="1"/>
  <c r="J195" i="1"/>
  <c r="O194" i="1"/>
  <c r="N194" i="1"/>
  <c r="M194" i="1"/>
  <c r="L194" i="1"/>
  <c r="J194" i="1"/>
  <c r="O193" i="1"/>
  <c r="N193" i="1"/>
  <c r="M193" i="1"/>
  <c r="L193" i="1"/>
  <c r="J193" i="1"/>
  <c r="O192" i="1"/>
  <c r="N192" i="1"/>
  <c r="M192" i="1"/>
  <c r="L192" i="1"/>
  <c r="J192" i="1"/>
  <c r="O191" i="1"/>
  <c r="N191" i="1"/>
  <c r="M191" i="1"/>
  <c r="L191" i="1"/>
  <c r="J191" i="1"/>
  <c r="O190" i="1"/>
  <c r="N190" i="1"/>
  <c r="M190" i="1"/>
  <c r="L190" i="1"/>
  <c r="J190" i="1"/>
  <c r="O189" i="1"/>
  <c r="N189" i="1"/>
  <c r="M189" i="1"/>
  <c r="L189" i="1"/>
  <c r="J189" i="1"/>
  <c r="O188" i="1"/>
  <c r="N188" i="1"/>
  <c r="M188" i="1"/>
  <c r="L188" i="1"/>
  <c r="J188" i="1"/>
  <c r="O187" i="1"/>
  <c r="N187" i="1"/>
  <c r="M187" i="1"/>
  <c r="L187" i="1"/>
  <c r="J187" i="1"/>
  <c r="O186" i="1"/>
  <c r="N186" i="1"/>
  <c r="M186" i="1"/>
  <c r="L186" i="1"/>
  <c r="J186" i="1"/>
  <c r="O185" i="1"/>
  <c r="N185" i="1"/>
  <c r="M185" i="1"/>
  <c r="L185" i="1"/>
  <c r="J185" i="1"/>
  <c r="O184" i="1"/>
  <c r="N184" i="1"/>
  <c r="M184" i="1"/>
  <c r="L184" i="1"/>
  <c r="J184" i="1"/>
  <c r="O183" i="1"/>
  <c r="N183" i="1"/>
  <c r="M183" i="1"/>
  <c r="L183" i="1"/>
  <c r="J183" i="1"/>
  <c r="O182" i="1"/>
  <c r="N182" i="1"/>
  <c r="M182" i="1"/>
  <c r="L182" i="1"/>
  <c r="J182" i="1"/>
  <c r="O181" i="1"/>
  <c r="N181" i="1"/>
  <c r="M181" i="1"/>
  <c r="L181" i="1"/>
  <c r="J181" i="1"/>
  <c r="O180" i="1"/>
  <c r="N180" i="1"/>
  <c r="M180" i="1"/>
  <c r="L180" i="1"/>
  <c r="J180" i="1"/>
  <c r="O179" i="1"/>
  <c r="N179" i="1"/>
  <c r="M179" i="1"/>
  <c r="L179" i="1"/>
  <c r="J179" i="1"/>
  <c r="O178" i="1"/>
  <c r="N178" i="1"/>
  <c r="M178" i="1"/>
  <c r="L178" i="1"/>
  <c r="J178" i="1"/>
  <c r="O177" i="1"/>
  <c r="N177" i="1"/>
  <c r="M177" i="1"/>
  <c r="L177" i="1"/>
  <c r="J177" i="1"/>
  <c r="O176" i="1"/>
  <c r="N176" i="1"/>
  <c r="M176" i="1"/>
  <c r="L176" i="1"/>
  <c r="J176" i="1"/>
  <c r="O175" i="1"/>
  <c r="N175" i="1"/>
  <c r="M175" i="1"/>
  <c r="L175" i="1"/>
  <c r="J175" i="1"/>
  <c r="O174" i="1"/>
  <c r="N174" i="1"/>
  <c r="M174" i="1"/>
  <c r="L174" i="1"/>
  <c r="J174" i="1"/>
  <c r="O173" i="1"/>
  <c r="N173" i="1"/>
  <c r="M173" i="1"/>
  <c r="L173" i="1"/>
  <c r="J173" i="1"/>
  <c r="O172" i="1"/>
  <c r="N172" i="1"/>
  <c r="M172" i="1"/>
  <c r="L172" i="1"/>
  <c r="J172" i="1"/>
  <c r="O171" i="1"/>
  <c r="N171" i="1"/>
  <c r="M171" i="1"/>
  <c r="L171" i="1"/>
  <c r="J171" i="1"/>
  <c r="O170" i="1"/>
  <c r="N170" i="1"/>
  <c r="M170" i="1"/>
  <c r="L170" i="1"/>
  <c r="J170" i="1"/>
  <c r="O169" i="1"/>
  <c r="N169" i="1"/>
  <c r="M169" i="1"/>
  <c r="L169" i="1"/>
  <c r="J169" i="1"/>
  <c r="O168" i="1"/>
  <c r="N168" i="1"/>
  <c r="M168" i="1"/>
  <c r="L168" i="1"/>
  <c r="J168" i="1"/>
  <c r="O167" i="1"/>
  <c r="N167" i="1"/>
  <c r="M167" i="1"/>
  <c r="L167" i="1"/>
  <c r="J167" i="1"/>
  <c r="O166" i="1"/>
  <c r="N166" i="1"/>
  <c r="M166" i="1"/>
  <c r="L166" i="1"/>
  <c r="J166" i="1"/>
  <c r="O165" i="1"/>
  <c r="N165" i="1"/>
  <c r="M165" i="1"/>
  <c r="L165" i="1"/>
  <c r="J165" i="1"/>
  <c r="O164" i="1"/>
  <c r="N164" i="1"/>
  <c r="M164" i="1"/>
  <c r="L164" i="1"/>
  <c r="J164" i="1"/>
  <c r="O163" i="1"/>
  <c r="N163" i="1"/>
  <c r="M163" i="1"/>
  <c r="L163" i="1"/>
  <c r="J163" i="1"/>
  <c r="O162" i="1"/>
  <c r="N162" i="1"/>
  <c r="M162" i="1"/>
  <c r="L162" i="1"/>
  <c r="J162" i="1"/>
  <c r="O161" i="1"/>
  <c r="N161" i="1"/>
  <c r="M161" i="1"/>
  <c r="L161" i="1"/>
  <c r="J161" i="1"/>
  <c r="O160" i="1"/>
  <c r="N160" i="1"/>
  <c r="M160" i="1"/>
  <c r="L160" i="1"/>
  <c r="J160" i="1"/>
  <c r="O159" i="1"/>
  <c r="N159" i="1"/>
  <c r="M159" i="1"/>
  <c r="L159" i="1"/>
  <c r="J159" i="1"/>
  <c r="O158" i="1"/>
  <c r="N158" i="1"/>
  <c r="M158" i="1"/>
  <c r="L158" i="1"/>
  <c r="J158" i="1"/>
  <c r="O157" i="1"/>
  <c r="N157" i="1"/>
  <c r="M157" i="1"/>
  <c r="L157" i="1"/>
  <c r="J157" i="1"/>
  <c r="O156" i="1"/>
  <c r="N156" i="1"/>
  <c r="M156" i="1"/>
  <c r="L156" i="1"/>
  <c r="J156" i="1"/>
  <c r="O155" i="1"/>
  <c r="N155" i="1"/>
  <c r="M155" i="1"/>
  <c r="L155" i="1"/>
  <c r="J155" i="1"/>
  <c r="O154" i="1"/>
  <c r="N154" i="1"/>
  <c r="M154" i="1"/>
  <c r="L154" i="1"/>
  <c r="J154" i="1"/>
  <c r="O153" i="1"/>
  <c r="N153" i="1"/>
  <c r="M153" i="1"/>
  <c r="L153" i="1"/>
  <c r="J153" i="1"/>
  <c r="O152" i="1"/>
  <c r="N152" i="1"/>
  <c r="M152" i="1"/>
  <c r="L152" i="1"/>
  <c r="J152" i="1"/>
  <c r="O151" i="1"/>
  <c r="N151" i="1"/>
  <c r="M151" i="1"/>
  <c r="L151" i="1"/>
  <c r="J151" i="1"/>
  <c r="O150" i="1"/>
  <c r="N150" i="1"/>
  <c r="M150" i="1"/>
  <c r="L150" i="1"/>
  <c r="J150" i="1"/>
  <c r="O149" i="1"/>
  <c r="N149" i="1"/>
  <c r="M149" i="1"/>
  <c r="L149" i="1"/>
  <c r="J149" i="1"/>
  <c r="O148" i="1"/>
  <c r="N148" i="1"/>
  <c r="M148" i="1"/>
  <c r="L148" i="1"/>
  <c r="J148" i="1"/>
  <c r="O147" i="1"/>
  <c r="N147" i="1"/>
  <c r="M147" i="1"/>
  <c r="L147" i="1"/>
  <c r="J147" i="1"/>
  <c r="O146" i="1"/>
  <c r="N146" i="1"/>
  <c r="M146" i="1"/>
  <c r="L146" i="1"/>
  <c r="J146" i="1"/>
  <c r="O145" i="1"/>
  <c r="N145" i="1"/>
  <c r="M145" i="1"/>
  <c r="L145" i="1"/>
  <c r="J145" i="1"/>
  <c r="O144" i="1"/>
  <c r="N144" i="1"/>
  <c r="M144" i="1"/>
  <c r="L144" i="1"/>
  <c r="J144" i="1"/>
  <c r="O143" i="1"/>
  <c r="N143" i="1"/>
  <c r="M143" i="1"/>
  <c r="L143" i="1"/>
  <c r="J143" i="1"/>
  <c r="O142" i="1"/>
  <c r="N142" i="1"/>
  <c r="M142" i="1"/>
  <c r="L142" i="1"/>
  <c r="J142" i="1"/>
  <c r="O141" i="1"/>
  <c r="N141" i="1"/>
  <c r="M141" i="1"/>
  <c r="L141" i="1"/>
  <c r="J141" i="1"/>
  <c r="O140" i="1"/>
  <c r="N140" i="1"/>
  <c r="M140" i="1"/>
  <c r="L140" i="1"/>
  <c r="J140" i="1"/>
  <c r="O139" i="1"/>
  <c r="N139" i="1"/>
  <c r="M139" i="1"/>
  <c r="L139" i="1"/>
  <c r="J139" i="1"/>
  <c r="O138" i="1"/>
  <c r="N138" i="1"/>
  <c r="M138" i="1"/>
  <c r="L138" i="1"/>
  <c r="J138" i="1"/>
  <c r="O137" i="1"/>
  <c r="N137" i="1"/>
  <c r="M137" i="1"/>
  <c r="L137" i="1"/>
  <c r="J137" i="1"/>
  <c r="O136" i="1"/>
  <c r="N136" i="1"/>
  <c r="M136" i="1"/>
  <c r="L136" i="1"/>
  <c r="J136" i="1"/>
  <c r="O135" i="1"/>
  <c r="N135" i="1"/>
  <c r="M135" i="1"/>
  <c r="L135" i="1"/>
  <c r="J135" i="1"/>
  <c r="O134" i="1"/>
  <c r="N134" i="1"/>
  <c r="M134" i="1"/>
  <c r="L134" i="1"/>
  <c r="J134" i="1"/>
  <c r="O133" i="1"/>
  <c r="N133" i="1"/>
  <c r="M133" i="1"/>
  <c r="L133" i="1"/>
  <c r="J133" i="1"/>
  <c r="O132" i="1"/>
  <c r="N132" i="1"/>
  <c r="M132" i="1"/>
  <c r="L132" i="1"/>
  <c r="J132" i="1"/>
  <c r="O131" i="1"/>
  <c r="N131" i="1"/>
  <c r="M131" i="1"/>
  <c r="L131" i="1"/>
  <c r="J131" i="1"/>
  <c r="O130" i="1"/>
  <c r="N130" i="1"/>
  <c r="M130" i="1"/>
  <c r="L130" i="1"/>
  <c r="J130" i="1"/>
  <c r="O129" i="1"/>
  <c r="N129" i="1"/>
  <c r="M129" i="1"/>
  <c r="L129" i="1"/>
  <c r="J129" i="1"/>
  <c r="O128" i="1"/>
  <c r="N128" i="1"/>
  <c r="M128" i="1"/>
  <c r="L128" i="1"/>
  <c r="J128" i="1"/>
  <c r="O127" i="1"/>
  <c r="N127" i="1"/>
  <c r="M127" i="1"/>
  <c r="L127" i="1"/>
  <c r="J127" i="1"/>
  <c r="O126" i="1"/>
  <c r="N126" i="1"/>
  <c r="M126" i="1"/>
  <c r="L126" i="1"/>
  <c r="J126" i="1"/>
  <c r="O125" i="1"/>
  <c r="N125" i="1"/>
  <c r="M125" i="1"/>
  <c r="L125" i="1"/>
  <c r="J125" i="1"/>
  <c r="O124" i="1"/>
  <c r="N124" i="1"/>
  <c r="M124" i="1"/>
  <c r="L124" i="1"/>
  <c r="J124" i="1"/>
  <c r="O123" i="1"/>
  <c r="N123" i="1"/>
  <c r="M123" i="1"/>
  <c r="L123" i="1"/>
  <c r="J123" i="1"/>
  <c r="O122" i="1"/>
  <c r="N122" i="1"/>
  <c r="M122" i="1"/>
  <c r="L122" i="1"/>
  <c r="J122" i="1"/>
  <c r="O121" i="1"/>
  <c r="N121" i="1"/>
  <c r="M121" i="1"/>
  <c r="L121" i="1"/>
  <c r="J121" i="1"/>
  <c r="O120" i="1"/>
  <c r="N120" i="1"/>
  <c r="M120" i="1"/>
  <c r="L120" i="1"/>
  <c r="J120" i="1"/>
  <c r="O119" i="1"/>
  <c r="N119" i="1"/>
  <c r="M119" i="1"/>
  <c r="L119" i="1"/>
  <c r="J119" i="1"/>
  <c r="O118" i="1"/>
  <c r="N118" i="1"/>
  <c r="M118" i="1"/>
  <c r="L118" i="1"/>
  <c r="J118" i="1"/>
  <c r="O117" i="1"/>
  <c r="N117" i="1"/>
  <c r="M117" i="1"/>
  <c r="L117" i="1"/>
  <c r="J117" i="1"/>
  <c r="O116" i="1"/>
  <c r="N116" i="1"/>
  <c r="M116" i="1"/>
  <c r="L116" i="1"/>
  <c r="J116" i="1"/>
  <c r="O115" i="1"/>
  <c r="N115" i="1"/>
  <c r="M115" i="1"/>
  <c r="L115" i="1"/>
  <c r="J115" i="1"/>
  <c r="O114" i="1"/>
  <c r="N114" i="1"/>
  <c r="M114" i="1"/>
  <c r="L114" i="1"/>
  <c r="J114" i="1"/>
  <c r="O113" i="1"/>
  <c r="N113" i="1"/>
  <c r="M113" i="1"/>
  <c r="L113" i="1"/>
  <c r="J113" i="1"/>
  <c r="O112" i="1"/>
  <c r="N112" i="1"/>
  <c r="M112" i="1"/>
  <c r="L112" i="1"/>
  <c r="J112" i="1"/>
  <c r="O111" i="1"/>
  <c r="N111" i="1"/>
  <c r="M111" i="1"/>
  <c r="L111" i="1"/>
  <c r="J111" i="1"/>
  <c r="O110" i="1"/>
  <c r="N110" i="1"/>
  <c r="M110" i="1"/>
  <c r="L110" i="1"/>
  <c r="J110" i="1"/>
  <c r="O109" i="1"/>
  <c r="N109" i="1"/>
  <c r="M109" i="1"/>
  <c r="L109" i="1"/>
  <c r="J109" i="1"/>
  <c r="O108" i="1"/>
  <c r="N108" i="1"/>
  <c r="M108" i="1"/>
  <c r="L108" i="1"/>
  <c r="J108" i="1"/>
  <c r="O107" i="1"/>
  <c r="N107" i="1"/>
  <c r="M107" i="1"/>
  <c r="L107" i="1"/>
  <c r="J107" i="1"/>
  <c r="O106" i="1"/>
  <c r="N106" i="1"/>
  <c r="M106" i="1"/>
  <c r="L106" i="1"/>
  <c r="J106" i="1"/>
  <c r="O105" i="1"/>
  <c r="N105" i="1"/>
  <c r="M105" i="1"/>
  <c r="L105" i="1"/>
  <c r="J105" i="1"/>
  <c r="O104" i="1"/>
  <c r="N104" i="1"/>
  <c r="M104" i="1"/>
  <c r="L104" i="1"/>
  <c r="J104" i="1"/>
  <c r="O103" i="1"/>
  <c r="N103" i="1"/>
  <c r="M103" i="1"/>
  <c r="L103" i="1"/>
  <c r="J103" i="1"/>
  <c r="O102" i="1"/>
  <c r="N102" i="1"/>
  <c r="M102" i="1"/>
  <c r="L102" i="1"/>
  <c r="J102" i="1"/>
  <c r="O101" i="1"/>
  <c r="N101" i="1"/>
  <c r="M101" i="1"/>
  <c r="L101" i="1"/>
  <c r="J101" i="1"/>
  <c r="O100" i="1"/>
  <c r="N100" i="1"/>
  <c r="M100" i="1"/>
  <c r="L100" i="1"/>
  <c r="J100" i="1"/>
  <c r="O99" i="1"/>
  <c r="N99" i="1"/>
  <c r="M99" i="1"/>
  <c r="L99" i="1"/>
  <c r="J99" i="1"/>
  <c r="O98" i="1"/>
  <c r="N98" i="1"/>
  <c r="M98" i="1"/>
  <c r="L98" i="1"/>
  <c r="J98" i="1"/>
  <c r="O97" i="1"/>
  <c r="N97" i="1"/>
  <c r="M97" i="1"/>
  <c r="L97" i="1"/>
  <c r="J97" i="1"/>
  <c r="O96" i="1"/>
  <c r="N96" i="1"/>
  <c r="M96" i="1"/>
  <c r="L96" i="1"/>
  <c r="J96" i="1"/>
  <c r="O95" i="1"/>
  <c r="N95" i="1"/>
  <c r="M95" i="1"/>
  <c r="L95" i="1"/>
  <c r="J95" i="1"/>
  <c r="O94" i="1"/>
  <c r="N94" i="1"/>
  <c r="M94" i="1"/>
  <c r="L94" i="1"/>
  <c r="J94" i="1"/>
  <c r="O93" i="1"/>
  <c r="N93" i="1"/>
  <c r="M93" i="1"/>
  <c r="L93" i="1"/>
  <c r="J93" i="1"/>
  <c r="O92" i="1"/>
  <c r="N92" i="1"/>
  <c r="M92" i="1"/>
  <c r="L92" i="1"/>
  <c r="J92" i="1"/>
  <c r="O91" i="1"/>
  <c r="N91" i="1"/>
  <c r="M91" i="1"/>
  <c r="L91" i="1"/>
  <c r="J91" i="1"/>
  <c r="O90" i="1"/>
  <c r="N90" i="1"/>
  <c r="M90" i="1"/>
  <c r="L90" i="1"/>
  <c r="J90" i="1"/>
  <c r="O89" i="1"/>
  <c r="N89" i="1"/>
  <c r="M89" i="1"/>
  <c r="L89" i="1"/>
  <c r="J89" i="1"/>
  <c r="O88" i="1"/>
  <c r="N88" i="1"/>
  <c r="M88" i="1"/>
  <c r="L88" i="1"/>
  <c r="J88" i="1"/>
  <c r="O87" i="1"/>
  <c r="N87" i="1"/>
  <c r="M87" i="1"/>
  <c r="L87" i="1"/>
  <c r="J87" i="1"/>
  <c r="O86" i="1"/>
  <c r="N86" i="1"/>
  <c r="M86" i="1"/>
  <c r="L86" i="1"/>
  <c r="J86" i="1"/>
  <c r="O85" i="1"/>
  <c r="N85" i="1"/>
  <c r="M85" i="1"/>
  <c r="L85" i="1"/>
  <c r="J85" i="1"/>
  <c r="O84" i="1"/>
  <c r="N84" i="1"/>
  <c r="M84" i="1"/>
  <c r="L84" i="1"/>
  <c r="J84" i="1"/>
  <c r="O83" i="1"/>
  <c r="N83" i="1"/>
  <c r="M83" i="1"/>
  <c r="L83" i="1"/>
  <c r="J83" i="1"/>
  <c r="O82" i="1"/>
  <c r="N82" i="1"/>
  <c r="M82" i="1"/>
  <c r="L82" i="1"/>
  <c r="J82" i="1"/>
  <c r="O81" i="1"/>
  <c r="N81" i="1"/>
  <c r="M81" i="1"/>
  <c r="L81" i="1"/>
  <c r="J81" i="1"/>
  <c r="O80" i="1"/>
  <c r="N80" i="1"/>
  <c r="M80" i="1"/>
  <c r="L80" i="1"/>
  <c r="J80" i="1"/>
  <c r="O79" i="1"/>
  <c r="N79" i="1"/>
  <c r="M79" i="1"/>
  <c r="L79" i="1"/>
  <c r="J79" i="1"/>
  <c r="O78" i="1"/>
  <c r="N78" i="1"/>
  <c r="M78" i="1"/>
  <c r="L78" i="1"/>
  <c r="J78" i="1"/>
  <c r="O77" i="1"/>
  <c r="N77" i="1"/>
  <c r="M77" i="1"/>
  <c r="L77" i="1"/>
  <c r="J77" i="1"/>
  <c r="O76" i="1"/>
  <c r="N76" i="1"/>
  <c r="M76" i="1"/>
  <c r="L76" i="1"/>
  <c r="J76" i="1"/>
  <c r="O75" i="1"/>
  <c r="N75" i="1"/>
  <c r="M75" i="1"/>
  <c r="L75" i="1"/>
  <c r="J75" i="1"/>
  <c r="O74" i="1"/>
  <c r="N74" i="1"/>
  <c r="M74" i="1"/>
  <c r="L74" i="1"/>
  <c r="J74" i="1"/>
  <c r="O73" i="1"/>
  <c r="N73" i="1"/>
  <c r="M73" i="1"/>
  <c r="L73" i="1"/>
  <c r="J73" i="1"/>
  <c r="O72" i="1"/>
  <c r="N72" i="1"/>
  <c r="M72" i="1"/>
  <c r="L72" i="1"/>
  <c r="J72" i="1"/>
  <c r="O71" i="1"/>
  <c r="N71" i="1"/>
  <c r="M71" i="1"/>
  <c r="L71" i="1"/>
  <c r="J71" i="1"/>
  <c r="O70" i="1"/>
  <c r="N70" i="1"/>
  <c r="M70" i="1"/>
  <c r="L70" i="1"/>
  <c r="J70" i="1"/>
  <c r="O69" i="1"/>
  <c r="N69" i="1"/>
  <c r="M69" i="1"/>
  <c r="L69" i="1"/>
  <c r="J69" i="1"/>
  <c r="O68" i="1"/>
  <c r="N68" i="1"/>
  <c r="M68" i="1"/>
  <c r="L68" i="1"/>
  <c r="J68" i="1"/>
  <c r="O67" i="1"/>
  <c r="N67" i="1"/>
  <c r="M67" i="1"/>
  <c r="L67" i="1"/>
  <c r="J67" i="1"/>
  <c r="O66" i="1"/>
  <c r="N66" i="1"/>
  <c r="M66" i="1"/>
  <c r="L66" i="1"/>
  <c r="J66" i="1"/>
  <c r="O65" i="1"/>
  <c r="N65" i="1"/>
  <c r="M65" i="1"/>
  <c r="L65" i="1"/>
  <c r="J65" i="1"/>
  <c r="O64" i="1"/>
  <c r="N64" i="1"/>
  <c r="M64" i="1"/>
  <c r="L64" i="1"/>
  <c r="J64" i="1"/>
  <c r="O63" i="1"/>
  <c r="N63" i="1"/>
  <c r="M63" i="1"/>
  <c r="L63" i="1"/>
  <c r="J63" i="1"/>
  <c r="O62" i="1"/>
  <c r="N62" i="1"/>
  <c r="M62" i="1"/>
  <c r="L62" i="1"/>
  <c r="J62" i="1"/>
  <c r="O61" i="1"/>
  <c r="N61" i="1"/>
  <c r="M61" i="1"/>
  <c r="L61" i="1"/>
  <c r="J61" i="1"/>
  <c r="O60" i="1"/>
  <c r="N60" i="1"/>
  <c r="M60" i="1"/>
  <c r="L60" i="1"/>
  <c r="J60" i="1"/>
  <c r="O59" i="1"/>
  <c r="N59" i="1"/>
  <c r="M59" i="1"/>
  <c r="L59" i="1"/>
  <c r="J59" i="1"/>
  <c r="O58" i="1"/>
  <c r="N58" i="1"/>
  <c r="M58" i="1"/>
  <c r="L58" i="1"/>
  <c r="J58" i="1"/>
  <c r="O57" i="1"/>
  <c r="N57" i="1"/>
  <c r="M57" i="1"/>
  <c r="L57" i="1"/>
  <c r="J57" i="1"/>
  <c r="O56" i="1"/>
  <c r="N56" i="1"/>
  <c r="M56" i="1"/>
  <c r="L56" i="1"/>
  <c r="J56" i="1"/>
  <c r="O55" i="1"/>
  <c r="N55" i="1"/>
  <c r="M55" i="1"/>
  <c r="L55" i="1"/>
  <c r="J55" i="1"/>
  <c r="O54" i="1"/>
  <c r="N54" i="1"/>
  <c r="M54" i="1"/>
  <c r="L54" i="1"/>
  <c r="J54" i="1"/>
  <c r="O53" i="1"/>
  <c r="N53" i="1"/>
  <c r="M53" i="1"/>
  <c r="L53" i="1"/>
  <c r="J53" i="1"/>
  <c r="O52" i="1"/>
  <c r="N52" i="1"/>
  <c r="M52" i="1"/>
  <c r="L52" i="1"/>
  <c r="J52" i="1"/>
  <c r="O51" i="1"/>
  <c r="N51" i="1"/>
  <c r="M51" i="1"/>
  <c r="L51" i="1"/>
  <c r="J51" i="1"/>
  <c r="O50" i="1"/>
  <c r="N50" i="1"/>
  <c r="M50" i="1"/>
  <c r="L50" i="1"/>
  <c r="J50" i="1"/>
  <c r="O49" i="1"/>
  <c r="N49" i="1"/>
  <c r="M49" i="1"/>
  <c r="L49" i="1"/>
  <c r="J49" i="1"/>
  <c r="O48" i="1"/>
  <c r="N48" i="1"/>
  <c r="M48" i="1"/>
  <c r="L48" i="1"/>
  <c r="J48" i="1"/>
  <c r="O47" i="1"/>
  <c r="N47" i="1"/>
  <c r="M47" i="1"/>
  <c r="L47" i="1"/>
  <c r="J47" i="1"/>
  <c r="O46" i="1"/>
  <c r="N46" i="1"/>
  <c r="M46" i="1"/>
  <c r="L46" i="1"/>
  <c r="J46" i="1"/>
  <c r="O45" i="1"/>
  <c r="N45" i="1"/>
  <c r="M45" i="1"/>
  <c r="L45" i="1"/>
  <c r="J45" i="1"/>
  <c r="O44" i="1"/>
  <c r="N44" i="1"/>
  <c r="M44" i="1"/>
  <c r="L44" i="1"/>
  <c r="J44" i="1"/>
  <c r="O43" i="1"/>
  <c r="N43" i="1"/>
  <c r="M43" i="1"/>
  <c r="L43" i="1"/>
  <c r="J43" i="1"/>
  <c r="O42" i="1"/>
  <c r="N42" i="1"/>
  <c r="M42" i="1"/>
  <c r="L42" i="1"/>
  <c r="J42" i="1"/>
  <c r="O41" i="1"/>
  <c r="N41" i="1"/>
  <c r="M41" i="1"/>
  <c r="L41" i="1"/>
  <c r="J41" i="1"/>
  <c r="O40" i="1"/>
  <c r="N40" i="1"/>
  <c r="M40" i="1"/>
  <c r="L40" i="1"/>
  <c r="J40" i="1"/>
  <c r="O39" i="1"/>
  <c r="N39" i="1"/>
  <c r="M39" i="1"/>
  <c r="L39" i="1"/>
  <c r="J39" i="1"/>
  <c r="O38" i="1"/>
  <c r="N38" i="1"/>
  <c r="M38" i="1"/>
  <c r="L38" i="1"/>
  <c r="J38" i="1"/>
  <c r="O37" i="1"/>
  <c r="N37" i="1"/>
  <c r="M37" i="1"/>
  <c r="L37" i="1"/>
  <c r="J37" i="1"/>
  <c r="O36" i="1"/>
  <c r="N36" i="1"/>
  <c r="M36" i="1"/>
  <c r="L36" i="1"/>
  <c r="J36" i="1"/>
  <c r="O35" i="1"/>
  <c r="N35" i="1"/>
  <c r="M35" i="1"/>
  <c r="L35" i="1"/>
  <c r="J35" i="1"/>
  <c r="O34" i="1"/>
  <c r="N34" i="1"/>
  <c r="M34" i="1"/>
  <c r="L34" i="1"/>
  <c r="J34" i="1"/>
  <c r="O33" i="1"/>
  <c r="N33" i="1"/>
  <c r="M33" i="1"/>
  <c r="L33" i="1"/>
  <c r="J33" i="1"/>
  <c r="O32" i="1"/>
  <c r="N32" i="1"/>
  <c r="M32" i="1"/>
  <c r="L32" i="1"/>
  <c r="J32" i="1"/>
  <c r="O31" i="1"/>
  <c r="N31" i="1"/>
  <c r="M31" i="1"/>
  <c r="L31" i="1"/>
  <c r="J31" i="1"/>
  <c r="O30" i="1"/>
  <c r="N30" i="1"/>
  <c r="M30" i="1"/>
  <c r="L30" i="1"/>
  <c r="J30" i="1"/>
  <c r="O29" i="1"/>
  <c r="N29" i="1"/>
  <c r="M29" i="1"/>
  <c r="L29" i="1"/>
  <c r="J29" i="1"/>
  <c r="O28" i="1"/>
  <c r="N28" i="1"/>
  <c r="M28" i="1"/>
  <c r="L28" i="1"/>
  <c r="J28" i="1"/>
  <c r="O27" i="1"/>
  <c r="N27" i="1"/>
  <c r="M27" i="1"/>
  <c r="L27" i="1"/>
  <c r="J27" i="1"/>
  <c r="O26" i="1"/>
  <c r="N26" i="1"/>
  <c r="M26" i="1"/>
  <c r="L26" i="1"/>
  <c r="J26" i="1"/>
  <c r="O25" i="1"/>
  <c r="N25" i="1"/>
  <c r="M25" i="1"/>
  <c r="L25" i="1"/>
  <c r="J25" i="1"/>
  <c r="O24" i="1"/>
  <c r="N24" i="1"/>
  <c r="M24" i="1"/>
  <c r="L24" i="1"/>
  <c r="J24" i="1"/>
  <c r="O23" i="1"/>
  <c r="N23" i="1"/>
  <c r="M23" i="1"/>
  <c r="L23" i="1"/>
  <c r="J23" i="1"/>
  <c r="O22" i="1"/>
  <c r="N22" i="1"/>
  <c r="M22" i="1"/>
  <c r="L22" i="1"/>
  <c r="J22" i="1"/>
  <c r="O21" i="1"/>
  <c r="N21" i="1"/>
  <c r="M21" i="1"/>
  <c r="L21" i="1"/>
  <c r="J21" i="1"/>
  <c r="O20" i="1"/>
  <c r="N20" i="1"/>
  <c r="M20" i="1"/>
  <c r="L20" i="1"/>
  <c r="J20" i="1"/>
  <c r="O19" i="1"/>
  <c r="N19" i="1"/>
  <c r="M19" i="1"/>
  <c r="L19" i="1"/>
  <c r="J19" i="1"/>
  <c r="O18" i="1"/>
  <c r="N18" i="1"/>
  <c r="M18" i="1"/>
  <c r="L18" i="1"/>
  <c r="J18" i="1"/>
  <c r="O17" i="1"/>
  <c r="N17" i="1"/>
  <c r="M17" i="1"/>
  <c r="L17" i="1"/>
  <c r="J17" i="1"/>
  <c r="O16" i="1"/>
  <c r="N16" i="1"/>
  <c r="M16" i="1"/>
  <c r="L16" i="1"/>
  <c r="J16" i="1"/>
  <c r="O15" i="1"/>
  <c r="N15" i="1"/>
  <c r="M15" i="1"/>
  <c r="L15" i="1"/>
  <c r="J15" i="1"/>
  <c r="O14" i="1"/>
  <c r="N14" i="1"/>
  <c r="M14" i="1"/>
  <c r="L14" i="1"/>
  <c r="J14" i="1"/>
  <c r="O13" i="1"/>
  <c r="N13" i="1"/>
  <c r="M13" i="1"/>
  <c r="L13" i="1"/>
  <c r="J13" i="1"/>
  <c r="O12" i="1"/>
  <c r="N12" i="1"/>
  <c r="M12" i="1"/>
  <c r="L12" i="1"/>
  <c r="J12" i="1"/>
  <c r="O11" i="1"/>
  <c r="N11" i="1"/>
  <c r="M11" i="1"/>
  <c r="L11" i="1"/>
  <c r="J11" i="1"/>
  <c r="O10" i="1"/>
  <c r="N10" i="1"/>
  <c r="M10" i="1"/>
  <c r="L10" i="1"/>
  <c r="J10" i="1"/>
  <c r="O9" i="1"/>
  <c r="N9" i="1"/>
  <c r="M9" i="1"/>
  <c r="L9" i="1"/>
  <c r="J9" i="1"/>
  <c r="O8" i="1"/>
  <c r="N8" i="1"/>
  <c r="M8" i="1"/>
  <c r="L8" i="1"/>
  <c r="J8" i="1"/>
  <c r="O7" i="1"/>
  <c r="N7" i="1"/>
  <c r="M7" i="1"/>
  <c r="L7" i="1"/>
  <c r="J7" i="1"/>
</calcChain>
</file>

<file path=xl/sharedStrings.xml><?xml version="1.0" encoding="utf-8"?>
<sst xmlns="http://schemas.openxmlformats.org/spreadsheetml/2006/main" count="5321" uniqueCount="136">
  <si>
    <t>Ngày</t>
  </si>
  <si>
    <t>Khách hàng</t>
  </si>
  <si>
    <t>Số lượng</t>
  </si>
  <si>
    <t>Mã hàng</t>
  </si>
  <si>
    <t>Thành tiền</t>
  </si>
  <si>
    <t>Quý</t>
  </si>
  <si>
    <t>Tháng</t>
  </si>
  <si>
    <t>A001</t>
  </si>
  <si>
    <t>A002</t>
  </si>
  <si>
    <t>A003</t>
  </si>
  <si>
    <t>A004</t>
  </si>
  <si>
    <t>A005</t>
  </si>
  <si>
    <t>A006</t>
  </si>
  <si>
    <t>A007</t>
  </si>
  <si>
    <t>A008</t>
  </si>
  <si>
    <t>A009</t>
  </si>
  <si>
    <t>A010</t>
  </si>
  <si>
    <t>A011</t>
  </si>
  <si>
    <t>A012</t>
  </si>
  <si>
    <t>A013</t>
  </si>
  <si>
    <t>A014</t>
  </si>
  <si>
    <t>A015</t>
  </si>
  <si>
    <t>A016</t>
  </si>
  <si>
    <t>A017</t>
  </si>
  <si>
    <t>A018</t>
  </si>
  <si>
    <t>A019</t>
  </si>
  <si>
    <t>A020</t>
  </si>
  <si>
    <t>A021</t>
  </si>
  <si>
    <t>A022</t>
  </si>
  <si>
    <t>A023</t>
  </si>
  <si>
    <t>A024</t>
  </si>
  <si>
    <t>A025</t>
  </si>
  <si>
    <t>Nhóm</t>
  </si>
  <si>
    <t>Mã</t>
  </si>
  <si>
    <t>Nhóm 01</t>
  </si>
  <si>
    <t>Nhóm 02</t>
  </si>
  <si>
    <t>Nhóm 03</t>
  </si>
  <si>
    <t>Nhóm 04</t>
  </si>
  <si>
    <t>Nhóm 05</t>
  </si>
  <si>
    <t>Nhóm 06</t>
  </si>
  <si>
    <t>Nhóm 07</t>
  </si>
  <si>
    <t>Nhóm 08</t>
  </si>
  <si>
    <t>Quy cách (Kg)</t>
  </si>
  <si>
    <t>Miền Bắc</t>
  </si>
  <si>
    <t>Miền Nam</t>
  </si>
  <si>
    <t>Miền Trung</t>
  </si>
  <si>
    <t>Miền Đông</t>
  </si>
  <si>
    <t>Miền Tây</t>
  </si>
  <si>
    <t>Khu vực</t>
  </si>
  <si>
    <t>Tuần</t>
  </si>
  <si>
    <t>KH001</t>
  </si>
  <si>
    <t>KH002</t>
  </si>
  <si>
    <t>KH003</t>
  </si>
  <si>
    <t>KH004</t>
  </si>
  <si>
    <t>KH005</t>
  </si>
  <si>
    <t>KH006</t>
  </si>
  <si>
    <t>KH007</t>
  </si>
  <si>
    <t>KH008</t>
  </si>
  <si>
    <t>KH009</t>
  </si>
  <si>
    <t>KH010</t>
  </si>
  <si>
    <t>KH011</t>
  </si>
  <si>
    <t>KH012</t>
  </si>
  <si>
    <t>KH013</t>
  </si>
  <si>
    <t>KH014</t>
  </si>
  <si>
    <t>KH015</t>
  </si>
  <si>
    <t>KH016</t>
  </si>
  <si>
    <t>Giá bán</t>
  </si>
  <si>
    <t>Đóng gói</t>
  </si>
  <si>
    <t>50g</t>
  </si>
  <si>
    <t>250g</t>
  </si>
  <si>
    <t>500g</t>
  </si>
  <si>
    <t>1000g</t>
  </si>
  <si>
    <t>800g</t>
  </si>
  <si>
    <t>Quy đổi/ tấn</t>
  </si>
  <si>
    <t>Thành thị</t>
  </si>
  <si>
    <t>Nông thôn</t>
  </si>
  <si>
    <t>Khu vực - TT/NT</t>
  </si>
  <si>
    <t>Lợi nhuận</t>
  </si>
  <si>
    <t>Row Labels</t>
  </si>
  <si>
    <t>Grand Total</t>
  </si>
  <si>
    <t>Column Labels</t>
  </si>
  <si>
    <t>Sum of Quy đổi/ tấn</t>
  </si>
  <si>
    <t>01. Volume Trend</t>
  </si>
  <si>
    <t>Sum of Thành tiền</t>
  </si>
  <si>
    <t>02. DOANH THU THEO NHÓM NGÀNH</t>
  </si>
  <si>
    <t>01. KHỐI LƯỢNG THEO NHÓM NGÀNH</t>
  </si>
  <si>
    <t>03. CẤU TRÚC DOANH THU</t>
  </si>
  <si>
    <t>T01</t>
  </si>
  <si>
    <t>T02</t>
  </si>
  <si>
    <t>T03</t>
  </si>
  <si>
    <t>T04</t>
  </si>
  <si>
    <t>T05</t>
  </si>
  <si>
    <t>T06</t>
  </si>
  <si>
    <t>T07</t>
  </si>
  <si>
    <t>T08</t>
  </si>
  <si>
    <t>T09</t>
  </si>
  <si>
    <t>T10</t>
  </si>
  <si>
    <t>T11</t>
  </si>
  <si>
    <t>T12</t>
  </si>
  <si>
    <t>Q4</t>
  </si>
  <si>
    <t>Q1</t>
  </si>
  <si>
    <t>Q2</t>
  </si>
  <si>
    <t>Q3</t>
  </si>
  <si>
    <t>04. DOANH THU THEO KHU VỰC</t>
  </si>
  <si>
    <t>DOANH THU</t>
  </si>
  <si>
    <t>Qúy BC</t>
  </si>
  <si>
    <t>Khu vực BC</t>
  </si>
  <si>
    <t>Sum of Lợi nhuận</t>
  </si>
  <si>
    <t>05. LỢI NHUẬN - DOANH THU THEO CÁCH ĐÓNG GÓI</t>
  </si>
  <si>
    <t>194006-344005</t>
  </si>
  <si>
    <t>344006-494005</t>
  </si>
  <si>
    <t>494006-644005</t>
  </si>
  <si>
    <t>644006-794005</t>
  </si>
  <si>
    <t>794006-944005</t>
  </si>
  <si>
    <t>944006-1094005</t>
  </si>
  <si>
    <t>1094006-1244005</t>
  </si>
  <si>
    <t>194K-344K</t>
  </si>
  <si>
    <t>344K-494K</t>
  </si>
  <si>
    <t>494K-644K</t>
  </si>
  <si>
    <t>644K-794K</t>
  </si>
  <si>
    <t>794K-944K</t>
  </si>
  <si>
    <t>944K-1.190K</t>
  </si>
  <si>
    <t>1.190K-1.244K</t>
  </si>
  <si>
    <t>07. DOANH THU THEO MỨC GIÁ VÀ KHU VỰC</t>
  </si>
  <si>
    <t>08. LỢI NHUẬN THEO KHU VỰC THÀNH THỊ VS. NÔNG THÔN</t>
  </si>
  <si>
    <t>Doanh thu</t>
  </si>
  <si>
    <t>Sản lượng</t>
  </si>
  <si>
    <t>Tuần BC</t>
  </si>
  <si>
    <t>09. BÁO CÁO DOANH THU SẢN LƯỢNG TUẦN</t>
  </si>
  <si>
    <t>Quý báo cáo</t>
  </si>
  <si>
    <t xml:space="preserve">KPI </t>
  </si>
  <si>
    <t>10. BÁO CÁO KPI THEO KHU VỰC</t>
  </si>
  <si>
    <t>Tổng cộng</t>
  </si>
  <si>
    <t>00. DỮ LIỆU BÁO CÁO</t>
  </si>
  <si>
    <t>* File do CleverCFO thiết kế - vui lòng tôn trọng bản quyền</t>
  </si>
  <si>
    <t>06. TỶ TRỌNG DOANH THU THEO CÁCH ĐÓNG GÓI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</si>
</sst>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dd/mm/yyyy"/>
    <numFmt numFmtId="165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2"/>
      <color rgb="FFC0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1"/>
        <bgColor theme="1"/>
      </patternFill>
    </fill>
  </fills>
  <borders count="2">
    <border>
      <left/>
      <right/>
      <top/>
      <bottom/>
      <diagonal/>
    </border>
    <border>
      <left style="thin">
        <color theme="4" tint="0.59999389629810485"/>
      </left>
      <right style="thin">
        <color theme="4" tint="0.59999389629810485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2" fillId="0" borderId="0" xfId="0" applyFont="1"/>
    <xf numFmtId="164" fontId="0" fillId="0" borderId="0" xfId="0" applyNumberFormat="1"/>
    <xf numFmtId="43" fontId="0" fillId="0" borderId="0" xfId="1" applyFont="1"/>
    <xf numFmtId="165" fontId="0" fillId="0" borderId="0" xfId="1" applyNumberFormat="1" applyFont="1"/>
    <xf numFmtId="165" fontId="0" fillId="0" borderId="0" xfId="0" applyNumberFormat="1"/>
    <xf numFmtId="43" fontId="0" fillId="0" borderId="0" xfId="0" applyNumberFormat="1"/>
    <xf numFmtId="0" fontId="0" fillId="0" borderId="0" xfId="0" applyNumberFormat="1"/>
    <xf numFmtId="165" fontId="2" fillId="0" borderId="0" xfId="1" applyNumberFormat="1" applyFont="1"/>
    <xf numFmtId="0" fontId="2" fillId="2" borderId="0" xfId="0" applyFont="1" applyFill="1"/>
    <xf numFmtId="165" fontId="2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/>
    <xf numFmtId="43" fontId="0" fillId="2" borderId="0" xfId="0" applyNumberFormat="1" applyFill="1"/>
    <xf numFmtId="0" fontId="4" fillId="0" borderId="0" xfId="0" applyFont="1"/>
    <xf numFmtId="165" fontId="3" fillId="4" borderId="0" xfId="0" applyNumberFormat="1" applyFont="1" applyFill="1" applyBorder="1"/>
    <xf numFmtId="10" fontId="0" fillId="0" borderId="0" xfId="0" applyNumberFormat="1"/>
    <xf numFmtId="165" fontId="0" fillId="0" borderId="0" xfId="0" pivotButton="1" applyNumberFormat="1"/>
    <xf numFmtId="165" fontId="0" fillId="0" borderId="0" xfId="0" applyNumberFormat="1" applyAlignment="1">
      <alignment horizontal="left"/>
    </xf>
    <xf numFmtId="165" fontId="0" fillId="3" borderId="1" xfId="0" applyNumberFormat="1" applyFont="1" applyFill="1" applyBorder="1" applyAlignment="1">
      <alignment horizontal="left"/>
    </xf>
    <xf numFmtId="9" fontId="0" fillId="0" borderId="0" xfId="0" applyNumberFormat="1"/>
    <xf numFmtId="9" fontId="0" fillId="3" borderId="1" xfId="2" applyFont="1" applyFill="1" applyBorder="1"/>
    <xf numFmtId="0" fontId="0" fillId="0" borderId="0" xfId="0" applyAlignment="1">
      <alignment horizontal="left" indent="1"/>
    </xf>
    <xf numFmtId="0" fontId="3" fillId="0" borderId="0" xfId="0" applyFont="1" applyFill="1" applyBorder="1"/>
    <xf numFmtId="165" fontId="3" fillId="0" borderId="0" xfId="1" applyNumberFormat="1" applyFont="1" applyFill="1" applyBorder="1"/>
    <xf numFmtId="0" fontId="3" fillId="0" borderId="0" xfId="0" applyFont="1" applyFill="1" applyBorder="1" applyAlignment="1">
      <alignment horizontal="left" indent="1"/>
    </xf>
    <xf numFmtId="43" fontId="3" fillId="0" borderId="0" xfId="1" applyNumberFormat="1" applyFont="1" applyFill="1" applyBorder="1"/>
    <xf numFmtId="0" fontId="5" fillId="0" borderId="0" xfId="0" applyFont="1"/>
  </cellXfs>
  <cellStyles count="3">
    <cellStyle name="Comma" xfId="1" builtinId="3"/>
    <cellStyle name="Normal" xfId="0" builtinId="0"/>
    <cellStyle name="Percent" xfId="2" builtinId="5"/>
  </cellStyles>
  <dxfs count="14">
    <dxf>
      <numFmt numFmtId="165" formatCode="_(* #,##0_);_(* \(#,##0\);_(* &quot;-&quot;??_);_(@_)"/>
    </dxf>
    <dxf>
      <numFmt numFmtId="165" formatCode="_(* #,##0_);_(* \(#,##0\);_(* &quot;-&quot;??_);_(@_)"/>
    </dxf>
    <dxf>
      <numFmt numFmtId="166" formatCode="_(* #,##0.0_);_(* \(#,##0.0\);_(* &quot;-&quot;??_);_(@_)"/>
    </dxf>
    <dxf>
      <numFmt numFmtId="166" formatCode="_(* #,##0.0_);_(* \(#,##0.0\);_(* &quot;-&quot;??_);_(@_)"/>
    </dxf>
    <dxf>
      <numFmt numFmtId="14" formatCode="0.00%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6" formatCode="_(* #,##0.0_);_(* \(#,##0.0\);_(* &quot;-&quot;??_);_(@_)"/>
    </dxf>
    <dxf>
      <numFmt numFmtId="166" formatCode="_(* #,##0.0_);_(* \(#,##0.0\);_(* &quot;-&quot;??_);_(@_)"/>
    </dxf>
    <dxf>
      <numFmt numFmtId="166" formatCode="_(* #,##0.0_);_(* \(#,##0.0\);_(* &quot;-&quot;??_);_(@_)"/>
    </dxf>
    <dxf>
      <numFmt numFmtId="166" formatCode="_(* #,##0.0_);_(* \(#,##0.0\);_(* &quot;-&quot;??_);_(@_)"/>
    </dxf>
    <dxf>
      <numFmt numFmtId="35" formatCode="_(* #,##0.00_);_(* \(#,##0.0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[Top_10_Report.xlsx]01!PivotTable1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BÁO</a:t>
            </a:r>
            <a:r>
              <a:rPr lang="en-US" baseline="0"/>
              <a:t> CÁO SẢN LƯỢNG THEO NHÓM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lt1">
                  <a:lumMod val="8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gradFill>
            <a:gsLst>
              <a:gs pos="100000">
                <a:schemeClr val="accent1"/>
              </a:gs>
              <a:gs pos="0">
                <a:schemeClr val="accent1">
                  <a:lumMod val="75000"/>
                </a:schemeClr>
              </a:gs>
            </a:gsLst>
            <a:lin ang="0" scaled="1"/>
          </a:gradFill>
          <a:ln>
            <a:noFill/>
          </a:ln>
          <a:effectLst>
            <a:innerShdw dist="12700" dir="16200000">
              <a:schemeClr val="lt1">
                <a:alpha val="75000"/>
              </a:schemeClr>
            </a:innerShdw>
          </a:effectLst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gradFill>
            <a:gsLst>
              <a:gs pos="100000">
                <a:schemeClr val="accent1"/>
              </a:gs>
              <a:gs pos="0">
                <a:schemeClr val="accent1">
                  <a:lumMod val="75000"/>
                </a:schemeClr>
              </a:gs>
            </a:gsLst>
            <a:lin ang="0" scaled="1"/>
          </a:gradFill>
          <a:ln>
            <a:noFill/>
          </a:ln>
          <a:effectLst>
            <a:innerShdw dist="12700" dir="16200000">
              <a:schemeClr val="lt1">
                <a:alpha val="75000"/>
              </a:schemeClr>
            </a:innerShdw>
          </a:effectLst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85000"/>
                      <a:lumOff val="1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gradFill>
            <a:gsLst>
              <a:gs pos="100000">
                <a:schemeClr val="accent1"/>
              </a:gs>
              <a:gs pos="0">
                <a:schemeClr val="accent1">
                  <a:lumMod val="75000"/>
                </a:schemeClr>
              </a:gs>
            </a:gsLst>
            <a:lin ang="0" scaled="1"/>
          </a:gradFill>
          <a:ln>
            <a:noFill/>
          </a:ln>
          <a:effectLst>
            <a:innerShdw dist="12700" dir="16200000">
              <a:schemeClr val="lt1">
                <a:alpha val="75000"/>
              </a:schemeClr>
            </a:innerShdw>
          </a:effectLst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gradFill>
            <a:gsLst>
              <a:gs pos="100000">
                <a:schemeClr val="accent1"/>
              </a:gs>
              <a:gs pos="0">
                <a:schemeClr val="accent1">
                  <a:lumMod val="75000"/>
                </a:schemeClr>
              </a:gs>
            </a:gsLst>
            <a:lin ang="0" scaled="1"/>
          </a:gradFill>
          <a:ln>
            <a:noFill/>
          </a:ln>
          <a:effectLst>
            <a:innerShdw dist="12700" dir="16200000">
              <a:schemeClr val="lt1">
                <a:alpha val="75000"/>
              </a:schemeClr>
            </a:innerShdw>
          </a:effectLst>
        </c:spPr>
        <c:marker>
          <c:symbol val="none"/>
        </c:marker>
      </c:pivotFmt>
      <c:pivotFmt>
        <c:idx val="24"/>
        <c:spPr>
          <a:gradFill>
            <a:gsLst>
              <a:gs pos="100000">
                <a:schemeClr val="accent1"/>
              </a:gs>
              <a:gs pos="0">
                <a:schemeClr val="accent1">
                  <a:lumMod val="75000"/>
                </a:schemeClr>
              </a:gs>
            </a:gsLst>
            <a:lin ang="0" scaled="1"/>
          </a:gradFill>
          <a:ln>
            <a:noFill/>
          </a:ln>
          <a:effectLst>
            <a:innerShdw dist="12700" dir="16200000">
              <a:schemeClr val="lt1">
                <a:alpha val="75000"/>
              </a:schemeClr>
            </a:innerShdw>
          </a:effectLst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5"/>
        <c:spPr>
          <a:gradFill>
            <a:gsLst>
              <a:gs pos="100000">
                <a:schemeClr val="accent1"/>
              </a:gs>
              <a:gs pos="0">
                <a:schemeClr val="accent1">
                  <a:lumMod val="75000"/>
                </a:schemeClr>
              </a:gs>
            </a:gsLst>
            <a:lin ang="0" scaled="1"/>
          </a:gradFill>
          <a:ln>
            <a:noFill/>
          </a:ln>
          <a:effectLst>
            <a:innerShdw dist="12700" dir="16200000">
              <a:schemeClr val="lt1">
                <a:alpha val="75000"/>
              </a:schemeClr>
            </a:innerShdw>
          </a:effectLst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6"/>
        <c:spPr>
          <a:gradFill>
            <a:gsLst>
              <a:gs pos="100000">
                <a:schemeClr val="accent1"/>
              </a:gs>
              <a:gs pos="0">
                <a:schemeClr val="accent1">
                  <a:lumMod val="75000"/>
                </a:schemeClr>
              </a:gs>
            </a:gsLst>
            <a:lin ang="0" scaled="1"/>
          </a:gradFill>
          <a:ln>
            <a:noFill/>
          </a:ln>
          <a:effectLst>
            <a:innerShdw dist="12700" dir="16200000">
              <a:schemeClr val="lt1">
                <a:alpha val="75000"/>
              </a:schemeClr>
            </a:innerShdw>
          </a:effectLst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7"/>
        <c:spPr>
          <a:gradFill>
            <a:gsLst>
              <a:gs pos="100000">
                <a:schemeClr val="accent1"/>
              </a:gs>
              <a:gs pos="0">
                <a:schemeClr val="accent1">
                  <a:lumMod val="75000"/>
                </a:schemeClr>
              </a:gs>
            </a:gsLst>
            <a:lin ang="0" scaled="1"/>
          </a:gradFill>
          <a:ln>
            <a:noFill/>
          </a:ln>
          <a:effectLst>
            <a:innerShdw dist="12700" dir="16200000">
              <a:schemeClr val="lt1">
                <a:alpha val="75000"/>
              </a:schemeClr>
            </a:innerShdw>
          </a:effectLst>
        </c:spPr>
        <c:marker>
          <c:symbol val="none"/>
        </c:marker>
      </c:pivotFmt>
      <c:pivotFmt>
        <c:idx val="28"/>
        <c:spPr>
          <a:gradFill>
            <a:gsLst>
              <a:gs pos="100000">
                <a:schemeClr val="accent1"/>
              </a:gs>
              <a:gs pos="0">
                <a:schemeClr val="accent1">
                  <a:lumMod val="75000"/>
                </a:schemeClr>
              </a:gs>
            </a:gsLst>
            <a:lin ang="0" scaled="1"/>
          </a:gradFill>
          <a:ln>
            <a:noFill/>
          </a:ln>
          <a:effectLst>
            <a:innerShdw dist="12700" dir="16200000">
              <a:schemeClr val="lt1">
                <a:alpha val="75000"/>
              </a:schemeClr>
            </a:innerShdw>
          </a:effectLst>
        </c:spPr>
        <c:marker>
          <c:symbol val="none"/>
        </c:marker>
      </c:pivotFmt>
      <c:pivotFmt>
        <c:idx val="29"/>
        <c:spPr>
          <a:gradFill>
            <a:gsLst>
              <a:gs pos="100000">
                <a:schemeClr val="accent1"/>
              </a:gs>
              <a:gs pos="0">
                <a:schemeClr val="accent1">
                  <a:lumMod val="75000"/>
                </a:schemeClr>
              </a:gs>
            </a:gsLst>
            <a:lin ang="0" scaled="1"/>
          </a:gradFill>
          <a:ln>
            <a:noFill/>
          </a:ln>
          <a:effectLst>
            <a:innerShdw dist="12700" dir="16200000">
              <a:schemeClr val="lt1">
                <a:alpha val="75000"/>
              </a:schemeClr>
            </a:innerShdw>
          </a:effectLst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0"/>
        <c:spPr>
          <a:gradFill>
            <a:gsLst>
              <a:gs pos="100000">
                <a:schemeClr val="accent1"/>
              </a:gs>
              <a:gs pos="0">
                <a:schemeClr val="accent1">
                  <a:lumMod val="75000"/>
                </a:schemeClr>
              </a:gs>
            </a:gsLst>
            <a:lin ang="0" scaled="1"/>
          </a:gradFill>
          <a:ln>
            <a:noFill/>
          </a:ln>
          <a:effectLst>
            <a:innerShdw dist="12700" dir="16200000">
              <a:schemeClr val="lt1">
                <a:alpha val="75000"/>
              </a:schemeClr>
            </a:innerShdw>
          </a:effectLst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3.7827013866703417E-2"/>
          <c:y val="0.13187555555555555"/>
          <c:w val="0.91900141360611542"/>
          <c:h val="0.7043079615048119"/>
        </c:manualLayout>
      </c:layout>
      <c:areaChart>
        <c:grouping val="stacked"/>
        <c:varyColors val="0"/>
        <c:ser>
          <c:idx val="0"/>
          <c:order val="0"/>
          <c:tx>
            <c:strRef>
              <c:f>'01'!$B$3:$B$4</c:f>
              <c:strCache>
                <c:ptCount val="1"/>
                <c:pt idx="0">
                  <c:v>Nhóm 01</c:v>
                </c:pt>
              </c:strCache>
            </c:strRef>
          </c:tx>
          <c:spPr>
            <a:gradFill>
              <a:gsLst>
                <a:gs pos="100000">
                  <a:schemeClr val="accent1"/>
                </a:gs>
                <a:gs pos="0">
                  <a:schemeClr val="accent1"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cat>
            <c:strRef>
              <c:f>'01'!$A$5:$A$17</c:f>
              <c:strCache>
                <c:ptCount val="12"/>
                <c:pt idx="0">
                  <c:v>T01</c:v>
                </c:pt>
                <c:pt idx="1">
                  <c:v>T02</c:v>
                </c:pt>
                <c:pt idx="2">
                  <c:v>T03</c:v>
                </c:pt>
                <c:pt idx="3">
                  <c:v>T04</c:v>
                </c:pt>
                <c:pt idx="4">
                  <c:v>T05</c:v>
                </c:pt>
                <c:pt idx="5">
                  <c:v>T06</c:v>
                </c:pt>
                <c:pt idx="6">
                  <c:v>T07</c:v>
                </c:pt>
                <c:pt idx="7">
                  <c:v>T08</c:v>
                </c:pt>
                <c:pt idx="8">
                  <c:v>T09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</c:strCache>
            </c:strRef>
          </c:cat>
          <c:val>
            <c:numRef>
              <c:f>'01'!$B$5:$B$17</c:f>
              <c:numCache>
                <c:formatCode>_(* #,##0.00_);_(* \(#,##0.00\);_(* "-"??_);_(@_)</c:formatCode>
                <c:ptCount val="12"/>
                <c:pt idx="0">
                  <c:v>6.0720000000000001</c:v>
                </c:pt>
                <c:pt idx="1">
                  <c:v>1.5869999999999997</c:v>
                </c:pt>
                <c:pt idx="2">
                  <c:v>10.327000000000002</c:v>
                </c:pt>
                <c:pt idx="4">
                  <c:v>6.0489999999999995</c:v>
                </c:pt>
                <c:pt idx="5">
                  <c:v>5.3819999999999997</c:v>
                </c:pt>
                <c:pt idx="6">
                  <c:v>10.556999999999999</c:v>
                </c:pt>
                <c:pt idx="7">
                  <c:v>5.819</c:v>
                </c:pt>
                <c:pt idx="8">
                  <c:v>2.3460000000000001</c:v>
                </c:pt>
                <c:pt idx="9">
                  <c:v>7.6819999999999995</c:v>
                </c:pt>
                <c:pt idx="10">
                  <c:v>7.2679999999999989</c:v>
                </c:pt>
                <c:pt idx="11">
                  <c:v>11.936999999999998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B6-48E6-A59B-1A68255859C7}"/>
            </c:ext>
          </c:extLst>
        </c:ser>
        <c:ser>
          <c:idx val="1"/>
          <c:order val="1"/>
          <c:tx>
            <c:strRef>
              <c:f>'01'!$C$3:$C$4</c:f>
              <c:strCache>
                <c:ptCount val="1"/>
                <c:pt idx="0">
                  <c:v>Nhóm 02</c:v>
                </c:pt>
              </c:strCache>
            </c:strRef>
          </c:tx>
          <c:spPr>
            <a:gradFill>
              <a:gsLst>
                <a:gs pos="100000">
                  <a:schemeClr val="accent2"/>
                </a:gs>
                <a:gs pos="0">
                  <a:schemeClr val="accent2"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'01'!$A$5:$A$17</c:f>
              <c:strCache>
                <c:ptCount val="12"/>
                <c:pt idx="0">
                  <c:v>T01</c:v>
                </c:pt>
                <c:pt idx="1">
                  <c:v>T02</c:v>
                </c:pt>
                <c:pt idx="2">
                  <c:v>T03</c:v>
                </c:pt>
                <c:pt idx="3">
                  <c:v>T04</c:v>
                </c:pt>
                <c:pt idx="4">
                  <c:v>T05</c:v>
                </c:pt>
                <c:pt idx="5">
                  <c:v>T06</c:v>
                </c:pt>
                <c:pt idx="6">
                  <c:v>T07</c:v>
                </c:pt>
                <c:pt idx="7">
                  <c:v>T08</c:v>
                </c:pt>
                <c:pt idx="8">
                  <c:v>T09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</c:strCache>
            </c:strRef>
          </c:cat>
          <c:val>
            <c:numRef>
              <c:f>'01'!$C$5:$C$17</c:f>
              <c:numCache>
                <c:formatCode>_(* #,##0.00_);_(* \(#,##0.00\);_(* "-"??_);_(@_)</c:formatCode>
                <c:ptCount val="12"/>
                <c:pt idx="0">
                  <c:v>40.398000000000003</c:v>
                </c:pt>
                <c:pt idx="1">
                  <c:v>20.277000000000005</c:v>
                </c:pt>
                <c:pt idx="2">
                  <c:v>46.805999999999997</c:v>
                </c:pt>
                <c:pt idx="3">
                  <c:v>39.440000000000005</c:v>
                </c:pt>
                <c:pt idx="4">
                  <c:v>51.164000000000001</c:v>
                </c:pt>
                <c:pt idx="5">
                  <c:v>36.955000000000005</c:v>
                </c:pt>
                <c:pt idx="6">
                  <c:v>39.585000000000001</c:v>
                </c:pt>
                <c:pt idx="7">
                  <c:v>77.799999999999983</c:v>
                </c:pt>
                <c:pt idx="8">
                  <c:v>74.962000000000003</c:v>
                </c:pt>
                <c:pt idx="9">
                  <c:v>43.318000000000005</c:v>
                </c:pt>
                <c:pt idx="10">
                  <c:v>34.33</c:v>
                </c:pt>
                <c:pt idx="11">
                  <c:v>33.027000000000001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B6-48E6-A59B-1A68255859C7}"/>
            </c:ext>
          </c:extLst>
        </c:ser>
        <c:ser>
          <c:idx val="2"/>
          <c:order val="2"/>
          <c:tx>
            <c:strRef>
              <c:f>'01'!$D$3:$D$4</c:f>
              <c:strCache>
                <c:ptCount val="1"/>
                <c:pt idx="0">
                  <c:v>Nhóm 03</c:v>
                </c:pt>
              </c:strCache>
            </c:strRef>
          </c:tx>
          <c:spPr>
            <a:gradFill>
              <a:gsLst>
                <a:gs pos="100000">
                  <a:schemeClr val="accent3"/>
                </a:gs>
                <a:gs pos="0">
                  <a:schemeClr val="accent3"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'01'!$A$5:$A$17</c:f>
              <c:strCache>
                <c:ptCount val="12"/>
                <c:pt idx="0">
                  <c:v>T01</c:v>
                </c:pt>
                <c:pt idx="1">
                  <c:v>T02</c:v>
                </c:pt>
                <c:pt idx="2">
                  <c:v>T03</c:v>
                </c:pt>
                <c:pt idx="3">
                  <c:v>T04</c:v>
                </c:pt>
                <c:pt idx="4">
                  <c:v>T05</c:v>
                </c:pt>
                <c:pt idx="5">
                  <c:v>T06</c:v>
                </c:pt>
                <c:pt idx="6">
                  <c:v>T07</c:v>
                </c:pt>
                <c:pt idx="7">
                  <c:v>T08</c:v>
                </c:pt>
                <c:pt idx="8">
                  <c:v>T09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</c:strCache>
            </c:strRef>
          </c:cat>
          <c:val>
            <c:numRef>
              <c:f>'01'!$D$5:$D$17</c:f>
              <c:numCache>
                <c:formatCode>_(* #,##0.00_);_(* \(#,##0.00\);_(* "-"??_);_(@_)</c:formatCode>
                <c:ptCount val="12"/>
                <c:pt idx="0">
                  <c:v>36.191000000000003</c:v>
                </c:pt>
                <c:pt idx="1">
                  <c:v>19.517999999999997</c:v>
                </c:pt>
                <c:pt idx="2">
                  <c:v>21.396000000000001</c:v>
                </c:pt>
                <c:pt idx="3">
                  <c:v>6.8029999999999999</c:v>
                </c:pt>
                <c:pt idx="4">
                  <c:v>30.31</c:v>
                </c:pt>
                <c:pt idx="5">
                  <c:v>25.162000000000003</c:v>
                </c:pt>
                <c:pt idx="6">
                  <c:v>26.466999999999999</c:v>
                </c:pt>
                <c:pt idx="7">
                  <c:v>43.834000000000003</c:v>
                </c:pt>
                <c:pt idx="8">
                  <c:v>31.132000000000001</c:v>
                </c:pt>
                <c:pt idx="9">
                  <c:v>32.204000000000001</c:v>
                </c:pt>
                <c:pt idx="10">
                  <c:v>73.921999999999983</c:v>
                </c:pt>
                <c:pt idx="11">
                  <c:v>24.619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B6-48E6-A59B-1A68255859C7}"/>
            </c:ext>
          </c:extLst>
        </c:ser>
        <c:ser>
          <c:idx val="3"/>
          <c:order val="3"/>
          <c:tx>
            <c:strRef>
              <c:f>'01'!$E$3:$E$4</c:f>
              <c:strCache>
                <c:ptCount val="1"/>
                <c:pt idx="0">
                  <c:v>Nhóm 04</c:v>
                </c:pt>
              </c:strCache>
            </c:strRef>
          </c:tx>
          <c:spPr>
            <a:gradFill>
              <a:gsLst>
                <a:gs pos="100000">
                  <a:schemeClr val="accent4"/>
                </a:gs>
                <a:gs pos="0">
                  <a:schemeClr val="accent4"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'01'!$A$5:$A$17</c:f>
              <c:strCache>
                <c:ptCount val="12"/>
                <c:pt idx="0">
                  <c:v>T01</c:v>
                </c:pt>
                <c:pt idx="1">
                  <c:v>T02</c:v>
                </c:pt>
                <c:pt idx="2">
                  <c:v>T03</c:v>
                </c:pt>
                <c:pt idx="3">
                  <c:v>T04</c:v>
                </c:pt>
                <c:pt idx="4">
                  <c:v>T05</c:v>
                </c:pt>
                <c:pt idx="5">
                  <c:v>T06</c:v>
                </c:pt>
                <c:pt idx="6">
                  <c:v>T07</c:v>
                </c:pt>
                <c:pt idx="7">
                  <c:v>T08</c:v>
                </c:pt>
                <c:pt idx="8">
                  <c:v>T09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</c:strCache>
            </c:strRef>
          </c:cat>
          <c:val>
            <c:numRef>
              <c:f>'01'!$E$5:$E$17</c:f>
              <c:numCache>
                <c:formatCode>_(* #,##0.00_);_(* \(#,##0.00\);_(* "-"??_);_(@_)</c:formatCode>
                <c:ptCount val="12"/>
                <c:pt idx="0">
                  <c:v>48.816000000000003</c:v>
                </c:pt>
                <c:pt idx="1">
                  <c:v>38.576000000000001</c:v>
                </c:pt>
                <c:pt idx="2">
                  <c:v>29.280000000000005</c:v>
                </c:pt>
                <c:pt idx="3">
                  <c:v>30.48</c:v>
                </c:pt>
                <c:pt idx="4">
                  <c:v>59.760000000000005</c:v>
                </c:pt>
                <c:pt idx="5">
                  <c:v>49.152000000000001</c:v>
                </c:pt>
                <c:pt idx="6">
                  <c:v>30.512000000000008</c:v>
                </c:pt>
                <c:pt idx="7">
                  <c:v>17.728000000000002</c:v>
                </c:pt>
                <c:pt idx="8">
                  <c:v>27.295999999999999</c:v>
                </c:pt>
                <c:pt idx="9">
                  <c:v>46.991999999999997</c:v>
                </c:pt>
                <c:pt idx="10">
                  <c:v>29.520000000000003</c:v>
                </c:pt>
                <c:pt idx="11">
                  <c:v>27.391999999999999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2B6-48E6-A59B-1A68255859C7}"/>
            </c:ext>
          </c:extLst>
        </c:ser>
        <c:ser>
          <c:idx val="4"/>
          <c:order val="4"/>
          <c:tx>
            <c:strRef>
              <c:f>'01'!$F$3:$F$4</c:f>
              <c:strCache>
                <c:ptCount val="1"/>
                <c:pt idx="0">
                  <c:v>Nhóm 05</c:v>
                </c:pt>
              </c:strCache>
            </c:strRef>
          </c:tx>
          <c:spPr>
            <a:gradFill>
              <a:gsLst>
                <a:gs pos="100000">
                  <a:schemeClr val="accent5"/>
                </a:gs>
                <a:gs pos="0">
                  <a:schemeClr val="accent5"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cat>
            <c:strRef>
              <c:f>'01'!$A$5:$A$17</c:f>
              <c:strCache>
                <c:ptCount val="12"/>
                <c:pt idx="0">
                  <c:v>T01</c:v>
                </c:pt>
                <c:pt idx="1">
                  <c:v>T02</c:v>
                </c:pt>
                <c:pt idx="2">
                  <c:v>T03</c:v>
                </c:pt>
                <c:pt idx="3">
                  <c:v>T04</c:v>
                </c:pt>
                <c:pt idx="4">
                  <c:v>T05</c:v>
                </c:pt>
                <c:pt idx="5">
                  <c:v>T06</c:v>
                </c:pt>
                <c:pt idx="6">
                  <c:v>T07</c:v>
                </c:pt>
                <c:pt idx="7">
                  <c:v>T08</c:v>
                </c:pt>
                <c:pt idx="8">
                  <c:v>T09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</c:strCache>
            </c:strRef>
          </c:cat>
          <c:val>
            <c:numRef>
              <c:f>'01'!$F$5:$F$17</c:f>
              <c:numCache>
                <c:formatCode>_(* #,##0.00_);_(* \(#,##0.00\);_(* "-"??_);_(@_)</c:formatCode>
                <c:ptCount val="12"/>
                <c:pt idx="0">
                  <c:v>3.3520000000000003</c:v>
                </c:pt>
                <c:pt idx="1">
                  <c:v>17.803999999999998</c:v>
                </c:pt>
                <c:pt idx="2">
                  <c:v>5.4340000000000011</c:v>
                </c:pt>
                <c:pt idx="3">
                  <c:v>11.21</c:v>
                </c:pt>
                <c:pt idx="4">
                  <c:v>21.212</c:v>
                </c:pt>
                <c:pt idx="5">
                  <c:v>6.0600000000000005</c:v>
                </c:pt>
                <c:pt idx="6">
                  <c:v>10.118000000000002</c:v>
                </c:pt>
                <c:pt idx="7">
                  <c:v>23.211999999999996</c:v>
                </c:pt>
                <c:pt idx="8">
                  <c:v>14.393999999999998</c:v>
                </c:pt>
                <c:pt idx="9">
                  <c:v>12.097999999999999</c:v>
                </c:pt>
                <c:pt idx="10">
                  <c:v>18.766000000000005</c:v>
                </c:pt>
                <c:pt idx="11">
                  <c:v>16.814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2B6-48E6-A59B-1A68255859C7}"/>
            </c:ext>
          </c:extLst>
        </c:ser>
        <c:ser>
          <c:idx val="5"/>
          <c:order val="5"/>
          <c:tx>
            <c:strRef>
              <c:f>'01'!$G$3:$G$4</c:f>
              <c:strCache>
                <c:ptCount val="1"/>
                <c:pt idx="0">
                  <c:v>Nhóm 06</c:v>
                </c:pt>
              </c:strCache>
            </c:strRef>
          </c:tx>
          <c:spPr>
            <a:gradFill>
              <a:gsLst>
                <a:gs pos="100000">
                  <a:schemeClr val="accent6"/>
                </a:gs>
                <a:gs pos="0">
                  <a:schemeClr val="accent6"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cat>
            <c:strRef>
              <c:f>'01'!$A$5:$A$17</c:f>
              <c:strCache>
                <c:ptCount val="12"/>
                <c:pt idx="0">
                  <c:v>T01</c:v>
                </c:pt>
                <c:pt idx="1">
                  <c:v>T02</c:v>
                </c:pt>
                <c:pt idx="2">
                  <c:v>T03</c:v>
                </c:pt>
                <c:pt idx="3">
                  <c:v>T04</c:v>
                </c:pt>
                <c:pt idx="4">
                  <c:v>T05</c:v>
                </c:pt>
                <c:pt idx="5">
                  <c:v>T06</c:v>
                </c:pt>
                <c:pt idx="6">
                  <c:v>T07</c:v>
                </c:pt>
                <c:pt idx="7">
                  <c:v>T08</c:v>
                </c:pt>
                <c:pt idx="8">
                  <c:v>T09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</c:strCache>
            </c:strRef>
          </c:cat>
          <c:val>
            <c:numRef>
              <c:f>'01'!$G$5:$G$17</c:f>
              <c:numCache>
                <c:formatCode>_(* #,##0.00_);_(* \(#,##0.00\);_(* "-"??_);_(@_)</c:formatCode>
                <c:ptCount val="12"/>
                <c:pt idx="0">
                  <c:v>29.066999999999997</c:v>
                </c:pt>
                <c:pt idx="1">
                  <c:v>21.120999999999999</c:v>
                </c:pt>
                <c:pt idx="2">
                  <c:v>20.309999999999999</c:v>
                </c:pt>
                <c:pt idx="3">
                  <c:v>25.492000000000001</c:v>
                </c:pt>
                <c:pt idx="4">
                  <c:v>29.240999999999996</c:v>
                </c:pt>
                <c:pt idx="5">
                  <c:v>17.757999999999999</c:v>
                </c:pt>
                <c:pt idx="6">
                  <c:v>22.011000000000003</c:v>
                </c:pt>
                <c:pt idx="7">
                  <c:v>31.507000000000001</c:v>
                </c:pt>
                <c:pt idx="8">
                  <c:v>30.228999999999996</c:v>
                </c:pt>
                <c:pt idx="9">
                  <c:v>26.750999999999998</c:v>
                </c:pt>
                <c:pt idx="10">
                  <c:v>27.347000000000001</c:v>
                </c:pt>
                <c:pt idx="11">
                  <c:v>18.728000000000002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2B6-48E6-A59B-1A68255859C7}"/>
            </c:ext>
          </c:extLst>
        </c:ser>
        <c:ser>
          <c:idx val="6"/>
          <c:order val="6"/>
          <c:tx>
            <c:strRef>
              <c:f>'01'!$H$3:$H$4</c:f>
              <c:strCache>
                <c:ptCount val="1"/>
                <c:pt idx="0">
                  <c:v>Nhóm 07</c:v>
                </c:pt>
              </c:strCache>
            </c:strRef>
          </c:tx>
          <c:spPr>
            <a:gradFill>
              <a:gsLst>
                <a:gs pos="100000">
                  <a:schemeClr val="accent1">
                    <a:lumMod val="60000"/>
                  </a:schemeClr>
                </a:gs>
                <a:gs pos="0">
                  <a:schemeClr val="accent1">
                    <a:lumMod val="60000"/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'01'!$A$5:$A$17</c:f>
              <c:strCache>
                <c:ptCount val="12"/>
                <c:pt idx="0">
                  <c:v>T01</c:v>
                </c:pt>
                <c:pt idx="1">
                  <c:v>T02</c:v>
                </c:pt>
                <c:pt idx="2">
                  <c:v>T03</c:v>
                </c:pt>
                <c:pt idx="3">
                  <c:v>T04</c:v>
                </c:pt>
                <c:pt idx="4">
                  <c:v>T05</c:v>
                </c:pt>
                <c:pt idx="5">
                  <c:v>T06</c:v>
                </c:pt>
                <c:pt idx="6">
                  <c:v>T07</c:v>
                </c:pt>
                <c:pt idx="7">
                  <c:v>T08</c:v>
                </c:pt>
                <c:pt idx="8">
                  <c:v>T09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</c:strCache>
            </c:strRef>
          </c:cat>
          <c:val>
            <c:numRef>
              <c:f>'01'!$H$5:$H$17</c:f>
              <c:numCache>
                <c:formatCode>_(* #,##0.00_);_(* \(#,##0.00\);_(* "-"??_);_(@_)</c:formatCode>
                <c:ptCount val="12"/>
                <c:pt idx="0">
                  <c:v>23.095000000000002</c:v>
                </c:pt>
                <c:pt idx="1">
                  <c:v>27.886999999999997</c:v>
                </c:pt>
                <c:pt idx="2">
                  <c:v>34.418000000000006</c:v>
                </c:pt>
                <c:pt idx="3">
                  <c:v>25.515999999999998</c:v>
                </c:pt>
                <c:pt idx="4">
                  <c:v>67.906999999999996</c:v>
                </c:pt>
                <c:pt idx="5">
                  <c:v>69.245000000000005</c:v>
                </c:pt>
                <c:pt idx="6">
                  <c:v>40.660999999999994</c:v>
                </c:pt>
                <c:pt idx="7">
                  <c:v>29.953999999999997</c:v>
                </c:pt>
                <c:pt idx="8">
                  <c:v>44.611999999999995</c:v>
                </c:pt>
                <c:pt idx="9">
                  <c:v>33.56</c:v>
                </c:pt>
                <c:pt idx="10">
                  <c:v>47.655999999999999</c:v>
                </c:pt>
                <c:pt idx="11">
                  <c:v>49.315999999999995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2B6-48E6-A59B-1A68255859C7}"/>
            </c:ext>
          </c:extLst>
        </c:ser>
        <c:ser>
          <c:idx val="7"/>
          <c:order val="7"/>
          <c:tx>
            <c:strRef>
              <c:f>'01'!$I$3:$I$4</c:f>
              <c:strCache>
                <c:ptCount val="1"/>
                <c:pt idx="0">
                  <c:v>Nhóm 08</c:v>
                </c:pt>
              </c:strCache>
            </c:strRef>
          </c:tx>
          <c:spPr>
            <a:gradFill>
              <a:gsLst>
                <a:gs pos="100000">
                  <a:schemeClr val="accent2">
                    <a:lumMod val="60000"/>
                  </a:schemeClr>
                </a:gs>
                <a:gs pos="0">
                  <a:schemeClr val="accent2">
                    <a:lumMod val="60000"/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cat>
            <c:strRef>
              <c:f>'01'!$A$5:$A$17</c:f>
              <c:strCache>
                <c:ptCount val="12"/>
                <c:pt idx="0">
                  <c:v>T01</c:v>
                </c:pt>
                <c:pt idx="1">
                  <c:v>T02</c:v>
                </c:pt>
                <c:pt idx="2">
                  <c:v>T03</c:v>
                </c:pt>
                <c:pt idx="3">
                  <c:v>T04</c:v>
                </c:pt>
                <c:pt idx="4">
                  <c:v>T05</c:v>
                </c:pt>
                <c:pt idx="5">
                  <c:v>T06</c:v>
                </c:pt>
                <c:pt idx="6">
                  <c:v>T07</c:v>
                </c:pt>
                <c:pt idx="7">
                  <c:v>T08</c:v>
                </c:pt>
                <c:pt idx="8">
                  <c:v>T09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</c:strCache>
            </c:strRef>
          </c:cat>
          <c:val>
            <c:numRef>
              <c:f>'01'!$I$5:$I$17</c:f>
              <c:numCache>
                <c:formatCode>_(* #,##0.00_);_(* \(#,##0.00\);_(* "-"??_);_(@_)</c:formatCode>
                <c:ptCount val="12"/>
                <c:pt idx="0">
                  <c:v>14.493</c:v>
                </c:pt>
                <c:pt idx="1">
                  <c:v>28.478999999999996</c:v>
                </c:pt>
                <c:pt idx="2">
                  <c:v>25.560000000000002</c:v>
                </c:pt>
                <c:pt idx="3">
                  <c:v>14.129999999999997</c:v>
                </c:pt>
                <c:pt idx="4">
                  <c:v>23.514000000000003</c:v>
                </c:pt>
                <c:pt idx="5">
                  <c:v>26.637000000000004</c:v>
                </c:pt>
                <c:pt idx="6">
                  <c:v>28.730999999999998</c:v>
                </c:pt>
                <c:pt idx="7">
                  <c:v>18.885000000000002</c:v>
                </c:pt>
                <c:pt idx="8">
                  <c:v>34.455000000000005</c:v>
                </c:pt>
                <c:pt idx="9">
                  <c:v>6.36</c:v>
                </c:pt>
                <c:pt idx="10">
                  <c:v>15.431999999999999</c:v>
                </c:pt>
                <c:pt idx="11">
                  <c:v>8.7539999999999996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2B6-48E6-A59B-1A68255859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lt1">
                  <a:alpha val="40000"/>
                </a:schemeClr>
              </a:solidFill>
              <a:round/>
            </a:ln>
            <a:effectLst/>
          </c:spPr>
        </c:dropLines>
        <c:axId val="1737913887"/>
        <c:axId val="1737915551"/>
      </c:areaChart>
      <c:catAx>
        <c:axId val="1737913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75" cap="flat" cmpd="sng" algn="ctr">
            <a:solidFill>
              <a:schemeClr val="lt1">
                <a:lumMod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all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7915551"/>
        <c:crosses val="autoZero"/>
        <c:auto val="1"/>
        <c:lblAlgn val="ctr"/>
        <c:lblOffset val="100"/>
        <c:noMultiLvlLbl val="0"/>
      </c:catAx>
      <c:valAx>
        <c:axId val="1737915551"/>
        <c:scaling>
          <c:orientation val="minMax"/>
        </c:scaling>
        <c:delete val="0"/>
        <c:axPos val="l"/>
        <c:numFmt formatCode="_(* #,##0.00_);_(* \(#,##0.0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79138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lt1">
          <a:lumMod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THÀNH</a:t>
            </a:r>
            <a:r>
              <a:rPr lang="en-US" baseline="0"/>
              <a:t> THỊ</a:t>
            </a:r>
            <a:endParaRPr lang="en-US"/>
          </a:p>
        </c:rich>
      </c:tx>
      <c:layout>
        <c:manualLayout>
          <c:xMode val="edge"/>
          <c:yMode val="edge"/>
          <c:x val="0.53948963317384369"/>
          <c:y val="0.132822477650063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975-4627-8339-131EE66F6AA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975-4627-8339-131EE66F6AA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975-4627-8339-131EE66F6AA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38D-41E3-9BFD-97B1B7E74DF7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4975-4627-8339-131EE66F6AA2}"/>
              </c:ext>
            </c:extLst>
          </c:dPt>
          <c:dLbls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238D-41E3-9BFD-97B1B7E74DF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'08'!$A$31:$A$35</c:f>
              <c:strCache>
                <c:ptCount val="5"/>
                <c:pt idx="0">
                  <c:v>Miền Nam</c:v>
                </c:pt>
                <c:pt idx="1">
                  <c:v>Miền Bắc</c:v>
                </c:pt>
                <c:pt idx="2">
                  <c:v>Miền Trung</c:v>
                </c:pt>
                <c:pt idx="3">
                  <c:v>Miền Đông</c:v>
                </c:pt>
                <c:pt idx="4">
                  <c:v>Miền Tây</c:v>
                </c:pt>
              </c:strCache>
            </c:strRef>
          </c:cat>
          <c:val>
            <c:numRef>
              <c:f>'08'!$B$31:$B$35</c:f>
              <c:numCache>
                <c:formatCode>_(* #,##0.00_);_(* \(#,##0.00\);_(* "-"??_);_(@_)</c:formatCode>
                <c:ptCount val="5"/>
                <c:pt idx="0">
                  <c:v>8750.5897451000001</c:v>
                </c:pt>
                <c:pt idx="1">
                  <c:v>8054.6147604000016</c:v>
                </c:pt>
                <c:pt idx="2">
                  <c:v>7469.9671166999997</c:v>
                </c:pt>
                <c:pt idx="3">
                  <c:v>7135.0109739000018</c:v>
                </c:pt>
                <c:pt idx="4">
                  <c:v>6717.7733866999988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8D-41E3-9BFD-97B1B7E74DF7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067147601893184"/>
          <c:y val="0.35188144585375103"/>
          <c:w val="0.22550087234439117"/>
          <c:h val="0.461825892453098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[Top_10_Report.xlsx]09!PivotTable2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BÁO</a:t>
            </a:r>
            <a:r>
              <a:rPr lang="en-US" baseline="0"/>
              <a:t> CÁO DOANH THU - SẢN LƯỢNG HÀNG TUẦN</a:t>
            </a:r>
            <a:endParaRPr lang="en-US"/>
          </a:p>
        </c:rich>
      </c:tx>
      <c:layout>
        <c:manualLayout>
          <c:xMode val="edge"/>
          <c:yMode val="edge"/>
          <c:x val="0.23882607451967133"/>
          <c:y val="6.78829019940602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3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</c:pivotFmts>
    <c:plotArea>
      <c:layout>
        <c:manualLayout>
          <c:layoutTarget val="inner"/>
          <c:xMode val="edge"/>
          <c:yMode val="edge"/>
          <c:x val="9.2740615384791059E-2"/>
          <c:y val="0.1598925187385094"/>
          <c:w val="0.89130695186921516"/>
          <c:h val="0.7097910173192711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'09'!$B$3</c:f>
              <c:strCache>
                <c:ptCount val="1"/>
                <c:pt idx="0">
                  <c:v>Doanh thu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'09'!$A$4:$A$56</c:f>
              <c:strCach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strCache>
            </c:strRef>
          </c:cat>
          <c:val>
            <c:numRef>
              <c:f>'09'!$B$4:$B$56</c:f>
              <c:numCache>
                <c:formatCode>_(* #,##0_);_(* \(#,##0\);_(* "-"??_);_(@_)</c:formatCode>
                <c:ptCount val="52"/>
                <c:pt idx="0">
                  <c:v>5484126360</c:v>
                </c:pt>
                <c:pt idx="1">
                  <c:v>7609769880</c:v>
                </c:pt>
                <c:pt idx="2">
                  <c:v>6932600270</c:v>
                </c:pt>
                <c:pt idx="3">
                  <c:v>9686973780</c:v>
                </c:pt>
                <c:pt idx="4">
                  <c:v>8695584500</c:v>
                </c:pt>
                <c:pt idx="5">
                  <c:v>7478870810</c:v>
                </c:pt>
                <c:pt idx="6">
                  <c:v>11533067820</c:v>
                </c:pt>
                <c:pt idx="7">
                  <c:v>10302999360</c:v>
                </c:pt>
                <c:pt idx="8">
                  <c:v>7027597210</c:v>
                </c:pt>
                <c:pt idx="9">
                  <c:v>9838541600</c:v>
                </c:pt>
                <c:pt idx="10">
                  <c:v>6677881850</c:v>
                </c:pt>
                <c:pt idx="11">
                  <c:v>5553004540</c:v>
                </c:pt>
                <c:pt idx="12">
                  <c:v>8858769110</c:v>
                </c:pt>
                <c:pt idx="13">
                  <c:v>6675776600</c:v>
                </c:pt>
                <c:pt idx="14">
                  <c:v>5049350390</c:v>
                </c:pt>
                <c:pt idx="15">
                  <c:v>7636207110</c:v>
                </c:pt>
                <c:pt idx="16">
                  <c:v>6656756920</c:v>
                </c:pt>
                <c:pt idx="17">
                  <c:v>8186987470</c:v>
                </c:pt>
                <c:pt idx="18">
                  <c:v>11480936340</c:v>
                </c:pt>
                <c:pt idx="19">
                  <c:v>13342544230</c:v>
                </c:pt>
                <c:pt idx="20">
                  <c:v>11379981780</c:v>
                </c:pt>
                <c:pt idx="21">
                  <c:v>10199182920</c:v>
                </c:pt>
                <c:pt idx="22">
                  <c:v>7403099840</c:v>
                </c:pt>
                <c:pt idx="23">
                  <c:v>9659149080</c:v>
                </c:pt>
                <c:pt idx="24">
                  <c:v>12208763310</c:v>
                </c:pt>
                <c:pt idx="25">
                  <c:v>8523058800</c:v>
                </c:pt>
                <c:pt idx="26">
                  <c:v>4294653540</c:v>
                </c:pt>
                <c:pt idx="27">
                  <c:v>12098254490</c:v>
                </c:pt>
                <c:pt idx="28">
                  <c:v>9433897980</c:v>
                </c:pt>
                <c:pt idx="29">
                  <c:v>9437582720</c:v>
                </c:pt>
                <c:pt idx="30">
                  <c:v>5193360960</c:v>
                </c:pt>
                <c:pt idx="31">
                  <c:v>11260569670</c:v>
                </c:pt>
                <c:pt idx="32">
                  <c:v>10018230630</c:v>
                </c:pt>
                <c:pt idx="33">
                  <c:v>4123129140</c:v>
                </c:pt>
                <c:pt idx="34">
                  <c:v>9109256600</c:v>
                </c:pt>
                <c:pt idx="35">
                  <c:v>8360360650</c:v>
                </c:pt>
                <c:pt idx="36">
                  <c:v>8664268050</c:v>
                </c:pt>
                <c:pt idx="37">
                  <c:v>9432490390</c:v>
                </c:pt>
                <c:pt idx="38">
                  <c:v>9398972290</c:v>
                </c:pt>
                <c:pt idx="39">
                  <c:v>7783831280</c:v>
                </c:pt>
                <c:pt idx="40">
                  <c:v>10215555760</c:v>
                </c:pt>
                <c:pt idx="41">
                  <c:v>10181493930</c:v>
                </c:pt>
                <c:pt idx="42">
                  <c:v>4223471260</c:v>
                </c:pt>
                <c:pt idx="43">
                  <c:v>11340032280</c:v>
                </c:pt>
                <c:pt idx="44">
                  <c:v>8752715750</c:v>
                </c:pt>
                <c:pt idx="45">
                  <c:v>9034106910</c:v>
                </c:pt>
                <c:pt idx="46">
                  <c:v>10473816710</c:v>
                </c:pt>
                <c:pt idx="47">
                  <c:v>9884819430</c:v>
                </c:pt>
                <c:pt idx="48">
                  <c:v>8833101490</c:v>
                </c:pt>
                <c:pt idx="49">
                  <c:v>9819324410</c:v>
                </c:pt>
                <c:pt idx="50">
                  <c:v>7320106580</c:v>
                </c:pt>
                <c:pt idx="51">
                  <c:v>5909889630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D0-41EE-9F01-493FBDF238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32099007"/>
        <c:axId val="1632091103"/>
      </c:barChart>
      <c:lineChart>
        <c:grouping val="standard"/>
        <c:varyColors val="0"/>
        <c:ser>
          <c:idx val="1"/>
          <c:order val="1"/>
          <c:tx>
            <c:strRef>
              <c:f>'09'!$C$3</c:f>
              <c:strCache>
                <c:ptCount val="1"/>
                <c:pt idx="0">
                  <c:v>Sản lượng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'09'!$A$4:$A$56</c:f>
              <c:strCach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strCache>
            </c:strRef>
          </c:cat>
          <c:val>
            <c:numRef>
              <c:f>'09'!$C$4:$C$56</c:f>
              <c:numCache>
                <c:formatCode>General</c:formatCode>
                <c:ptCount val="52"/>
                <c:pt idx="0">
                  <c:v>28.594999999999999</c:v>
                </c:pt>
                <c:pt idx="1">
                  <c:v>37.853999999999999</c:v>
                </c:pt>
                <c:pt idx="2">
                  <c:v>40.005000000000003</c:v>
                </c:pt>
                <c:pt idx="3">
                  <c:v>62.603999999999999</c:v>
                </c:pt>
                <c:pt idx="4">
                  <c:v>44.747</c:v>
                </c:pt>
                <c:pt idx="5">
                  <c:v>35.320000000000007</c:v>
                </c:pt>
                <c:pt idx="6">
                  <c:v>50.864000000000004</c:v>
                </c:pt>
                <c:pt idx="7">
                  <c:v>53.936999999999998</c:v>
                </c:pt>
                <c:pt idx="8">
                  <c:v>32.178999999999995</c:v>
                </c:pt>
                <c:pt idx="9">
                  <c:v>43.947000000000003</c:v>
                </c:pt>
                <c:pt idx="10">
                  <c:v>42.104000000000006</c:v>
                </c:pt>
                <c:pt idx="11">
                  <c:v>26.217999999999996</c:v>
                </c:pt>
                <c:pt idx="12">
                  <c:v>63.865999999999993</c:v>
                </c:pt>
                <c:pt idx="13">
                  <c:v>30.936000000000007</c:v>
                </c:pt>
                <c:pt idx="14">
                  <c:v>29.361000000000001</c:v>
                </c:pt>
                <c:pt idx="15">
                  <c:v>41.687999999999988</c:v>
                </c:pt>
                <c:pt idx="16">
                  <c:v>44.017000000000003</c:v>
                </c:pt>
                <c:pt idx="17">
                  <c:v>43.51</c:v>
                </c:pt>
                <c:pt idx="18">
                  <c:v>59.693000000000005</c:v>
                </c:pt>
                <c:pt idx="19">
                  <c:v>80.98599999999999</c:v>
                </c:pt>
                <c:pt idx="20">
                  <c:v>63.631000000000014</c:v>
                </c:pt>
                <c:pt idx="21">
                  <c:v>61.823999999999991</c:v>
                </c:pt>
                <c:pt idx="22">
                  <c:v>43.435000000000002</c:v>
                </c:pt>
                <c:pt idx="23">
                  <c:v>64.918000000000006</c:v>
                </c:pt>
                <c:pt idx="24">
                  <c:v>76.716000000000008</c:v>
                </c:pt>
                <c:pt idx="25">
                  <c:v>44.732999999999997</c:v>
                </c:pt>
                <c:pt idx="26">
                  <c:v>19.459000000000003</c:v>
                </c:pt>
                <c:pt idx="27">
                  <c:v>67.119000000000014</c:v>
                </c:pt>
                <c:pt idx="28">
                  <c:v>60.277000000000001</c:v>
                </c:pt>
                <c:pt idx="29">
                  <c:v>57.614000000000004</c:v>
                </c:pt>
                <c:pt idx="30">
                  <c:v>31.184000000000005</c:v>
                </c:pt>
                <c:pt idx="31">
                  <c:v>69.13600000000001</c:v>
                </c:pt>
                <c:pt idx="32">
                  <c:v>68.349999999999994</c:v>
                </c:pt>
                <c:pt idx="33">
                  <c:v>34.455999999999989</c:v>
                </c:pt>
                <c:pt idx="34">
                  <c:v>50.941000000000003</c:v>
                </c:pt>
                <c:pt idx="35">
                  <c:v>67.06</c:v>
                </c:pt>
                <c:pt idx="36">
                  <c:v>52.136000000000003</c:v>
                </c:pt>
                <c:pt idx="37">
                  <c:v>55.29699999999999</c:v>
                </c:pt>
                <c:pt idx="38">
                  <c:v>61.934000000000005</c:v>
                </c:pt>
                <c:pt idx="39">
                  <c:v>49.62299999999999</c:v>
                </c:pt>
                <c:pt idx="40">
                  <c:v>56.434000000000005</c:v>
                </c:pt>
                <c:pt idx="41">
                  <c:v>45.353000000000002</c:v>
                </c:pt>
                <c:pt idx="42">
                  <c:v>30.451000000000001</c:v>
                </c:pt>
                <c:pt idx="43">
                  <c:v>75.679000000000002</c:v>
                </c:pt>
                <c:pt idx="44">
                  <c:v>46.778000000000006</c:v>
                </c:pt>
                <c:pt idx="45">
                  <c:v>44.27300000000001</c:v>
                </c:pt>
                <c:pt idx="46">
                  <c:v>74.823999999999998</c:v>
                </c:pt>
                <c:pt idx="47">
                  <c:v>62.79</c:v>
                </c:pt>
                <c:pt idx="48">
                  <c:v>67.313999999999993</c:v>
                </c:pt>
                <c:pt idx="49">
                  <c:v>50.801999999999985</c:v>
                </c:pt>
                <c:pt idx="50">
                  <c:v>34.855000000000004</c:v>
                </c:pt>
                <c:pt idx="51">
                  <c:v>37.616000000000007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D0-41EE-9F01-493FBDF238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8201439"/>
        <c:axId val="1798210175"/>
      </c:lineChart>
      <c:catAx>
        <c:axId val="1632099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2091103"/>
        <c:crosses val="autoZero"/>
        <c:auto val="1"/>
        <c:lblAlgn val="ctr"/>
        <c:lblOffset val="100"/>
        <c:noMultiLvlLbl val="0"/>
      </c:catAx>
      <c:valAx>
        <c:axId val="1632091103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2099007"/>
        <c:crosses val="autoZero"/>
        <c:crossBetween val="between"/>
        <c:dispUnits>
          <c:builtInUnit val="million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1798210175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8201439"/>
        <c:crosses val="max"/>
        <c:crossBetween val="between"/>
      </c:valAx>
      <c:catAx>
        <c:axId val="179820143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79821017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[Top_10_Report.xlsx]02!PivotTable1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02.</a:t>
            </a:r>
            <a:r>
              <a:rPr lang="en-US" baseline="0"/>
              <a:t> XU HƯỚNG DOANH THU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lt1">
                  <a:lumMod val="8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gradFill>
            <a:gsLst>
              <a:gs pos="100000">
                <a:schemeClr val="accent1"/>
              </a:gs>
              <a:gs pos="0">
                <a:schemeClr val="accent1">
                  <a:lumMod val="75000"/>
                </a:schemeClr>
              </a:gs>
            </a:gsLst>
            <a:lin ang="0" scaled="1"/>
          </a:gradFill>
          <a:ln>
            <a:noFill/>
          </a:ln>
          <a:effectLst>
            <a:innerShdw dist="12700" dir="16200000">
              <a:schemeClr val="lt1">
                <a:alpha val="75000"/>
              </a:schemeClr>
            </a:innerShdw>
          </a:effectLst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gradFill>
            <a:gsLst>
              <a:gs pos="100000">
                <a:schemeClr val="accent1"/>
              </a:gs>
              <a:gs pos="0">
                <a:schemeClr val="accent1">
                  <a:lumMod val="75000"/>
                </a:schemeClr>
              </a:gs>
            </a:gsLst>
            <a:lin ang="0" scaled="1"/>
          </a:gradFill>
          <a:ln>
            <a:noFill/>
          </a:ln>
          <a:effectLst>
            <a:innerShdw dist="12700" dir="16200000">
              <a:schemeClr val="lt1">
                <a:alpha val="75000"/>
              </a:schemeClr>
            </a:innerShdw>
          </a:effectLst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85000"/>
                      <a:lumOff val="1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gradFill>
            <a:gsLst>
              <a:gs pos="100000">
                <a:schemeClr val="accent1"/>
              </a:gs>
              <a:gs pos="0">
                <a:schemeClr val="accent1">
                  <a:lumMod val="75000"/>
                </a:schemeClr>
              </a:gs>
            </a:gsLst>
            <a:lin ang="0" scaled="1"/>
          </a:gradFill>
          <a:ln>
            <a:noFill/>
          </a:ln>
          <a:effectLst>
            <a:innerShdw dist="12700" dir="16200000">
              <a:schemeClr val="lt1">
                <a:alpha val="75000"/>
              </a:schemeClr>
            </a:innerShdw>
          </a:effectLst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gradFill>
            <a:gsLst>
              <a:gs pos="100000">
                <a:schemeClr val="accent1"/>
              </a:gs>
              <a:gs pos="0">
                <a:schemeClr val="accent1">
                  <a:lumMod val="75000"/>
                </a:schemeClr>
              </a:gs>
            </a:gsLst>
            <a:lin ang="0" scaled="1"/>
          </a:gradFill>
          <a:ln>
            <a:noFill/>
          </a:ln>
          <a:effectLst>
            <a:innerShdw dist="12700" dir="16200000">
              <a:schemeClr val="lt1">
                <a:alpha val="75000"/>
              </a:schemeClr>
            </a:innerShdw>
          </a:effectLst>
        </c:spPr>
        <c:marker>
          <c:symbol val="none"/>
        </c:marker>
      </c:pivotFmt>
      <c:pivotFmt>
        <c:idx val="24"/>
        <c:spPr>
          <a:gradFill>
            <a:gsLst>
              <a:gs pos="100000">
                <a:schemeClr val="accent1"/>
              </a:gs>
              <a:gs pos="0">
                <a:schemeClr val="accent1">
                  <a:lumMod val="75000"/>
                </a:schemeClr>
              </a:gs>
            </a:gsLst>
            <a:lin ang="0" scaled="1"/>
          </a:gradFill>
          <a:ln>
            <a:noFill/>
          </a:ln>
          <a:effectLst>
            <a:innerShdw dist="12700" dir="16200000">
              <a:schemeClr val="lt1">
                <a:alpha val="75000"/>
              </a:schemeClr>
            </a:innerShdw>
          </a:effectLst>
        </c:spPr>
        <c:marker>
          <c:symbol val="none"/>
        </c:marker>
      </c:pivotFmt>
      <c:pivotFmt>
        <c:idx val="25"/>
        <c:spPr>
          <a:gradFill>
            <a:gsLst>
              <a:gs pos="100000">
                <a:schemeClr val="accent1"/>
              </a:gs>
              <a:gs pos="0">
                <a:schemeClr val="accent1">
                  <a:lumMod val="75000"/>
                </a:schemeClr>
              </a:gs>
            </a:gsLst>
            <a:lin ang="0" scaled="1"/>
          </a:gradFill>
          <a:ln>
            <a:noFill/>
          </a:ln>
          <a:effectLst>
            <a:innerShdw dist="12700" dir="16200000">
              <a:schemeClr val="lt1">
                <a:alpha val="75000"/>
              </a:schemeClr>
            </a:innerShdw>
          </a:effectLst>
        </c:spPr>
        <c:marker>
          <c:symbol val="none"/>
        </c:marker>
      </c:pivotFmt>
      <c:pivotFmt>
        <c:idx val="26"/>
        <c:spPr>
          <a:gradFill>
            <a:gsLst>
              <a:gs pos="100000">
                <a:schemeClr val="accent1"/>
              </a:gs>
              <a:gs pos="0">
                <a:schemeClr val="accent1">
                  <a:lumMod val="75000"/>
                </a:schemeClr>
              </a:gs>
            </a:gsLst>
            <a:lin ang="0" scaled="1"/>
          </a:gradFill>
          <a:ln>
            <a:noFill/>
          </a:ln>
          <a:effectLst>
            <a:innerShdw dist="12700" dir="16200000">
              <a:schemeClr val="lt1">
                <a:alpha val="75000"/>
              </a:schemeClr>
            </a:innerShdw>
          </a:effectLst>
        </c:spPr>
        <c:marker>
          <c:symbol val="none"/>
        </c:marker>
      </c:pivotFmt>
      <c:pivotFmt>
        <c:idx val="27"/>
        <c:spPr>
          <a:gradFill>
            <a:gsLst>
              <a:gs pos="100000">
                <a:schemeClr val="accent1"/>
              </a:gs>
              <a:gs pos="0">
                <a:schemeClr val="accent1">
                  <a:lumMod val="75000"/>
                </a:schemeClr>
              </a:gs>
            </a:gsLst>
            <a:lin ang="0" scaled="1"/>
          </a:gradFill>
          <a:ln>
            <a:noFill/>
          </a:ln>
          <a:effectLst>
            <a:innerShdw dist="12700" dir="16200000">
              <a:schemeClr val="lt1">
                <a:alpha val="75000"/>
              </a:schemeClr>
            </a:innerShdw>
          </a:effectLst>
        </c:spPr>
        <c:marker>
          <c:symbol val="none"/>
        </c:marker>
      </c:pivotFmt>
      <c:pivotFmt>
        <c:idx val="28"/>
        <c:spPr>
          <a:gradFill>
            <a:gsLst>
              <a:gs pos="100000">
                <a:schemeClr val="accent1"/>
              </a:gs>
              <a:gs pos="0">
                <a:schemeClr val="accent1">
                  <a:lumMod val="75000"/>
                </a:schemeClr>
              </a:gs>
            </a:gsLst>
            <a:lin ang="0" scaled="1"/>
          </a:gradFill>
          <a:ln>
            <a:noFill/>
          </a:ln>
          <a:effectLst>
            <a:innerShdw dist="12700" dir="16200000">
              <a:schemeClr val="lt1">
                <a:alpha val="75000"/>
              </a:schemeClr>
            </a:innerShdw>
          </a:effectLst>
        </c:spPr>
        <c:marker>
          <c:symbol val="none"/>
        </c:marker>
      </c:pivotFmt>
      <c:pivotFmt>
        <c:idx val="29"/>
        <c:spPr>
          <a:gradFill>
            <a:gsLst>
              <a:gs pos="100000">
                <a:schemeClr val="accent1"/>
              </a:gs>
              <a:gs pos="0">
                <a:schemeClr val="accent1">
                  <a:lumMod val="75000"/>
                </a:schemeClr>
              </a:gs>
            </a:gsLst>
            <a:lin ang="0" scaled="1"/>
          </a:gradFill>
          <a:ln>
            <a:noFill/>
          </a:ln>
          <a:effectLst>
            <a:innerShdw dist="12700" dir="16200000">
              <a:schemeClr val="lt1">
                <a:alpha val="75000"/>
              </a:schemeClr>
            </a:innerShdw>
          </a:effectLst>
        </c:spPr>
        <c:marker>
          <c:symbol val="none"/>
        </c:marker>
      </c:pivotFmt>
      <c:pivotFmt>
        <c:idx val="30"/>
        <c:spPr>
          <a:gradFill>
            <a:gsLst>
              <a:gs pos="100000">
                <a:schemeClr val="accent1"/>
              </a:gs>
              <a:gs pos="0">
                <a:schemeClr val="accent1">
                  <a:lumMod val="75000"/>
                </a:schemeClr>
              </a:gs>
            </a:gsLst>
            <a:lin ang="0" scaled="1"/>
          </a:gradFill>
          <a:ln>
            <a:noFill/>
          </a:ln>
          <a:effectLst>
            <a:innerShdw dist="12700" dir="16200000">
              <a:schemeClr val="lt1">
                <a:alpha val="75000"/>
              </a:schemeClr>
            </a:innerShdw>
          </a:effectLst>
        </c:spPr>
        <c:marker>
          <c:symbol val="none"/>
        </c:marker>
      </c:pivotFmt>
      <c:pivotFmt>
        <c:idx val="31"/>
        <c:spPr>
          <a:gradFill>
            <a:gsLst>
              <a:gs pos="100000">
                <a:schemeClr val="accent1"/>
              </a:gs>
              <a:gs pos="0">
                <a:schemeClr val="accent1">
                  <a:lumMod val="75000"/>
                </a:schemeClr>
              </a:gs>
            </a:gsLst>
            <a:lin ang="0" scaled="1"/>
          </a:gradFill>
          <a:ln>
            <a:noFill/>
          </a:ln>
          <a:effectLst>
            <a:innerShdw dist="12700" dir="16200000">
              <a:schemeClr val="lt1">
                <a:alpha val="75000"/>
              </a:schemeClr>
            </a:innerShdw>
          </a:effectLst>
        </c:spPr>
        <c:marker>
          <c:symbol val="none"/>
        </c:marker>
      </c:pivotFmt>
      <c:pivotFmt>
        <c:idx val="32"/>
        <c:spPr>
          <a:gradFill>
            <a:gsLst>
              <a:gs pos="100000">
                <a:schemeClr val="accent1"/>
              </a:gs>
              <a:gs pos="0">
                <a:schemeClr val="accent1">
                  <a:lumMod val="75000"/>
                </a:schemeClr>
              </a:gs>
            </a:gsLst>
            <a:lin ang="0" scaled="1"/>
          </a:gradFill>
          <a:ln>
            <a:noFill/>
          </a:ln>
          <a:effectLst>
            <a:innerShdw dist="12700" dir="16200000">
              <a:schemeClr val="lt1">
                <a:alpha val="75000"/>
              </a:schemeClr>
            </a:innerShdw>
          </a:effectLst>
        </c:spPr>
        <c:marker>
          <c:symbol val="none"/>
        </c:marker>
      </c:pivotFmt>
      <c:pivotFmt>
        <c:idx val="33"/>
        <c:spPr>
          <a:gradFill>
            <a:gsLst>
              <a:gs pos="100000">
                <a:schemeClr val="accent1"/>
              </a:gs>
              <a:gs pos="0">
                <a:schemeClr val="accent1">
                  <a:lumMod val="75000"/>
                </a:schemeClr>
              </a:gs>
            </a:gsLst>
            <a:lin ang="0" scaled="1"/>
          </a:gradFill>
          <a:ln>
            <a:noFill/>
          </a:ln>
          <a:effectLst>
            <a:innerShdw dist="12700" dir="16200000">
              <a:schemeClr val="lt1">
                <a:alpha val="75000"/>
              </a:schemeClr>
            </a:innerShdw>
          </a:effectLst>
        </c:spPr>
        <c:marker>
          <c:symbol val="none"/>
        </c:marker>
      </c:pivotFmt>
      <c:pivotFmt>
        <c:idx val="34"/>
        <c:spPr>
          <a:gradFill>
            <a:gsLst>
              <a:gs pos="100000">
                <a:schemeClr val="accent1"/>
              </a:gs>
              <a:gs pos="0">
                <a:schemeClr val="accent1">
                  <a:lumMod val="75000"/>
                </a:schemeClr>
              </a:gs>
            </a:gsLst>
            <a:lin ang="0" scaled="1"/>
          </a:gradFill>
          <a:ln>
            <a:noFill/>
          </a:ln>
          <a:effectLst>
            <a:innerShdw dist="12700" dir="16200000">
              <a:schemeClr val="lt1">
                <a:alpha val="75000"/>
              </a:schemeClr>
            </a:innerShdw>
          </a:effectLst>
        </c:spPr>
        <c:marker>
          <c:symbol val="none"/>
        </c:marker>
      </c:pivotFmt>
      <c:pivotFmt>
        <c:idx val="35"/>
        <c:spPr>
          <a:gradFill>
            <a:gsLst>
              <a:gs pos="100000">
                <a:schemeClr val="accent1"/>
              </a:gs>
              <a:gs pos="0">
                <a:schemeClr val="accent1">
                  <a:lumMod val="75000"/>
                </a:schemeClr>
              </a:gs>
            </a:gsLst>
            <a:lin ang="0" scaled="1"/>
          </a:gradFill>
          <a:ln>
            <a:noFill/>
          </a:ln>
          <a:effectLst>
            <a:innerShdw dist="12700" dir="16200000">
              <a:schemeClr val="lt1">
                <a:alpha val="75000"/>
              </a:schemeClr>
            </a:innerShdw>
          </a:effectLst>
        </c:spPr>
        <c:marker>
          <c:symbol val="none"/>
        </c:marker>
      </c:pivotFmt>
      <c:pivotFmt>
        <c:idx val="36"/>
        <c:spPr>
          <a:gradFill>
            <a:gsLst>
              <a:gs pos="100000">
                <a:schemeClr val="accent1"/>
              </a:gs>
              <a:gs pos="0">
                <a:schemeClr val="accent1">
                  <a:lumMod val="75000"/>
                </a:schemeClr>
              </a:gs>
            </a:gsLst>
            <a:lin ang="0" scaled="1"/>
          </a:gradFill>
          <a:ln>
            <a:noFill/>
          </a:ln>
          <a:effectLst>
            <a:innerShdw dist="12700" dir="16200000">
              <a:schemeClr val="lt1">
                <a:alpha val="75000"/>
              </a:schemeClr>
            </a:innerShdw>
          </a:effectLst>
        </c:spPr>
        <c:marker>
          <c:symbol val="none"/>
        </c:marker>
      </c:pivotFmt>
      <c:pivotFmt>
        <c:idx val="37"/>
        <c:spPr>
          <a:gradFill>
            <a:gsLst>
              <a:gs pos="100000">
                <a:schemeClr val="accent1"/>
              </a:gs>
              <a:gs pos="0">
                <a:schemeClr val="accent1">
                  <a:lumMod val="75000"/>
                </a:schemeClr>
              </a:gs>
            </a:gsLst>
            <a:lin ang="0" scaled="1"/>
          </a:gradFill>
          <a:ln>
            <a:noFill/>
          </a:ln>
          <a:effectLst>
            <a:innerShdw dist="12700" dir="16200000">
              <a:schemeClr val="lt1">
                <a:alpha val="75000"/>
              </a:schemeClr>
            </a:innerShdw>
          </a:effectLst>
        </c:spPr>
        <c:marker>
          <c:symbol val="none"/>
        </c:marker>
      </c:pivotFmt>
      <c:pivotFmt>
        <c:idx val="38"/>
        <c:spPr>
          <a:gradFill>
            <a:gsLst>
              <a:gs pos="100000">
                <a:schemeClr val="accent1"/>
              </a:gs>
              <a:gs pos="0">
                <a:schemeClr val="accent1">
                  <a:lumMod val="75000"/>
                </a:schemeClr>
              </a:gs>
            </a:gsLst>
            <a:lin ang="0" scaled="1"/>
          </a:gradFill>
          <a:ln>
            <a:noFill/>
          </a:ln>
          <a:effectLst>
            <a:innerShdw dist="12700" dir="16200000">
              <a:schemeClr val="lt1">
                <a:alpha val="75000"/>
              </a:schemeClr>
            </a:innerShdw>
          </a:effectLst>
        </c:spPr>
        <c:marker>
          <c:symbol val="none"/>
        </c:marker>
      </c:pivotFmt>
      <c:pivotFmt>
        <c:idx val="39"/>
        <c:spPr>
          <a:gradFill>
            <a:gsLst>
              <a:gs pos="100000">
                <a:schemeClr val="accent1"/>
              </a:gs>
              <a:gs pos="0">
                <a:schemeClr val="accent1">
                  <a:lumMod val="75000"/>
                </a:schemeClr>
              </a:gs>
            </a:gsLst>
            <a:lin ang="0" scaled="1"/>
          </a:gradFill>
          <a:ln>
            <a:noFill/>
          </a:ln>
          <a:effectLst>
            <a:innerShdw dist="12700" dir="16200000">
              <a:schemeClr val="lt1">
                <a:alpha val="75000"/>
              </a:schemeClr>
            </a:innerShdw>
          </a:effectLst>
        </c:spPr>
        <c:marker>
          <c:symbol val="none"/>
        </c:marker>
      </c:pivotFmt>
      <c:pivotFmt>
        <c:idx val="40"/>
        <c:spPr>
          <a:gradFill>
            <a:gsLst>
              <a:gs pos="100000">
                <a:schemeClr val="accent1"/>
              </a:gs>
              <a:gs pos="0">
                <a:schemeClr val="accent1">
                  <a:lumMod val="75000"/>
                </a:schemeClr>
              </a:gs>
            </a:gsLst>
            <a:lin ang="0" scaled="1"/>
          </a:gradFill>
          <a:ln>
            <a:noFill/>
          </a:ln>
          <a:effectLst>
            <a:innerShdw dist="12700" dir="16200000">
              <a:schemeClr val="lt1">
                <a:alpha val="75000"/>
              </a:schemeClr>
            </a:innerShdw>
          </a:effectLst>
        </c:spPr>
        <c:marker>
          <c:symbol val="none"/>
        </c:marker>
      </c:pivotFmt>
      <c:pivotFmt>
        <c:idx val="41"/>
        <c:spPr>
          <a:gradFill>
            <a:gsLst>
              <a:gs pos="100000">
                <a:schemeClr val="accent1"/>
              </a:gs>
              <a:gs pos="0">
                <a:schemeClr val="accent1">
                  <a:lumMod val="75000"/>
                </a:schemeClr>
              </a:gs>
            </a:gsLst>
            <a:lin ang="0" scaled="1"/>
          </a:gradFill>
          <a:ln>
            <a:noFill/>
          </a:ln>
          <a:effectLst>
            <a:innerShdw dist="12700" dir="16200000">
              <a:schemeClr val="lt1">
                <a:alpha val="75000"/>
              </a:schemeClr>
            </a:innerShdw>
          </a:effectLst>
        </c:spPr>
        <c:marker>
          <c:symbol val="none"/>
        </c:marker>
      </c:pivotFmt>
      <c:pivotFmt>
        <c:idx val="42"/>
        <c:spPr>
          <a:gradFill>
            <a:gsLst>
              <a:gs pos="100000">
                <a:schemeClr val="accent1"/>
              </a:gs>
              <a:gs pos="0">
                <a:schemeClr val="accent1">
                  <a:lumMod val="75000"/>
                </a:schemeClr>
              </a:gs>
            </a:gsLst>
            <a:lin ang="0" scaled="1"/>
          </a:gradFill>
          <a:ln>
            <a:noFill/>
          </a:ln>
          <a:effectLst>
            <a:innerShdw dist="12700" dir="16200000">
              <a:schemeClr val="lt1">
                <a:alpha val="75000"/>
              </a:schemeClr>
            </a:innerShdw>
          </a:effectLst>
        </c:spPr>
        <c:marker>
          <c:symbol val="none"/>
        </c:marker>
      </c:pivotFmt>
      <c:pivotFmt>
        <c:idx val="43"/>
        <c:spPr>
          <a:gradFill>
            <a:gsLst>
              <a:gs pos="100000">
                <a:schemeClr val="accent1"/>
              </a:gs>
              <a:gs pos="0">
                <a:schemeClr val="accent1">
                  <a:lumMod val="75000"/>
                </a:schemeClr>
              </a:gs>
            </a:gsLst>
            <a:lin ang="0" scaled="1"/>
          </a:gradFill>
          <a:ln>
            <a:noFill/>
          </a:ln>
          <a:effectLst>
            <a:innerShdw dist="12700" dir="16200000">
              <a:schemeClr val="lt1">
                <a:alpha val="75000"/>
              </a:schemeClr>
            </a:innerShdw>
          </a:effectLst>
        </c:spPr>
        <c:marker>
          <c:symbol val="none"/>
        </c:marker>
      </c:pivotFmt>
      <c:pivotFmt>
        <c:idx val="44"/>
        <c:spPr>
          <a:gradFill>
            <a:gsLst>
              <a:gs pos="100000">
                <a:schemeClr val="accent1"/>
              </a:gs>
              <a:gs pos="0">
                <a:schemeClr val="accent1">
                  <a:lumMod val="75000"/>
                </a:schemeClr>
              </a:gs>
            </a:gsLst>
            <a:lin ang="0" scaled="1"/>
          </a:gradFill>
          <a:ln>
            <a:noFill/>
          </a:ln>
          <a:effectLst>
            <a:innerShdw dist="12700" dir="16200000">
              <a:schemeClr val="lt1">
                <a:alpha val="75000"/>
              </a:schemeClr>
            </a:innerShdw>
          </a:effectLst>
        </c:spPr>
        <c:marker>
          <c:symbol val="none"/>
        </c:marker>
      </c:pivotFmt>
      <c:pivotFmt>
        <c:idx val="45"/>
        <c:spPr>
          <a:gradFill>
            <a:gsLst>
              <a:gs pos="100000">
                <a:schemeClr val="accent1"/>
              </a:gs>
              <a:gs pos="0">
                <a:schemeClr val="accent1">
                  <a:lumMod val="75000"/>
                </a:schemeClr>
              </a:gs>
            </a:gsLst>
            <a:lin ang="0" scaled="1"/>
          </a:gradFill>
          <a:ln>
            <a:noFill/>
          </a:ln>
          <a:effectLst>
            <a:innerShdw dist="12700" dir="16200000">
              <a:schemeClr val="lt1">
                <a:alpha val="75000"/>
              </a:schemeClr>
            </a:innerShdw>
          </a:effectLst>
        </c:spPr>
        <c:marker>
          <c:symbol val="none"/>
        </c:marker>
      </c:pivotFmt>
      <c:pivotFmt>
        <c:idx val="46"/>
        <c:spPr>
          <a:gradFill>
            <a:gsLst>
              <a:gs pos="100000">
                <a:schemeClr val="accent1"/>
              </a:gs>
              <a:gs pos="0">
                <a:schemeClr val="accent1">
                  <a:lumMod val="75000"/>
                </a:schemeClr>
              </a:gs>
            </a:gsLst>
            <a:lin ang="0" scaled="1"/>
          </a:gradFill>
          <a:ln>
            <a:noFill/>
          </a:ln>
          <a:effectLst>
            <a:innerShdw dist="12700" dir="16200000">
              <a:schemeClr val="lt1">
                <a:alpha val="75000"/>
              </a:schemeClr>
            </a:innerShdw>
          </a:effectLst>
        </c:spPr>
        <c:marker>
          <c:symbol val="none"/>
        </c:marker>
      </c:pivotFmt>
      <c:pivotFmt>
        <c:idx val="47"/>
        <c:spPr>
          <a:gradFill>
            <a:gsLst>
              <a:gs pos="100000">
                <a:schemeClr val="accent1"/>
              </a:gs>
              <a:gs pos="0">
                <a:schemeClr val="accent1">
                  <a:lumMod val="75000"/>
                </a:schemeClr>
              </a:gs>
            </a:gsLst>
            <a:lin ang="0" scaled="1"/>
          </a:gradFill>
          <a:ln>
            <a:noFill/>
          </a:ln>
          <a:effectLst>
            <a:innerShdw dist="12700" dir="16200000">
              <a:schemeClr val="lt1">
                <a:alpha val="75000"/>
              </a:schemeClr>
            </a:innerShdw>
          </a:effectLst>
        </c:spPr>
        <c:marker>
          <c:symbol val="none"/>
        </c:marker>
        <c:dLbl>
          <c:idx val="0"/>
          <c:layout/>
          <c:numFmt formatCode="_(&quot;$&quot;* #,##0.00_);_(&quot;$&quot;* \(#,##0.00\);_(&quot;$&quot;* &quot;-&quot;??_);_(@_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48"/>
        <c:spPr>
          <a:gradFill>
            <a:gsLst>
              <a:gs pos="100000">
                <a:schemeClr val="accent1"/>
              </a:gs>
              <a:gs pos="0">
                <a:schemeClr val="accent1">
                  <a:lumMod val="75000"/>
                </a:schemeClr>
              </a:gs>
            </a:gsLst>
            <a:lin ang="0" scaled="1"/>
          </a:gradFill>
          <a:ln>
            <a:noFill/>
          </a:ln>
          <a:effectLst>
            <a:innerShdw dist="12700" dir="16200000">
              <a:schemeClr val="lt1">
                <a:alpha val="75000"/>
              </a:schemeClr>
            </a:innerShdw>
          </a:effectLst>
        </c:spPr>
        <c:marker>
          <c:symbol val="none"/>
        </c:marker>
        <c:dLbl>
          <c:idx val="0"/>
          <c:layout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85000"/>
                      <a:lumOff val="1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49"/>
        <c:spPr>
          <a:gradFill>
            <a:gsLst>
              <a:gs pos="100000">
                <a:schemeClr val="accent1"/>
              </a:gs>
              <a:gs pos="0">
                <a:schemeClr val="accent1">
                  <a:lumMod val="75000"/>
                </a:schemeClr>
              </a:gs>
            </a:gsLst>
            <a:lin ang="0" scaled="1"/>
          </a:gradFill>
          <a:ln>
            <a:noFill/>
          </a:ln>
          <a:effectLst>
            <a:innerShdw dist="12700" dir="16200000">
              <a:schemeClr val="lt1">
                <a:alpha val="75000"/>
              </a:schemeClr>
            </a:innerShdw>
          </a:effectLst>
        </c:spPr>
        <c:marker>
          <c:symbol val="none"/>
        </c:marker>
        <c:dLbl>
          <c:idx val="0"/>
          <c:layout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85000"/>
                      <a:lumOff val="1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50"/>
        <c:spPr>
          <a:gradFill>
            <a:gsLst>
              <a:gs pos="100000">
                <a:schemeClr val="accent1"/>
              </a:gs>
              <a:gs pos="0">
                <a:schemeClr val="accent1">
                  <a:lumMod val="75000"/>
                </a:schemeClr>
              </a:gs>
            </a:gsLst>
            <a:lin ang="0" scaled="1"/>
          </a:gradFill>
          <a:ln>
            <a:noFill/>
          </a:ln>
          <a:effectLst>
            <a:innerShdw dist="12700" dir="16200000">
              <a:schemeClr val="lt1">
                <a:alpha val="75000"/>
              </a:schemeClr>
            </a:innerShdw>
          </a:effectLst>
        </c:spPr>
        <c:marker>
          <c:symbol val="none"/>
        </c:marker>
        <c:dLbl>
          <c:idx val="0"/>
          <c:layout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C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51"/>
        <c:spPr>
          <a:gradFill>
            <a:gsLst>
              <a:gs pos="100000">
                <a:schemeClr val="accent1"/>
              </a:gs>
              <a:gs pos="0">
                <a:schemeClr val="accent1">
                  <a:lumMod val="75000"/>
                </a:schemeClr>
              </a:gs>
            </a:gsLst>
            <a:lin ang="0" scaled="1"/>
          </a:gradFill>
          <a:ln>
            <a:noFill/>
          </a:ln>
          <a:effectLst>
            <a:innerShdw dist="12700" dir="16200000">
              <a:schemeClr val="lt1">
                <a:alpha val="75000"/>
              </a:schemeClr>
            </a:innerShdw>
          </a:effectLst>
        </c:spPr>
        <c:marker>
          <c:symbol val="none"/>
        </c:marker>
      </c:pivotFmt>
      <c:pivotFmt>
        <c:idx val="52"/>
        <c:spPr>
          <a:gradFill>
            <a:gsLst>
              <a:gs pos="100000">
                <a:schemeClr val="accent1"/>
              </a:gs>
              <a:gs pos="0">
                <a:schemeClr val="accent1">
                  <a:lumMod val="75000"/>
                </a:schemeClr>
              </a:gs>
            </a:gsLst>
            <a:lin ang="0" scaled="1"/>
          </a:gradFill>
          <a:ln>
            <a:noFill/>
          </a:ln>
          <a:effectLst>
            <a:innerShdw dist="12700" dir="16200000">
              <a:schemeClr val="lt1">
                <a:alpha val="75000"/>
              </a:schemeClr>
            </a:innerShdw>
          </a:effectLst>
        </c:spPr>
        <c:marker>
          <c:symbol val="none"/>
        </c:marker>
      </c:pivotFmt>
      <c:pivotFmt>
        <c:idx val="53"/>
        <c:spPr>
          <a:gradFill>
            <a:gsLst>
              <a:gs pos="100000">
                <a:schemeClr val="accent1"/>
              </a:gs>
              <a:gs pos="0">
                <a:schemeClr val="accent1">
                  <a:lumMod val="75000"/>
                </a:schemeClr>
              </a:gs>
            </a:gsLst>
            <a:lin ang="0" scaled="1"/>
          </a:gradFill>
          <a:ln>
            <a:noFill/>
          </a:ln>
          <a:effectLst>
            <a:innerShdw dist="12700" dir="16200000">
              <a:schemeClr val="lt1">
                <a:alpha val="75000"/>
              </a:schemeClr>
            </a:innerShdw>
          </a:effectLst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3.7827013866703417E-2"/>
          <c:y val="0.10698666666666669"/>
          <c:w val="0.91900141360611542"/>
          <c:h val="0.72919685039370097"/>
        </c:manualLayout>
      </c:layout>
      <c:areaChart>
        <c:grouping val="stacked"/>
        <c:varyColors val="0"/>
        <c:ser>
          <c:idx val="0"/>
          <c:order val="0"/>
          <c:tx>
            <c:strRef>
              <c:f>'02'!$B$3:$B$4</c:f>
              <c:strCache>
                <c:ptCount val="1"/>
                <c:pt idx="0">
                  <c:v>Nhóm 01</c:v>
                </c:pt>
              </c:strCache>
            </c:strRef>
          </c:tx>
          <c:spPr>
            <a:gradFill>
              <a:gsLst>
                <a:gs pos="100000">
                  <a:schemeClr val="accent1"/>
                </a:gs>
                <a:gs pos="0">
                  <a:schemeClr val="accent1"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cat>
            <c:strRef>
              <c:f>'02'!$A$5:$A$17</c:f>
              <c:strCache>
                <c:ptCount val="12"/>
                <c:pt idx="0">
                  <c:v>T01</c:v>
                </c:pt>
                <c:pt idx="1">
                  <c:v>T02</c:v>
                </c:pt>
                <c:pt idx="2">
                  <c:v>T03</c:v>
                </c:pt>
                <c:pt idx="3">
                  <c:v>T04</c:v>
                </c:pt>
                <c:pt idx="4">
                  <c:v>T05</c:v>
                </c:pt>
                <c:pt idx="5">
                  <c:v>T06</c:v>
                </c:pt>
                <c:pt idx="6">
                  <c:v>T07</c:v>
                </c:pt>
                <c:pt idx="7">
                  <c:v>T08</c:v>
                </c:pt>
                <c:pt idx="8">
                  <c:v>T09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</c:strCache>
            </c:strRef>
          </c:cat>
          <c:val>
            <c:numRef>
              <c:f>'02'!$B$5:$B$17</c:f>
              <c:numCache>
                <c:formatCode>_(* #,##0_);_(* \(#,##0\);_(* "-"??_);_(@_)</c:formatCode>
                <c:ptCount val="12"/>
                <c:pt idx="0">
                  <c:v>1309278750</c:v>
                </c:pt>
                <c:pt idx="1">
                  <c:v>375665840</c:v>
                </c:pt>
                <c:pt idx="2">
                  <c:v>2213112720</c:v>
                </c:pt>
                <c:pt idx="4">
                  <c:v>1196413280</c:v>
                </c:pt>
                <c:pt idx="5">
                  <c:v>1233275020</c:v>
                </c:pt>
                <c:pt idx="6">
                  <c:v>2112382010</c:v>
                </c:pt>
                <c:pt idx="7">
                  <c:v>1328692540</c:v>
                </c:pt>
                <c:pt idx="8">
                  <c:v>411747490</c:v>
                </c:pt>
                <c:pt idx="9">
                  <c:v>1431810480</c:v>
                </c:pt>
                <c:pt idx="10">
                  <c:v>1617084560</c:v>
                </c:pt>
                <c:pt idx="11">
                  <c:v>2596469690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69-4C02-81E0-E3B2863B2BF5}"/>
            </c:ext>
          </c:extLst>
        </c:ser>
        <c:ser>
          <c:idx val="1"/>
          <c:order val="1"/>
          <c:tx>
            <c:strRef>
              <c:f>'02'!$C$3:$C$4</c:f>
              <c:strCache>
                <c:ptCount val="1"/>
                <c:pt idx="0">
                  <c:v>Nhóm 02</c:v>
                </c:pt>
              </c:strCache>
            </c:strRef>
          </c:tx>
          <c:spPr>
            <a:gradFill>
              <a:gsLst>
                <a:gs pos="100000">
                  <a:schemeClr val="accent2"/>
                </a:gs>
                <a:gs pos="0">
                  <a:schemeClr val="accent2"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'02'!$A$5:$A$17</c:f>
              <c:strCache>
                <c:ptCount val="12"/>
                <c:pt idx="0">
                  <c:v>T01</c:v>
                </c:pt>
                <c:pt idx="1">
                  <c:v>T02</c:v>
                </c:pt>
                <c:pt idx="2">
                  <c:v>T03</c:v>
                </c:pt>
                <c:pt idx="3">
                  <c:v>T04</c:v>
                </c:pt>
                <c:pt idx="4">
                  <c:v>T05</c:v>
                </c:pt>
                <c:pt idx="5">
                  <c:v>T06</c:v>
                </c:pt>
                <c:pt idx="6">
                  <c:v>T07</c:v>
                </c:pt>
                <c:pt idx="7">
                  <c:v>T08</c:v>
                </c:pt>
                <c:pt idx="8">
                  <c:v>T09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</c:strCache>
            </c:strRef>
          </c:cat>
          <c:val>
            <c:numRef>
              <c:f>'02'!$C$5:$C$17</c:f>
              <c:numCache>
                <c:formatCode>_(* #,##0_);_(* \(#,##0\);_(* "-"??_);_(@_)</c:formatCode>
                <c:ptCount val="12"/>
                <c:pt idx="0">
                  <c:v>4413652020</c:v>
                </c:pt>
                <c:pt idx="1">
                  <c:v>3420238820</c:v>
                </c:pt>
                <c:pt idx="2">
                  <c:v>5828998680</c:v>
                </c:pt>
                <c:pt idx="3">
                  <c:v>4166274670</c:v>
                </c:pt>
                <c:pt idx="4">
                  <c:v>5799039120</c:v>
                </c:pt>
                <c:pt idx="5">
                  <c:v>3528617780</c:v>
                </c:pt>
                <c:pt idx="6">
                  <c:v>3442421490</c:v>
                </c:pt>
                <c:pt idx="7">
                  <c:v>7267658870</c:v>
                </c:pt>
                <c:pt idx="8">
                  <c:v>6349578350</c:v>
                </c:pt>
                <c:pt idx="9">
                  <c:v>4854749400</c:v>
                </c:pt>
                <c:pt idx="10">
                  <c:v>3629194470</c:v>
                </c:pt>
                <c:pt idx="11">
                  <c:v>2937853000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69-4C02-81E0-E3B2863B2BF5}"/>
            </c:ext>
          </c:extLst>
        </c:ser>
        <c:ser>
          <c:idx val="2"/>
          <c:order val="2"/>
          <c:tx>
            <c:strRef>
              <c:f>'02'!$D$3:$D$4</c:f>
              <c:strCache>
                <c:ptCount val="1"/>
                <c:pt idx="0">
                  <c:v>Nhóm 03</c:v>
                </c:pt>
              </c:strCache>
            </c:strRef>
          </c:tx>
          <c:spPr>
            <a:gradFill>
              <a:gsLst>
                <a:gs pos="100000">
                  <a:schemeClr val="accent3"/>
                </a:gs>
                <a:gs pos="0">
                  <a:schemeClr val="accent3"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cat>
            <c:strRef>
              <c:f>'02'!$A$5:$A$17</c:f>
              <c:strCache>
                <c:ptCount val="12"/>
                <c:pt idx="0">
                  <c:v>T01</c:v>
                </c:pt>
                <c:pt idx="1">
                  <c:v>T02</c:v>
                </c:pt>
                <c:pt idx="2">
                  <c:v>T03</c:v>
                </c:pt>
                <c:pt idx="3">
                  <c:v>T04</c:v>
                </c:pt>
                <c:pt idx="4">
                  <c:v>T05</c:v>
                </c:pt>
                <c:pt idx="5">
                  <c:v>T06</c:v>
                </c:pt>
                <c:pt idx="6">
                  <c:v>T07</c:v>
                </c:pt>
                <c:pt idx="7">
                  <c:v>T08</c:v>
                </c:pt>
                <c:pt idx="8">
                  <c:v>T09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</c:strCache>
            </c:strRef>
          </c:cat>
          <c:val>
            <c:numRef>
              <c:f>'02'!$D$5:$D$17</c:f>
              <c:numCache>
                <c:formatCode>_(* #,##0_);_(* \(#,##0\);_(* "-"??_);_(@_)</c:formatCode>
                <c:ptCount val="12"/>
                <c:pt idx="0">
                  <c:v>4934571270</c:v>
                </c:pt>
                <c:pt idx="1">
                  <c:v>3117664280</c:v>
                </c:pt>
                <c:pt idx="2">
                  <c:v>2546470140</c:v>
                </c:pt>
                <c:pt idx="3">
                  <c:v>1307274460</c:v>
                </c:pt>
                <c:pt idx="4">
                  <c:v>5699704700</c:v>
                </c:pt>
                <c:pt idx="5">
                  <c:v>3413432740</c:v>
                </c:pt>
                <c:pt idx="6">
                  <c:v>3912271460</c:v>
                </c:pt>
                <c:pt idx="7">
                  <c:v>6280841880</c:v>
                </c:pt>
                <c:pt idx="8">
                  <c:v>3542838720</c:v>
                </c:pt>
                <c:pt idx="9">
                  <c:v>3679620300</c:v>
                </c:pt>
                <c:pt idx="10">
                  <c:v>8868146650</c:v>
                </c:pt>
                <c:pt idx="11">
                  <c:v>3360959890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69-4C02-81E0-E3B2863B2BF5}"/>
            </c:ext>
          </c:extLst>
        </c:ser>
        <c:ser>
          <c:idx val="3"/>
          <c:order val="3"/>
          <c:tx>
            <c:strRef>
              <c:f>'02'!$E$3:$E$4</c:f>
              <c:strCache>
                <c:ptCount val="1"/>
                <c:pt idx="0">
                  <c:v>Nhóm 04</c:v>
                </c:pt>
              </c:strCache>
            </c:strRef>
          </c:tx>
          <c:spPr>
            <a:gradFill>
              <a:gsLst>
                <a:gs pos="100000">
                  <a:schemeClr val="accent4"/>
                </a:gs>
                <a:gs pos="0">
                  <a:schemeClr val="accent4"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'02'!$A$5:$A$17</c:f>
              <c:strCache>
                <c:ptCount val="12"/>
                <c:pt idx="0">
                  <c:v>T01</c:v>
                </c:pt>
                <c:pt idx="1">
                  <c:v>T02</c:v>
                </c:pt>
                <c:pt idx="2">
                  <c:v>T03</c:v>
                </c:pt>
                <c:pt idx="3">
                  <c:v>T04</c:v>
                </c:pt>
                <c:pt idx="4">
                  <c:v>T05</c:v>
                </c:pt>
                <c:pt idx="5">
                  <c:v>T06</c:v>
                </c:pt>
                <c:pt idx="6">
                  <c:v>T07</c:v>
                </c:pt>
                <c:pt idx="7">
                  <c:v>T08</c:v>
                </c:pt>
                <c:pt idx="8">
                  <c:v>T09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</c:strCache>
            </c:strRef>
          </c:cat>
          <c:val>
            <c:numRef>
              <c:f>'02'!$E$5:$E$17</c:f>
              <c:numCache>
                <c:formatCode>_(* #,##0_);_(* \(#,##0\);_(* "-"??_);_(@_)</c:formatCode>
                <c:ptCount val="12"/>
                <c:pt idx="0">
                  <c:v>8574796710</c:v>
                </c:pt>
                <c:pt idx="1">
                  <c:v>6888965140</c:v>
                </c:pt>
                <c:pt idx="2">
                  <c:v>4964393210</c:v>
                </c:pt>
                <c:pt idx="3">
                  <c:v>5374455350</c:v>
                </c:pt>
                <c:pt idx="4">
                  <c:v>10720459250</c:v>
                </c:pt>
                <c:pt idx="5">
                  <c:v>8428797950</c:v>
                </c:pt>
                <c:pt idx="6">
                  <c:v>5119129460</c:v>
                </c:pt>
                <c:pt idx="7">
                  <c:v>2753980010</c:v>
                </c:pt>
                <c:pt idx="8">
                  <c:v>4898519460</c:v>
                </c:pt>
                <c:pt idx="9">
                  <c:v>8141031260</c:v>
                </c:pt>
                <c:pt idx="10">
                  <c:v>5660521450</c:v>
                </c:pt>
                <c:pt idx="11">
                  <c:v>4785426980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269-4C02-81E0-E3B2863B2BF5}"/>
            </c:ext>
          </c:extLst>
        </c:ser>
        <c:ser>
          <c:idx val="4"/>
          <c:order val="4"/>
          <c:tx>
            <c:strRef>
              <c:f>'02'!$F$3:$F$4</c:f>
              <c:strCache>
                <c:ptCount val="1"/>
                <c:pt idx="0">
                  <c:v>Nhóm 05</c:v>
                </c:pt>
              </c:strCache>
            </c:strRef>
          </c:tx>
          <c:spPr>
            <a:gradFill>
              <a:gsLst>
                <a:gs pos="100000">
                  <a:schemeClr val="accent5"/>
                </a:gs>
                <a:gs pos="0">
                  <a:schemeClr val="accent5"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cat>
            <c:strRef>
              <c:f>'02'!$A$5:$A$17</c:f>
              <c:strCache>
                <c:ptCount val="12"/>
                <c:pt idx="0">
                  <c:v>T01</c:v>
                </c:pt>
                <c:pt idx="1">
                  <c:v>T02</c:v>
                </c:pt>
                <c:pt idx="2">
                  <c:v>T03</c:v>
                </c:pt>
                <c:pt idx="3">
                  <c:v>T04</c:v>
                </c:pt>
                <c:pt idx="4">
                  <c:v>T05</c:v>
                </c:pt>
                <c:pt idx="5">
                  <c:v>T06</c:v>
                </c:pt>
                <c:pt idx="6">
                  <c:v>T07</c:v>
                </c:pt>
                <c:pt idx="7">
                  <c:v>T08</c:v>
                </c:pt>
                <c:pt idx="8">
                  <c:v>T09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</c:strCache>
            </c:strRef>
          </c:cat>
          <c:val>
            <c:numRef>
              <c:f>'02'!$F$5:$F$17</c:f>
              <c:numCache>
                <c:formatCode>_(* #,##0_);_(* \(#,##0\);_(* "-"??_);_(@_)</c:formatCode>
                <c:ptCount val="12"/>
                <c:pt idx="0">
                  <c:v>790548990</c:v>
                </c:pt>
                <c:pt idx="1">
                  <c:v>4206367120</c:v>
                </c:pt>
                <c:pt idx="2">
                  <c:v>1371057960</c:v>
                </c:pt>
                <c:pt idx="3">
                  <c:v>3031691120</c:v>
                </c:pt>
                <c:pt idx="4">
                  <c:v>4290786200</c:v>
                </c:pt>
                <c:pt idx="5">
                  <c:v>2225367490</c:v>
                </c:pt>
                <c:pt idx="6">
                  <c:v>2549859730</c:v>
                </c:pt>
                <c:pt idx="7">
                  <c:v>4448394440</c:v>
                </c:pt>
                <c:pt idx="8">
                  <c:v>3257096350</c:v>
                </c:pt>
                <c:pt idx="9">
                  <c:v>2995812870</c:v>
                </c:pt>
                <c:pt idx="10">
                  <c:v>4424300460</c:v>
                </c:pt>
                <c:pt idx="11">
                  <c:v>3707241460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269-4C02-81E0-E3B2863B2BF5}"/>
            </c:ext>
          </c:extLst>
        </c:ser>
        <c:ser>
          <c:idx val="5"/>
          <c:order val="5"/>
          <c:tx>
            <c:strRef>
              <c:f>'02'!$G$3:$G$4</c:f>
              <c:strCache>
                <c:ptCount val="1"/>
                <c:pt idx="0">
                  <c:v>Nhóm 06</c:v>
                </c:pt>
              </c:strCache>
            </c:strRef>
          </c:tx>
          <c:spPr>
            <a:gradFill>
              <a:gsLst>
                <a:gs pos="100000">
                  <a:schemeClr val="accent6"/>
                </a:gs>
                <a:gs pos="0">
                  <a:schemeClr val="accent6"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C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'02'!$A$5:$A$17</c:f>
              <c:strCache>
                <c:ptCount val="12"/>
                <c:pt idx="0">
                  <c:v>T01</c:v>
                </c:pt>
                <c:pt idx="1">
                  <c:v>T02</c:v>
                </c:pt>
                <c:pt idx="2">
                  <c:v>T03</c:v>
                </c:pt>
                <c:pt idx="3">
                  <c:v>T04</c:v>
                </c:pt>
                <c:pt idx="4">
                  <c:v>T05</c:v>
                </c:pt>
                <c:pt idx="5">
                  <c:v>T06</c:v>
                </c:pt>
                <c:pt idx="6">
                  <c:v>T07</c:v>
                </c:pt>
                <c:pt idx="7">
                  <c:v>T08</c:v>
                </c:pt>
                <c:pt idx="8">
                  <c:v>T09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</c:strCache>
            </c:strRef>
          </c:cat>
          <c:val>
            <c:numRef>
              <c:f>'02'!$G$5:$G$17</c:f>
              <c:numCache>
                <c:formatCode>_(* #,##0_);_(* \(#,##0\);_(* "-"??_);_(@_)</c:formatCode>
                <c:ptCount val="12"/>
                <c:pt idx="0">
                  <c:v>9318995780</c:v>
                </c:pt>
                <c:pt idx="1">
                  <c:v>7815519960</c:v>
                </c:pt>
                <c:pt idx="2">
                  <c:v>6402149790</c:v>
                </c:pt>
                <c:pt idx="3">
                  <c:v>6612996580</c:v>
                </c:pt>
                <c:pt idx="4">
                  <c:v>7679439110</c:v>
                </c:pt>
                <c:pt idx="5">
                  <c:v>4615464600</c:v>
                </c:pt>
                <c:pt idx="6">
                  <c:v>6535558790</c:v>
                </c:pt>
                <c:pt idx="7">
                  <c:v>7705790590</c:v>
                </c:pt>
                <c:pt idx="8">
                  <c:v>7731577500</c:v>
                </c:pt>
                <c:pt idx="9">
                  <c:v>8516942950</c:v>
                </c:pt>
                <c:pt idx="10">
                  <c:v>7324611860</c:v>
                </c:pt>
                <c:pt idx="11">
                  <c:v>6118401200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269-4C02-81E0-E3B2863B2BF5}"/>
            </c:ext>
          </c:extLst>
        </c:ser>
        <c:ser>
          <c:idx val="6"/>
          <c:order val="6"/>
          <c:tx>
            <c:strRef>
              <c:f>'02'!$H$3:$H$4</c:f>
              <c:strCache>
                <c:ptCount val="1"/>
                <c:pt idx="0">
                  <c:v>Nhóm 07</c:v>
                </c:pt>
              </c:strCache>
            </c:strRef>
          </c:tx>
          <c:spPr>
            <a:gradFill>
              <a:gsLst>
                <a:gs pos="100000">
                  <a:schemeClr val="accent1">
                    <a:lumMod val="60000"/>
                  </a:schemeClr>
                </a:gs>
                <a:gs pos="0">
                  <a:schemeClr val="accent1">
                    <a:lumMod val="60000"/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dLbls>
            <c:numFmt formatCode="_(&quot;$&quot;* #,##0.00_);_(&quot;$&quot;* \(#,##0.00\);_(&quot;$&quot;* &quot;-&quot;??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'02'!$A$5:$A$17</c:f>
              <c:strCache>
                <c:ptCount val="12"/>
                <c:pt idx="0">
                  <c:v>T01</c:v>
                </c:pt>
                <c:pt idx="1">
                  <c:v>T02</c:v>
                </c:pt>
                <c:pt idx="2">
                  <c:v>T03</c:v>
                </c:pt>
                <c:pt idx="3">
                  <c:v>T04</c:v>
                </c:pt>
                <c:pt idx="4">
                  <c:v>T05</c:v>
                </c:pt>
                <c:pt idx="5">
                  <c:v>T06</c:v>
                </c:pt>
                <c:pt idx="6">
                  <c:v>T07</c:v>
                </c:pt>
                <c:pt idx="7">
                  <c:v>T08</c:v>
                </c:pt>
                <c:pt idx="8">
                  <c:v>T09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</c:strCache>
            </c:strRef>
          </c:cat>
          <c:val>
            <c:numRef>
              <c:f>'02'!$H$5:$H$17</c:f>
              <c:numCache>
                <c:formatCode>_(* #,##0_);_(* \(#,##0\);_(* "-"??_);_(@_)</c:formatCode>
                <c:ptCount val="12"/>
                <c:pt idx="0">
                  <c:v>3606366520</c:v>
                </c:pt>
                <c:pt idx="1">
                  <c:v>4605673510</c:v>
                </c:pt>
                <c:pt idx="2">
                  <c:v>5238025060</c:v>
                </c:pt>
                <c:pt idx="3">
                  <c:v>3822229850</c:v>
                </c:pt>
                <c:pt idx="4">
                  <c:v>9916783610</c:v>
                </c:pt>
                <c:pt idx="5">
                  <c:v>9603499930</c:v>
                </c:pt>
                <c:pt idx="6">
                  <c:v>5855775360</c:v>
                </c:pt>
                <c:pt idx="7">
                  <c:v>3643656780</c:v>
                </c:pt>
                <c:pt idx="8">
                  <c:v>5306223110</c:v>
                </c:pt>
                <c:pt idx="9">
                  <c:v>4629379330</c:v>
                </c:pt>
                <c:pt idx="10">
                  <c:v>7015612410</c:v>
                </c:pt>
                <c:pt idx="11">
                  <c:v>6924983830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269-4C02-81E0-E3B2863B2BF5}"/>
            </c:ext>
          </c:extLst>
        </c:ser>
        <c:ser>
          <c:idx val="7"/>
          <c:order val="7"/>
          <c:tx>
            <c:strRef>
              <c:f>'02'!$I$3:$I$4</c:f>
              <c:strCache>
                <c:ptCount val="1"/>
                <c:pt idx="0">
                  <c:v>Nhóm 08</c:v>
                </c:pt>
              </c:strCache>
            </c:strRef>
          </c:tx>
          <c:spPr>
            <a:gradFill>
              <a:gsLst>
                <a:gs pos="100000">
                  <a:schemeClr val="accent2">
                    <a:lumMod val="60000"/>
                  </a:schemeClr>
                </a:gs>
                <a:gs pos="0">
                  <a:schemeClr val="accent2">
                    <a:lumMod val="60000"/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cat>
            <c:strRef>
              <c:f>'02'!$A$5:$A$17</c:f>
              <c:strCache>
                <c:ptCount val="12"/>
                <c:pt idx="0">
                  <c:v>T01</c:v>
                </c:pt>
                <c:pt idx="1">
                  <c:v>T02</c:v>
                </c:pt>
                <c:pt idx="2">
                  <c:v>T03</c:v>
                </c:pt>
                <c:pt idx="3">
                  <c:v>T04</c:v>
                </c:pt>
                <c:pt idx="4">
                  <c:v>T05</c:v>
                </c:pt>
                <c:pt idx="5">
                  <c:v>T06</c:v>
                </c:pt>
                <c:pt idx="6">
                  <c:v>T07</c:v>
                </c:pt>
                <c:pt idx="7">
                  <c:v>T08</c:v>
                </c:pt>
                <c:pt idx="8">
                  <c:v>T09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</c:strCache>
            </c:strRef>
          </c:cat>
          <c:val>
            <c:numRef>
              <c:f>'02'!$I$5:$I$17</c:f>
              <c:numCache>
                <c:formatCode>_(* #,##0_);_(* \(#,##0\);_(* "-"??_);_(@_)</c:formatCode>
                <c:ptCount val="12"/>
                <c:pt idx="0">
                  <c:v>3325002890</c:v>
                </c:pt>
                <c:pt idx="1">
                  <c:v>6177467010</c:v>
                </c:pt>
                <c:pt idx="2">
                  <c:v>5546626270</c:v>
                </c:pt>
                <c:pt idx="3">
                  <c:v>3480269570</c:v>
                </c:pt>
                <c:pt idx="4">
                  <c:v>4933843130</c:v>
                </c:pt>
                <c:pt idx="5">
                  <c:v>6364895470</c:v>
                </c:pt>
                <c:pt idx="6">
                  <c:v>6258400880</c:v>
                </c:pt>
                <c:pt idx="7">
                  <c:v>5399083900</c:v>
                </c:pt>
                <c:pt idx="8">
                  <c:v>7397850290</c:v>
                </c:pt>
                <c:pt idx="9">
                  <c:v>2627537710</c:v>
                </c:pt>
                <c:pt idx="10">
                  <c:v>3434147260</c:v>
                </c:pt>
                <c:pt idx="11">
                  <c:v>1451086060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269-4C02-81E0-E3B2863B2B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lt1">
                  <a:alpha val="40000"/>
                </a:schemeClr>
              </a:solidFill>
              <a:round/>
            </a:ln>
            <a:effectLst/>
          </c:spPr>
        </c:dropLines>
        <c:axId val="1737913887"/>
        <c:axId val="1737915551"/>
      </c:areaChart>
      <c:catAx>
        <c:axId val="1737913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75" cap="flat" cmpd="sng" algn="ctr">
            <a:solidFill>
              <a:schemeClr val="lt1">
                <a:lumMod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all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7915551"/>
        <c:crosses val="autoZero"/>
        <c:auto val="1"/>
        <c:lblAlgn val="ctr"/>
        <c:lblOffset val="100"/>
        <c:noMultiLvlLbl val="0"/>
      </c:catAx>
      <c:valAx>
        <c:axId val="1737915551"/>
        <c:scaling>
          <c:orientation val="minMax"/>
        </c:scaling>
        <c:delete val="0"/>
        <c:axPos val="l"/>
        <c:numFmt formatCode="_(* #,##0_);_(* \(#,##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7913887"/>
        <c:crosses val="autoZero"/>
        <c:crossBetween val="midCat"/>
        <c:dispUnits>
          <c:builtInUnit val="billion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lt1">
          <a:lumMod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[Top_10_Report.xlsx]03!PivotTable1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CẤU</a:t>
            </a:r>
            <a:r>
              <a:rPr lang="en-US" baseline="0"/>
              <a:t> TRÚC DOANH THU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'03'!$B$3:$B$4</c:f>
              <c:strCache>
                <c:ptCount val="1"/>
                <c:pt idx="0">
                  <c:v>Nhóm 01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'03'!$A$5:$A$17</c:f>
              <c:strCache>
                <c:ptCount val="12"/>
                <c:pt idx="0">
                  <c:v>T01</c:v>
                </c:pt>
                <c:pt idx="1">
                  <c:v>T02</c:v>
                </c:pt>
                <c:pt idx="2">
                  <c:v>T03</c:v>
                </c:pt>
                <c:pt idx="3">
                  <c:v>T04</c:v>
                </c:pt>
                <c:pt idx="4">
                  <c:v>T05</c:v>
                </c:pt>
                <c:pt idx="5">
                  <c:v>T06</c:v>
                </c:pt>
                <c:pt idx="6">
                  <c:v>T07</c:v>
                </c:pt>
                <c:pt idx="7">
                  <c:v>T08</c:v>
                </c:pt>
                <c:pt idx="8">
                  <c:v>T09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</c:strCache>
            </c:strRef>
          </c:cat>
          <c:val>
            <c:numRef>
              <c:f>'03'!$B$5:$B$17</c:f>
              <c:numCache>
                <c:formatCode>0.00%</c:formatCode>
                <c:ptCount val="12"/>
                <c:pt idx="0">
                  <c:v>2.9180753199527488E-3</c:v>
                </c:pt>
                <c:pt idx="1">
                  <c:v>8.3727106718360633E-4</c:v>
                </c:pt>
                <c:pt idx="2">
                  <c:v>4.9325092983488038E-3</c:v>
                </c:pt>
                <c:pt idx="3">
                  <c:v>0</c:v>
                </c:pt>
                <c:pt idx="4">
                  <c:v>2.6665246532350103E-3</c:v>
                </c:pt>
                <c:pt idx="5">
                  <c:v>2.7486808279567915E-3</c:v>
                </c:pt>
                <c:pt idx="6">
                  <c:v>4.7080041661817099E-3</c:v>
                </c:pt>
                <c:pt idx="7">
                  <c:v>2.9613441055079603E-3</c:v>
                </c:pt>
                <c:pt idx="8">
                  <c:v>9.1768860421930117E-4</c:v>
                </c:pt>
                <c:pt idx="9">
                  <c:v>3.1911698135616263E-3</c:v>
                </c:pt>
                <c:pt idx="10">
                  <c:v>3.6041022928178209E-3</c:v>
                </c:pt>
                <c:pt idx="11">
                  <c:v>5.7869220908033257E-3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10-4B70-B027-B617FD7FA8DD}"/>
            </c:ext>
          </c:extLst>
        </c:ser>
        <c:ser>
          <c:idx val="1"/>
          <c:order val="1"/>
          <c:tx>
            <c:strRef>
              <c:f>'03'!$C$3:$C$4</c:f>
              <c:strCache>
                <c:ptCount val="1"/>
                <c:pt idx="0">
                  <c:v>Nhóm 02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'03'!$A$5:$A$17</c:f>
              <c:strCache>
                <c:ptCount val="12"/>
                <c:pt idx="0">
                  <c:v>T01</c:v>
                </c:pt>
                <c:pt idx="1">
                  <c:v>T02</c:v>
                </c:pt>
                <c:pt idx="2">
                  <c:v>T03</c:v>
                </c:pt>
                <c:pt idx="3">
                  <c:v>T04</c:v>
                </c:pt>
                <c:pt idx="4">
                  <c:v>T05</c:v>
                </c:pt>
                <c:pt idx="5">
                  <c:v>T06</c:v>
                </c:pt>
                <c:pt idx="6">
                  <c:v>T07</c:v>
                </c:pt>
                <c:pt idx="7">
                  <c:v>T08</c:v>
                </c:pt>
                <c:pt idx="8">
                  <c:v>T09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</c:strCache>
            </c:strRef>
          </c:cat>
          <c:val>
            <c:numRef>
              <c:f>'03'!$C$5:$C$17</c:f>
              <c:numCache>
                <c:formatCode>0.00%</c:formatCode>
                <c:ptCount val="12"/>
                <c:pt idx="0">
                  <c:v>9.836995391868688E-3</c:v>
                </c:pt>
                <c:pt idx="1">
                  <c:v>7.6229103153062803E-3</c:v>
                </c:pt>
                <c:pt idx="2">
                  <c:v>1.2991471211264332E-2</c:v>
                </c:pt>
                <c:pt idx="3">
                  <c:v>9.2856492864268076E-3</c:v>
                </c:pt>
                <c:pt idx="4">
                  <c:v>1.2924698377264969E-2</c:v>
                </c:pt>
                <c:pt idx="5">
                  <c:v>7.8644616032792544E-3</c:v>
                </c:pt>
                <c:pt idx="6">
                  <c:v>7.6723502851046566E-3</c:v>
                </c:pt>
                <c:pt idx="7">
                  <c:v>1.6197907422222109E-2</c:v>
                </c:pt>
                <c:pt idx="8">
                  <c:v>1.4151721224560695E-2</c:v>
                </c:pt>
                <c:pt idx="9">
                  <c:v>1.0820098018619348E-2</c:v>
                </c:pt>
                <c:pt idx="10">
                  <c:v>8.088623460982618E-3</c:v>
                </c:pt>
                <c:pt idx="11">
                  <c:v>6.5477854375541825E-3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10-4B70-B027-B617FD7FA8DD}"/>
            </c:ext>
          </c:extLst>
        </c:ser>
        <c:ser>
          <c:idx val="2"/>
          <c:order val="2"/>
          <c:tx>
            <c:strRef>
              <c:f>'03'!$D$3:$D$4</c:f>
              <c:strCache>
                <c:ptCount val="1"/>
                <c:pt idx="0">
                  <c:v>Nhóm 03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'03'!$A$5:$A$17</c:f>
              <c:strCache>
                <c:ptCount val="12"/>
                <c:pt idx="0">
                  <c:v>T01</c:v>
                </c:pt>
                <c:pt idx="1">
                  <c:v>T02</c:v>
                </c:pt>
                <c:pt idx="2">
                  <c:v>T03</c:v>
                </c:pt>
                <c:pt idx="3">
                  <c:v>T04</c:v>
                </c:pt>
                <c:pt idx="4">
                  <c:v>T05</c:v>
                </c:pt>
                <c:pt idx="5">
                  <c:v>T06</c:v>
                </c:pt>
                <c:pt idx="6">
                  <c:v>T07</c:v>
                </c:pt>
                <c:pt idx="7">
                  <c:v>T08</c:v>
                </c:pt>
                <c:pt idx="8">
                  <c:v>T09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</c:strCache>
            </c:strRef>
          </c:cat>
          <c:val>
            <c:numRef>
              <c:f>'03'!$D$5:$D$17</c:f>
              <c:numCache>
                <c:formatCode>0.00%</c:formatCode>
                <c:ptCount val="12"/>
                <c:pt idx="0">
                  <c:v>1.0998002249356672E-2</c:v>
                </c:pt>
                <c:pt idx="1">
                  <c:v>6.948542616586618E-3</c:v>
                </c:pt>
                <c:pt idx="2">
                  <c:v>5.6754848182868781E-3</c:v>
                </c:pt>
                <c:pt idx="3">
                  <c:v>2.9136082275302774E-3</c:v>
                </c:pt>
                <c:pt idx="4">
                  <c:v>1.2703305248090742E-2</c:v>
                </c:pt>
                <c:pt idx="5">
                  <c:v>7.6077411589492985E-3</c:v>
                </c:pt>
                <c:pt idx="6">
                  <c:v>8.7195356927480174E-3</c:v>
                </c:pt>
                <c:pt idx="7">
                  <c:v>1.3998523750999262E-2</c:v>
                </c:pt>
                <c:pt idx="8">
                  <c:v>7.8961567438599212E-3</c:v>
                </c:pt>
                <c:pt idx="9">
                  <c:v>8.2010108116603361E-3</c:v>
                </c:pt>
                <c:pt idx="10">
                  <c:v>1.9765019384211841E-2</c:v>
                </c:pt>
                <c:pt idx="11">
                  <c:v>7.4907914806989009E-3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910-4B70-B027-B617FD7FA8DD}"/>
            </c:ext>
          </c:extLst>
        </c:ser>
        <c:ser>
          <c:idx val="3"/>
          <c:order val="3"/>
          <c:tx>
            <c:strRef>
              <c:f>'03'!$E$3:$E$4</c:f>
              <c:strCache>
                <c:ptCount val="1"/>
                <c:pt idx="0">
                  <c:v>Nhóm 04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'03'!$A$5:$A$17</c:f>
              <c:strCache>
                <c:ptCount val="12"/>
                <c:pt idx="0">
                  <c:v>T01</c:v>
                </c:pt>
                <c:pt idx="1">
                  <c:v>T02</c:v>
                </c:pt>
                <c:pt idx="2">
                  <c:v>T03</c:v>
                </c:pt>
                <c:pt idx="3">
                  <c:v>T04</c:v>
                </c:pt>
                <c:pt idx="4">
                  <c:v>T05</c:v>
                </c:pt>
                <c:pt idx="5">
                  <c:v>T06</c:v>
                </c:pt>
                <c:pt idx="6">
                  <c:v>T07</c:v>
                </c:pt>
                <c:pt idx="7">
                  <c:v>T08</c:v>
                </c:pt>
                <c:pt idx="8">
                  <c:v>T09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</c:strCache>
            </c:strRef>
          </c:cat>
          <c:val>
            <c:numRef>
              <c:f>'03'!$E$5:$E$17</c:f>
              <c:numCache>
                <c:formatCode>0.00%</c:formatCode>
                <c:ptCount val="12"/>
                <c:pt idx="0">
                  <c:v>1.9111211155808515E-2</c:v>
                </c:pt>
                <c:pt idx="1">
                  <c:v>1.5353887898240794E-2</c:v>
                </c:pt>
                <c:pt idx="2">
                  <c:v>1.1064468360646658E-2</c:v>
                </c:pt>
                <c:pt idx="3">
                  <c:v>1.1978400714914997E-2</c:v>
                </c:pt>
                <c:pt idx="4">
                  <c:v>2.3893389819382736E-2</c:v>
                </c:pt>
                <c:pt idx="5">
                  <c:v>1.8785814155131843E-2</c:v>
                </c:pt>
                <c:pt idx="6">
                  <c:v>1.1409339177672473E-2</c:v>
                </c:pt>
                <c:pt idx="7">
                  <c:v>6.1379756593652988E-3</c:v>
                </c:pt>
                <c:pt idx="8">
                  <c:v>1.0917651218683773E-2</c:v>
                </c:pt>
                <c:pt idx="9">
                  <c:v>1.8144449681757862E-2</c:v>
                </c:pt>
                <c:pt idx="10">
                  <c:v>1.2615974971951655E-2</c:v>
                </c:pt>
                <c:pt idx="11">
                  <c:v>1.0665594599907787E-2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910-4B70-B027-B617FD7FA8DD}"/>
            </c:ext>
          </c:extLst>
        </c:ser>
        <c:ser>
          <c:idx val="4"/>
          <c:order val="4"/>
          <c:tx>
            <c:strRef>
              <c:f>'03'!$F$3:$F$4</c:f>
              <c:strCache>
                <c:ptCount val="1"/>
                <c:pt idx="0">
                  <c:v>Nhóm 05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'03'!$A$5:$A$17</c:f>
              <c:strCache>
                <c:ptCount val="12"/>
                <c:pt idx="0">
                  <c:v>T01</c:v>
                </c:pt>
                <c:pt idx="1">
                  <c:v>T02</c:v>
                </c:pt>
                <c:pt idx="2">
                  <c:v>T03</c:v>
                </c:pt>
                <c:pt idx="3">
                  <c:v>T04</c:v>
                </c:pt>
                <c:pt idx="4">
                  <c:v>T05</c:v>
                </c:pt>
                <c:pt idx="5">
                  <c:v>T06</c:v>
                </c:pt>
                <c:pt idx="6">
                  <c:v>T07</c:v>
                </c:pt>
                <c:pt idx="7">
                  <c:v>T08</c:v>
                </c:pt>
                <c:pt idx="8">
                  <c:v>T09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</c:strCache>
            </c:strRef>
          </c:cat>
          <c:val>
            <c:numRef>
              <c:f>'03'!$F$5:$F$17</c:f>
              <c:numCache>
                <c:formatCode>0.00%</c:formatCode>
                <c:ptCount val="12"/>
                <c:pt idx="0">
                  <c:v>1.7619483222595436E-3</c:v>
                </c:pt>
                <c:pt idx="1">
                  <c:v>9.3750059561668771E-3</c:v>
                </c:pt>
                <c:pt idx="2">
                  <c:v>3.0557666923875172E-3</c:v>
                </c:pt>
                <c:pt idx="3">
                  <c:v>6.7569286028600923E-3</c:v>
                </c:pt>
                <c:pt idx="4">
                  <c:v>9.5631562899908366E-3</c:v>
                </c:pt>
                <c:pt idx="5">
                  <c:v>4.9598223070482098E-3</c:v>
                </c:pt>
                <c:pt idx="6">
                  <c:v>5.6830394195692708E-3</c:v>
                </c:pt>
                <c:pt idx="7">
                  <c:v>9.9144280992714724E-3</c:v>
                </c:pt>
                <c:pt idx="8">
                  <c:v>7.2593040050815613E-3</c:v>
                </c:pt>
                <c:pt idx="9">
                  <c:v>6.6769643967289722E-3</c:v>
                </c:pt>
                <c:pt idx="10">
                  <c:v>9.8607282676676719E-3</c:v>
                </c:pt>
                <c:pt idx="11">
                  <c:v>8.2625719003929423E-3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910-4B70-B027-B617FD7FA8DD}"/>
            </c:ext>
          </c:extLst>
        </c:ser>
        <c:ser>
          <c:idx val="5"/>
          <c:order val="5"/>
          <c:tx>
            <c:strRef>
              <c:f>'03'!$G$3:$G$4</c:f>
              <c:strCache>
                <c:ptCount val="1"/>
                <c:pt idx="0">
                  <c:v>Nhóm 06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'03'!$A$5:$A$17</c:f>
              <c:strCache>
                <c:ptCount val="12"/>
                <c:pt idx="0">
                  <c:v>T01</c:v>
                </c:pt>
                <c:pt idx="1">
                  <c:v>T02</c:v>
                </c:pt>
                <c:pt idx="2">
                  <c:v>T03</c:v>
                </c:pt>
                <c:pt idx="3">
                  <c:v>T04</c:v>
                </c:pt>
                <c:pt idx="4">
                  <c:v>T05</c:v>
                </c:pt>
                <c:pt idx="5">
                  <c:v>T06</c:v>
                </c:pt>
                <c:pt idx="6">
                  <c:v>T07</c:v>
                </c:pt>
                <c:pt idx="7">
                  <c:v>T08</c:v>
                </c:pt>
                <c:pt idx="8">
                  <c:v>T09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</c:strCache>
            </c:strRef>
          </c:cat>
          <c:val>
            <c:numRef>
              <c:f>'03'!$G$5:$G$17</c:f>
              <c:numCache>
                <c:formatCode>0.00%</c:formatCode>
                <c:ptCount val="12"/>
                <c:pt idx="0">
                  <c:v>2.0769856375017021E-2</c:v>
                </c:pt>
                <c:pt idx="1">
                  <c:v>1.7418961323456977E-2</c:v>
                </c:pt>
                <c:pt idx="2">
                  <c:v>1.4268890636802648E-2</c:v>
                </c:pt>
                <c:pt idx="3">
                  <c:v>1.473881869008409E-2</c:v>
                </c:pt>
                <c:pt idx="4">
                  <c:v>1.7115669018511834E-2</c:v>
                </c:pt>
                <c:pt idx="5">
                  <c:v>1.0286788309499093E-2</c:v>
                </c:pt>
                <c:pt idx="6">
                  <c:v>1.4566228014621983E-2</c:v>
                </c:pt>
                <c:pt idx="7">
                  <c:v>1.7174400288252699E-2</c:v>
                </c:pt>
                <c:pt idx="8">
                  <c:v>1.723187326385002E-2</c:v>
                </c:pt>
                <c:pt idx="9">
                  <c:v>1.8982268690941908E-2</c:v>
                </c:pt>
                <c:pt idx="10">
                  <c:v>1.6324842281980976E-2</c:v>
                </c:pt>
                <c:pt idx="11">
                  <c:v>1.3636481566121258E-2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910-4B70-B027-B617FD7FA8DD}"/>
            </c:ext>
          </c:extLst>
        </c:ser>
        <c:ser>
          <c:idx val="6"/>
          <c:order val="6"/>
          <c:tx>
            <c:strRef>
              <c:f>'03'!$H$3:$H$4</c:f>
              <c:strCache>
                <c:ptCount val="1"/>
                <c:pt idx="0">
                  <c:v>Nhóm 07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'03'!$A$5:$A$17</c:f>
              <c:strCache>
                <c:ptCount val="12"/>
                <c:pt idx="0">
                  <c:v>T01</c:v>
                </c:pt>
                <c:pt idx="1">
                  <c:v>T02</c:v>
                </c:pt>
                <c:pt idx="2">
                  <c:v>T03</c:v>
                </c:pt>
                <c:pt idx="3">
                  <c:v>T04</c:v>
                </c:pt>
                <c:pt idx="4">
                  <c:v>T05</c:v>
                </c:pt>
                <c:pt idx="5">
                  <c:v>T06</c:v>
                </c:pt>
                <c:pt idx="6">
                  <c:v>T07</c:v>
                </c:pt>
                <c:pt idx="7">
                  <c:v>T08</c:v>
                </c:pt>
                <c:pt idx="8">
                  <c:v>T09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</c:strCache>
            </c:strRef>
          </c:cat>
          <c:val>
            <c:numRef>
              <c:f>'03'!$H$5:$H$17</c:f>
              <c:numCache>
                <c:formatCode>0.00%</c:formatCode>
                <c:ptCount val="12"/>
                <c:pt idx="0">
                  <c:v>8.0377453133764539E-3</c:v>
                </c:pt>
                <c:pt idx="1">
                  <c:v>1.0264966265809439E-2</c:v>
                </c:pt>
                <c:pt idx="2">
                  <c:v>1.1674329590150315E-2</c:v>
                </c:pt>
                <c:pt idx="3">
                  <c:v>8.5188540579855115E-3</c:v>
                </c:pt>
                <c:pt idx="4">
                  <c:v>2.210218527235161E-2</c:v>
                </c:pt>
                <c:pt idx="5">
                  <c:v>2.1403949411766557E-2</c:v>
                </c:pt>
                <c:pt idx="6">
                  <c:v>1.3051150152099714E-2</c:v>
                </c:pt>
                <c:pt idx="7">
                  <c:v>8.1208565586942446E-3</c:v>
                </c:pt>
                <c:pt idx="8">
                  <c:v>1.1826327051786276E-2</c:v>
                </c:pt>
                <c:pt idx="9">
                  <c:v>1.0317800979793183E-2</c:v>
                </c:pt>
                <c:pt idx="10">
                  <c:v>1.563615496545348E-2</c:v>
                </c:pt>
                <c:pt idx="11">
                  <c:v>1.5434165112200028E-2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910-4B70-B027-B617FD7FA8DD}"/>
            </c:ext>
          </c:extLst>
        </c:ser>
        <c:ser>
          <c:idx val="7"/>
          <c:order val="7"/>
          <c:tx>
            <c:strRef>
              <c:f>'03'!$I$3:$I$4</c:f>
              <c:strCache>
                <c:ptCount val="1"/>
                <c:pt idx="0">
                  <c:v>Nhóm 08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'03'!$A$5:$A$17</c:f>
              <c:strCache>
                <c:ptCount val="12"/>
                <c:pt idx="0">
                  <c:v>T01</c:v>
                </c:pt>
                <c:pt idx="1">
                  <c:v>T02</c:v>
                </c:pt>
                <c:pt idx="2">
                  <c:v>T03</c:v>
                </c:pt>
                <c:pt idx="3">
                  <c:v>T04</c:v>
                </c:pt>
                <c:pt idx="4">
                  <c:v>T05</c:v>
                </c:pt>
                <c:pt idx="5">
                  <c:v>T06</c:v>
                </c:pt>
                <c:pt idx="6">
                  <c:v>T07</c:v>
                </c:pt>
                <c:pt idx="7">
                  <c:v>T08</c:v>
                </c:pt>
                <c:pt idx="8">
                  <c:v>T09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</c:strCache>
            </c:strRef>
          </c:cat>
          <c:val>
            <c:numRef>
              <c:f>'03'!$I$5:$I$17</c:f>
              <c:numCache>
                <c:formatCode>0.00%</c:formatCode>
                <c:ptCount val="12"/>
                <c:pt idx="0">
                  <c:v>7.4106517592839299E-3</c:v>
                </c:pt>
                <c:pt idx="1">
                  <c:v>1.3768125406223313E-2</c:v>
                </c:pt>
                <c:pt idx="2">
                  <c:v>1.236212932310142E-2</c:v>
                </c:pt>
                <c:pt idx="3">
                  <c:v>7.7567047803988008E-3</c:v>
                </c:pt>
                <c:pt idx="4">
                  <c:v>1.0996379396038791E-2</c:v>
                </c:pt>
                <c:pt idx="5">
                  <c:v>1.4185859493317257E-2</c:v>
                </c:pt>
                <c:pt idx="6">
                  <c:v>1.3948508024206888E-2</c:v>
                </c:pt>
                <c:pt idx="7">
                  <c:v>1.203329197769706E-2</c:v>
                </c:pt>
                <c:pt idx="8">
                  <c:v>1.648807356871429E-2</c:v>
                </c:pt>
                <c:pt idx="9">
                  <c:v>5.8561654222190375E-3</c:v>
                </c:pt>
                <c:pt idx="10">
                  <c:v>7.6539089666653156E-3</c:v>
                </c:pt>
                <c:pt idx="11">
                  <c:v>3.2341305614358089E-3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910-4B70-B027-B617FD7FA8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"/>
        <c:overlap val="100"/>
        <c:axId val="693159871"/>
        <c:axId val="693161535"/>
      </c:barChart>
      <c:catAx>
        <c:axId val="693159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161535"/>
        <c:crosses val="autoZero"/>
        <c:auto val="1"/>
        <c:lblAlgn val="ctr"/>
        <c:lblOffset val="100"/>
        <c:noMultiLvlLbl val="0"/>
      </c:catAx>
      <c:valAx>
        <c:axId val="693161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159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[Top_10_Report.xlsx]04!PivotTable2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DOANH THU THEO KHU VỰC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'04'!$B$3:$B$4</c:f>
              <c:strCache>
                <c:ptCount val="1"/>
                <c:pt idx="0">
                  <c:v>Miền Bắc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'04'!$A$5:$A$9</c:f>
              <c:strCache>
                <c:ptCount val="4"/>
                <c:pt idx="0">
                  <c:v>Q4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</c:strCache>
            </c:strRef>
          </c:cat>
          <c:val>
            <c:numRef>
              <c:f>'04'!$B$5:$B$9</c:f>
              <c:numCache>
                <c:formatCode>_(* #,##0_);_(* \(#,##0\);_(* "-"??_);_(@_)</c:formatCode>
                <c:ptCount val="4"/>
                <c:pt idx="0">
                  <c:v>24591905960</c:v>
                </c:pt>
                <c:pt idx="1">
                  <c:v>22516762180</c:v>
                </c:pt>
                <c:pt idx="2">
                  <c:v>20392928360</c:v>
                </c:pt>
                <c:pt idx="3">
                  <c:v>24953817160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5F-4CC2-B819-6E72C78B501B}"/>
            </c:ext>
          </c:extLst>
        </c:ser>
        <c:ser>
          <c:idx val="1"/>
          <c:order val="1"/>
          <c:tx>
            <c:strRef>
              <c:f>'04'!$C$3:$C$4</c:f>
              <c:strCache>
                <c:ptCount val="1"/>
                <c:pt idx="0">
                  <c:v>Miền Đông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'04'!$A$5:$A$9</c:f>
              <c:strCache>
                <c:ptCount val="4"/>
                <c:pt idx="0">
                  <c:v>Q4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</c:strCache>
            </c:strRef>
          </c:cat>
          <c:val>
            <c:numRef>
              <c:f>'04'!$C$5:$C$9</c:f>
              <c:numCache>
                <c:formatCode>_(* #,##0_);_(* \(#,##0\);_(* "-"??_);_(@_)</c:formatCode>
                <c:ptCount val="4"/>
                <c:pt idx="0">
                  <c:v>29580580290</c:v>
                </c:pt>
                <c:pt idx="1">
                  <c:v>19342651090</c:v>
                </c:pt>
                <c:pt idx="2">
                  <c:v>25840231190</c:v>
                </c:pt>
                <c:pt idx="3">
                  <c:v>23111891560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5F-4CC2-B819-6E72C78B501B}"/>
            </c:ext>
          </c:extLst>
        </c:ser>
        <c:ser>
          <c:idx val="2"/>
          <c:order val="2"/>
          <c:tx>
            <c:strRef>
              <c:f>'04'!$D$3:$D$4</c:f>
              <c:strCache>
                <c:ptCount val="1"/>
                <c:pt idx="0">
                  <c:v>Miền Nam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'04'!$A$5:$A$9</c:f>
              <c:strCache>
                <c:ptCount val="4"/>
                <c:pt idx="0">
                  <c:v>Q4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</c:strCache>
            </c:strRef>
          </c:cat>
          <c:val>
            <c:numRef>
              <c:f>'04'!$D$5:$D$9</c:f>
              <c:numCache>
                <c:formatCode>_(* #,##0_);_(* \(#,##0\);_(* "-"??_);_(@_)</c:formatCode>
                <c:ptCount val="4"/>
                <c:pt idx="0">
                  <c:v>21931304590</c:v>
                </c:pt>
                <c:pt idx="1">
                  <c:v>26802107170</c:v>
                </c:pt>
                <c:pt idx="2">
                  <c:v>28720859490</c:v>
                </c:pt>
                <c:pt idx="3">
                  <c:v>23812984910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F5F-4CC2-B819-6E72C78B501B}"/>
            </c:ext>
          </c:extLst>
        </c:ser>
        <c:ser>
          <c:idx val="3"/>
          <c:order val="3"/>
          <c:tx>
            <c:strRef>
              <c:f>'04'!$E$3:$E$4</c:f>
              <c:strCache>
                <c:ptCount val="1"/>
                <c:pt idx="0">
                  <c:v>Miền Tây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'04'!$A$5:$A$9</c:f>
              <c:strCache>
                <c:ptCount val="4"/>
                <c:pt idx="0">
                  <c:v>Q4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</c:strCache>
            </c:strRef>
          </c:cat>
          <c:val>
            <c:numRef>
              <c:f>'04'!$E$5:$E$9</c:f>
              <c:numCache>
                <c:formatCode>_(* #,##0_);_(* \(#,##0\);_(* "-"??_);_(@_)</c:formatCode>
                <c:ptCount val="4"/>
                <c:pt idx="0">
                  <c:v>18789495630</c:v>
                </c:pt>
                <c:pt idx="1">
                  <c:v>18234487490</c:v>
                </c:pt>
                <c:pt idx="2">
                  <c:v>20411203140</c:v>
                </c:pt>
                <c:pt idx="3">
                  <c:v>26762733700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F5F-4CC2-B819-6E72C78B501B}"/>
            </c:ext>
          </c:extLst>
        </c:ser>
        <c:ser>
          <c:idx val="4"/>
          <c:order val="4"/>
          <c:tx>
            <c:strRef>
              <c:f>'04'!$F$3:$F$4</c:f>
              <c:strCache>
                <c:ptCount val="1"/>
                <c:pt idx="0">
                  <c:v>Miền Trung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'04'!$A$5:$A$9</c:f>
              <c:strCache>
                <c:ptCount val="4"/>
                <c:pt idx="0">
                  <c:v>Q4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</c:strCache>
            </c:strRef>
          </c:cat>
          <c:val>
            <c:numRef>
              <c:f>'04'!$F$5:$F$9</c:f>
              <c:numCache>
                <c:formatCode>_(* #,##0_);_(* \(#,##0\);_(* "-"??_);_(@_)</c:formatCode>
                <c:ptCount val="4"/>
                <c:pt idx="0">
                  <c:v>15839639060</c:v>
                </c:pt>
                <c:pt idx="1">
                  <c:v>20095600510</c:v>
                </c:pt>
                <c:pt idx="2">
                  <c:v>22079788800</c:v>
                </c:pt>
                <c:pt idx="3">
                  <c:v>14867902130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F5F-4CC2-B819-6E72C78B50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6"/>
        <c:overlap val="-24"/>
        <c:axId val="1838110735"/>
        <c:axId val="1838101999"/>
      </c:barChart>
      <c:catAx>
        <c:axId val="1838110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8101999"/>
        <c:crosses val="autoZero"/>
        <c:auto val="1"/>
        <c:lblAlgn val="ctr"/>
        <c:lblOffset val="100"/>
        <c:noMultiLvlLbl val="0"/>
      </c:catAx>
      <c:valAx>
        <c:axId val="1838101999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8110735"/>
        <c:crosses val="autoZero"/>
        <c:crossBetween val="between"/>
        <c:dispUnits>
          <c:builtInUnit val="billion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KHỐI</a:t>
            </a:r>
            <a:r>
              <a:rPr lang="en-US" baseline="0"/>
              <a:t> LƯỢNG - DOANH THU - LỢI NHUẬN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739908599959113E-2"/>
          <c:y val="0.20385645420460632"/>
          <c:w val="0.86088261100889252"/>
          <c:h val="0.71330738183704545"/>
        </c:manualLayout>
      </c:layout>
      <c:bubbleChart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DD1D-4017-9FBD-91D1DC17669B}"/>
              </c:ext>
            </c:extLst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D1D-4017-9FBD-91D1DC17669B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DD1D-4017-9FBD-91D1DC17669B}"/>
              </c:ext>
            </c:extLst>
          </c:dPt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DD1D-4017-9FBD-91D1DC17669B}"/>
              </c:ext>
            </c:extLst>
          </c:dPt>
          <c:dLbls>
            <c:dLbl>
              <c:idx val="0"/>
              <c:layout/>
              <c:tx>
                <c:rich>
                  <a:bodyPr/>
                  <a:lstStyle/>
                  <a:p>
                    <a:fld id="{FDA02E3A-B9A0-4BE7-9798-BE8E659930DD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878D123B-3E8C-4386-B254-ABAD0DD38497}" type="XVALUE">
                      <a:rPr lang="en-US"/>
                      <a:pPr/>
                      <a:t>[X VALUE]</a:t>
                    </a:fld>
                    <a:endParaRPr lang="en-US" baseline="0"/>
                  </a:p>
                  <a:p>
                    <a:fld id="{12AAF5BB-F803-428B-9FBF-068643AB1554}" type="YVALUE">
                      <a:rPr lang="en-US"/>
                      <a:pPr/>
                      <a:t>[Y VALUE]</a:t>
                    </a:fld>
                    <a:endParaRPr lang="en-US" baseline="0"/>
                  </a:p>
                  <a:p>
                    <a:fld id="{F4DD9D4C-EE7B-4F48-9319-295D0A64DBAD}" type="BUBBLESIZE">
                      <a:rPr lang="en-US"/>
                      <a:pPr/>
                      <a:t>[BUBBLE SIZE]</a:t>
                    </a:fld>
                    <a:endParaRPr 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1"/>
              <c:separator>
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DD1D-4017-9FBD-91D1DC17669B}"/>
                </c:ext>
              </c:extLst>
            </c:dLbl>
            <c:dLbl>
              <c:idx val="1"/>
              <c:layout>
                <c:manualLayout>
                  <c:x val="-1.2901144976616674E-2"/>
                  <c:y val="0.11783610069630424"/>
                </c:manualLayout>
              </c:layout>
              <c:tx>
                <c:rich>
                  <a:bodyPr/>
                  <a:lstStyle/>
                  <a:p>
                    <a:fld id="{CE315E3B-2142-4041-89F4-7BFB0059F7E5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014E473C-552B-4F1A-8FD4-7416ACBCBA32}" type="XVALUE">
                      <a:rPr lang="en-US"/>
                      <a:pPr/>
                      <a:t>[X VALUE]</a:t>
                    </a:fld>
                    <a:endParaRPr lang="en-US" baseline="0"/>
                  </a:p>
                  <a:p>
                    <a:fld id="{6A2112BF-9E8B-4BD1-BB27-1D525A29C9A2}" type="YVALUE">
                      <a:rPr lang="en-US"/>
                      <a:pPr/>
                      <a:t>[Y VALUE]</a:t>
                    </a:fld>
                    <a:endParaRPr lang="en-US" baseline="0"/>
                  </a:p>
                  <a:p>
                    <a:fld id="{D146A6C5-07D0-46BB-B7FE-006DAA3C276C}" type="BUBBLESIZE">
                      <a:rPr lang="en-US"/>
                      <a:pPr/>
                      <a:t>[BUBBLE SIZE]</a:t>
                    </a:fld>
                    <a:endParaRPr 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1"/>
              <c:separator>
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DD1D-4017-9FBD-91D1DC17669B}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F71DDA6D-1D74-4FD6-8F09-B33730771CD9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E7947292-9629-41FF-AEEC-0A6381381E0E}" type="XVALUE">
                      <a:rPr lang="en-US"/>
                      <a:pPr/>
                      <a:t>[X VALUE]</a:t>
                    </a:fld>
                    <a:endParaRPr lang="en-US" baseline="0"/>
                  </a:p>
                  <a:p>
                    <a:fld id="{56767C81-E96D-4054-8CCB-7AEE224E6BCB}" type="YVALUE">
                      <a:rPr lang="en-US"/>
                      <a:pPr/>
                      <a:t>[Y VALUE]</a:t>
                    </a:fld>
                    <a:endParaRPr lang="en-US" baseline="0"/>
                  </a:p>
                  <a:p>
                    <a:fld id="{F3A3435E-9B0C-453C-9D96-A5556AD97645}" type="BUBBLESIZE">
                      <a:rPr lang="en-US"/>
                      <a:pPr/>
                      <a:t>[BUBBLE SIZE]</a:t>
                    </a:fld>
                    <a:endParaRPr 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1"/>
              <c:separator>
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DD1D-4017-9FBD-91D1DC17669B}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BE5EDED4-27C3-48B6-A35E-F6EEA9B61C29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DA234002-26F7-43D4-9D2E-29196B0582C7}" type="XVALUE">
                      <a:rPr lang="en-US"/>
                      <a:pPr/>
                      <a:t>[X VALUE]</a:t>
                    </a:fld>
                    <a:endParaRPr lang="en-US" baseline="0"/>
                  </a:p>
                  <a:p>
                    <a:fld id="{C5651A4B-BF53-4BB1-92C4-F2AE93471CC0}" type="YVALUE">
                      <a:rPr lang="en-US"/>
                      <a:pPr/>
                      <a:t>[Y VALUE]</a:t>
                    </a:fld>
                    <a:endParaRPr lang="en-US" baseline="0"/>
                  </a:p>
                  <a:p>
                    <a:fld id="{4F4615FF-D564-4919-BAF5-B446375F82BE}" type="BUBBLESIZE">
                      <a:rPr lang="en-US"/>
                      <a:pPr/>
                      <a:t>[BUBBLE SIZE]</a:t>
                    </a:fld>
                    <a:endParaRPr 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1"/>
              <c:separator>
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DD1D-4017-9FBD-91D1DC17669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1"/>
            <c:separator>
</c:separator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'05'!$B$4:$B$7</c:f>
              <c:numCache>
                <c:formatCode>0.00%</c:formatCode>
                <c:ptCount val="4"/>
                <c:pt idx="0">
                  <c:v>8.2191172915134003E-2</c:v>
                </c:pt>
                <c:pt idx="1">
                  <c:v>0.20874616580323788</c:v>
                </c:pt>
                <c:pt idx="2">
                  <c:v>0.27107736130865451</c:v>
                </c:pt>
                <c:pt idx="3">
                  <c:v>0.43798529997297359</c:v>
                </c:pt>
              </c:numCache>
            </c:numRef>
          </c:xVal>
          <c:yVal>
            <c:numRef>
              <c:f>'05'!$C$4:$C$7</c:f>
              <c:numCache>
                <c:formatCode>0.00%</c:formatCode>
                <c:ptCount val="4"/>
                <c:pt idx="0">
                  <c:v>8.5791889206597249E-2</c:v>
                </c:pt>
                <c:pt idx="1">
                  <c:v>0.20308162135403918</c:v>
                </c:pt>
                <c:pt idx="2">
                  <c:v>0.27414330042958041</c:v>
                </c:pt>
                <c:pt idx="3">
                  <c:v>0.43698318900978328</c:v>
                </c:pt>
              </c:numCache>
            </c:numRef>
          </c:yVal>
          <c:bubbleSize>
            <c:numRef>
              <c:f>'05'!$D$4:$D$7</c:f>
              <c:numCache>
                <c:formatCode>General</c:formatCode>
                <c:ptCount val="4"/>
                <c:pt idx="0">
                  <c:v>174.11499999999995</c:v>
                </c:pt>
                <c:pt idx="1">
                  <c:v>298.47299999999996</c:v>
                </c:pt>
                <c:pt idx="2">
                  <c:v>656.89599999999973</c:v>
                </c:pt>
                <c:pt idx="3">
                  <c:v>1489.9589999999998</c:v>
                </c:pt>
              </c:numCache>
            </c:numRef>
          </c:bubbleSize>
          <c:bubble3D val="0"/>
          <c:extLst>
            <c:ext xmlns:c15="http://schemas.microsoft.com/office/drawing/2012/chart" uri="{02D57815-91ED-43cb-92C2-25804820EDAC}">
              <c15:datalabelsRange>
                <c15:f>'05'!$A$4:$A$7</c15:f>
                <c15:dlblRangeCache>
                  <c:ptCount val="4"/>
                  <c:pt idx="0">
                    <c:v>1000g</c:v>
                  </c:pt>
                  <c:pt idx="1">
                    <c:v>250g</c:v>
                  </c:pt>
                  <c:pt idx="2">
                    <c:v>500g</c:v>
                  </c:pt>
                  <c:pt idx="3">
                    <c:v>800g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2-DD1D-4017-9FBD-91D1DC1766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2010544431"/>
        <c:axId val="2010554831"/>
      </c:bubbleChart>
      <c:valAx>
        <c:axId val="2010544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0554831"/>
        <c:crosses val="autoZero"/>
        <c:crossBetween val="midCat"/>
      </c:valAx>
      <c:valAx>
        <c:axId val="2010554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0544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[Top_10_Report.xlsx]06!PivotTable4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CẤU</a:t>
            </a:r>
            <a:r>
              <a:rPr lang="en-US" baseline="0"/>
              <a:t> TRÚC DOANH THU THEO QUY CÁCH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'06'!$B$3:$B$4</c:f>
              <c:strCache>
                <c:ptCount val="1"/>
                <c:pt idx="0">
                  <c:v>1000g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'06'!$A$5:$A$16</c:f>
              <c:strCache>
                <c:ptCount val="12"/>
                <c:pt idx="0">
                  <c:v>T01</c:v>
                </c:pt>
                <c:pt idx="1">
                  <c:v>T02</c:v>
                </c:pt>
                <c:pt idx="2">
                  <c:v>T03</c:v>
                </c:pt>
                <c:pt idx="3">
                  <c:v>T04</c:v>
                </c:pt>
                <c:pt idx="4">
                  <c:v>T05</c:v>
                </c:pt>
                <c:pt idx="5">
                  <c:v>T06</c:v>
                </c:pt>
                <c:pt idx="6">
                  <c:v>T07</c:v>
                </c:pt>
                <c:pt idx="7">
                  <c:v>T08</c:v>
                </c:pt>
                <c:pt idx="8">
                  <c:v>T09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</c:strCache>
            </c:strRef>
          </c:cat>
          <c:val>
            <c:numRef>
              <c:f>'06'!$B$5:$B$16</c:f>
              <c:numCache>
                <c:formatCode>0%</c:formatCode>
                <c:ptCount val="12"/>
                <c:pt idx="0">
                  <c:v>6.1444084890115325E-2</c:v>
                </c:pt>
                <c:pt idx="1">
                  <c:v>7.0842059013175529E-2</c:v>
                </c:pt>
                <c:pt idx="2">
                  <c:v>8.021970640362526E-2</c:v>
                </c:pt>
                <c:pt idx="3">
                  <c:v>4.0314625239268057E-2</c:v>
                </c:pt>
                <c:pt idx="4">
                  <c:v>0.10712519496328982</c:v>
                </c:pt>
                <c:pt idx="5">
                  <c:v>4.9993441957089234E-2</c:v>
                </c:pt>
                <c:pt idx="6">
                  <c:v>6.6396027645440503E-2</c:v>
                </c:pt>
                <c:pt idx="7">
                  <c:v>5.961670666843559E-2</c:v>
                </c:pt>
                <c:pt idx="8">
                  <c:v>1.1537008626737491E-2</c:v>
                </c:pt>
                <c:pt idx="9">
                  <c:v>5.4707726174239704E-2</c:v>
                </c:pt>
                <c:pt idx="10">
                  <c:v>8.5096424258872497E-2</c:v>
                </c:pt>
                <c:pt idx="11">
                  <c:v>0.10541117704775249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9C-4409-BE71-E8ADEA30D5DC}"/>
            </c:ext>
          </c:extLst>
        </c:ser>
        <c:ser>
          <c:idx val="1"/>
          <c:order val="1"/>
          <c:tx>
            <c:strRef>
              <c:f>'06'!$C$3:$C$4</c:f>
              <c:strCache>
                <c:ptCount val="1"/>
                <c:pt idx="0">
                  <c:v>250g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'06'!$A$5:$A$16</c:f>
              <c:strCache>
                <c:ptCount val="12"/>
                <c:pt idx="0">
                  <c:v>T01</c:v>
                </c:pt>
                <c:pt idx="1">
                  <c:v>T02</c:v>
                </c:pt>
                <c:pt idx="2">
                  <c:v>T03</c:v>
                </c:pt>
                <c:pt idx="3">
                  <c:v>T04</c:v>
                </c:pt>
                <c:pt idx="4">
                  <c:v>T05</c:v>
                </c:pt>
                <c:pt idx="5">
                  <c:v>T06</c:v>
                </c:pt>
                <c:pt idx="6">
                  <c:v>T07</c:v>
                </c:pt>
                <c:pt idx="7">
                  <c:v>T08</c:v>
                </c:pt>
                <c:pt idx="8">
                  <c:v>T09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</c:strCache>
            </c:strRef>
          </c:cat>
          <c:val>
            <c:numRef>
              <c:f>'06'!$C$5:$C$16</c:f>
              <c:numCache>
                <c:formatCode>0%</c:formatCode>
                <c:ptCount val="12"/>
                <c:pt idx="0">
                  <c:v>0.15893073395406082</c:v>
                </c:pt>
                <c:pt idx="1">
                  <c:v>0.15635467249456483</c:v>
                </c:pt>
                <c:pt idx="2">
                  <c:v>6.6020430835370042E-2</c:v>
                </c:pt>
                <c:pt idx="3">
                  <c:v>0.17451378771942433</c:v>
                </c:pt>
                <c:pt idx="4">
                  <c:v>7.9607272173940091E-2</c:v>
                </c:pt>
                <c:pt idx="5">
                  <c:v>0.13415217198150209</c:v>
                </c:pt>
                <c:pt idx="6">
                  <c:v>0.11984164262229084</c:v>
                </c:pt>
                <c:pt idx="7">
                  <c:v>0.12028672624719083</c:v>
                </c:pt>
                <c:pt idx="8">
                  <c:v>6.7410359794315144E-2</c:v>
                </c:pt>
                <c:pt idx="9">
                  <c:v>0.16755916062498502</c:v>
                </c:pt>
                <c:pt idx="10">
                  <c:v>7.3870854818852971E-2</c:v>
                </c:pt>
                <c:pt idx="11">
                  <c:v>9.7734892726156569E-2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9C-4409-BE71-E8ADEA30D5DC}"/>
            </c:ext>
          </c:extLst>
        </c:ser>
        <c:ser>
          <c:idx val="2"/>
          <c:order val="2"/>
          <c:tx>
            <c:strRef>
              <c:f>'06'!$D$3:$D$4</c:f>
              <c:strCache>
                <c:ptCount val="1"/>
                <c:pt idx="0">
                  <c:v>500g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'06'!$A$5:$A$16</c:f>
              <c:strCache>
                <c:ptCount val="12"/>
                <c:pt idx="0">
                  <c:v>T01</c:v>
                </c:pt>
                <c:pt idx="1">
                  <c:v>T02</c:v>
                </c:pt>
                <c:pt idx="2">
                  <c:v>T03</c:v>
                </c:pt>
                <c:pt idx="3">
                  <c:v>T04</c:v>
                </c:pt>
                <c:pt idx="4">
                  <c:v>T05</c:v>
                </c:pt>
                <c:pt idx="5">
                  <c:v>T06</c:v>
                </c:pt>
                <c:pt idx="6">
                  <c:v>T07</c:v>
                </c:pt>
                <c:pt idx="7">
                  <c:v>T08</c:v>
                </c:pt>
                <c:pt idx="8">
                  <c:v>T09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</c:strCache>
            </c:strRef>
          </c:cat>
          <c:val>
            <c:numRef>
              <c:f>'06'!$D$5:$D$16</c:f>
              <c:numCache>
                <c:formatCode>0%</c:formatCode>
                <c:ptCount val="12"/>
                <c:pt idx="0">
                  <c:v>0.19987195013003511</c:v>
                </c:pt>
                <c:pt idx="1">
                  <c:v>0.26333959109609756</c:v>
                </c:pt>
                <c:pt idx="2">
                  <c:v>0.33289757196521497</c:v>
                </c:pt>
                <c:pt idx="3">
                  <c:v>0.15743021212378575</c:v>
                </c:pt>
                <c:pt idx="4">
                  <c:v>0.25246492389947334</c:v>
                </c:pt>
                <c:pt idx="5">
                  <c:v>0.24313415217198156</c:v>
                </c:pt>
                <c:pt idx="6">
                  <c:v>0.32309889667468683</c:v>
                </c:pt>
                <c:pt idx="7">
                  <c:v>0.24484700830991524</c:v>
                </c:pt>
                <c:pt idx="8">
                  <c:v>0.29967312451334877</c:v>
                </c:pt>
                <c:pt idx="9">
                  <c:v>0.19551599550163903</c:v>
                </c:pt>
                <c:pt idx="10">
                  <c:v>0.20372402562922579</c:v>
                </c:pt>
                <c:pt idx="11">
                  <c:v>0.27690765896939457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F9C-4409-BE71-E8ADEA30D5DC}"/>
            </c:ext>
          </c:extLst>
        </c:ser>
        <c:ser>
          <c:idx val="3"/>
          <c:order val="3"/>
          <c:tx>
            <c:strRef>
              <c:f>'06'!$E$3:$E$4</c:f>
              <c:strCache>
                <c:ptCount val="1"/>
                <c:pt idx="0">
                  <c:v>800g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'06'!$A$5:$A$16</c:f>
              <c:strCache>
                <c:ptCount val="12"/>
                <c:pt idx="0">
                  <c:v>T01</c:v>
                </c:pt>
                <c:pt idx="1">
                  <c:v>T02</c:v>
                </c:pt>
                <c:pt idx="2">
                  <c:v>T03</c:v>
                </c:pt>
                <c:pt idx="3">
                  <c:v>T04</c:v>
                </c:pt>
                <c:pt idx="4">
                  <c:v>T05</c:v>
                </c:pt>
                <c:pt idx="5">
                  <c:v>T06</c:v>
                </c:pt>
                <c:pt idx="6">
                  <c:v>T07</c:v>
                </c:pt>
                <c:pt idx="7">
                  <c:v>T08</c:v>
                </c:pt>
                <c:pt idx="8">
                  <c:v>T09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</c:strCache>
            </c:strRef>
          </c:cat>
          <c:val>
            <c:numRef>
              <c:f>'06'!$E$5:$E$16</c:f>
              <c:numCache>
                <c:formatCode>0%</c:formatCode>
                <c:ptCount val="12"/>
                <c:pt idx="0">
                  <c:v>0.57975323102578868</c:v>
                </c:pt>
                <c:pt idx="1">
                  <c:v>0.50946367739616216</c:v>
                </c:pt>
                <c:pt idx="2">
                  <c:v>0.52086229079578983</c:v>
                </c:pt>
                <c:pt idx="3">
                  <c:v>0.6277413749175218</c:v>
                </c:pt>
                <c:pt idx="4">
                  <c:v>0.5608026089632967</c:v>
                </c:pt>
                <c:pt idx="5">
                  <c:v>0.57272023388942717</c:v>
                </c:pt>
                <c:pt idx="6">
                  <c:v>0.49066343305758187</c:v>
                </c:pt>
                <c:pt idx="7">
                  <c:v>0.57524955877445827</c:v>
                </c:pt>
                <c:pt idx="8">
                  <c:v>0.62137950706559875</c:v>
                </c:pt>
                <c:pt idx="9">
                  <c:v>0.58221711769913631</c:v>
                </c:pt>
                <c:pt idx="10">
                  <c:v>0.63730869529304879</c:v>
                </c:pt>
                <c:pt idx="11">
                  <c:v>0.51994627125669635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F9C-4409-BE71-E8ADEA30D5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4"/>
        <c:overlap val="100"/>
        <c:axId val="1166748655"/>
        <c:axId val="1166763631"/>
      </c:barChart>
      <c:catAx>
        <c:axId val="116674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6763631"/>
        <c:crosses val="autoZero"/>
        <c:auto val="1"/>
        <c:lblAlgn val="ctr"/>
        <c:lblOffset val="100"/>
        <c:noMultiLvlLbl val="0"/>
      </c:catAx>
      <c:valAx>
        <c:axId val="116676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674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DOANH THU THEO MỨC</a:t>
            </a:r>
            <a:r>
              <a:rPr lang="en-US" baseline="0"/>
              <a:t> GIÁ VÀ KHU VỰC</a:t>
            </a:r>
            <a:endParaRPr lang="en-US"/>
          </a:p>
        </c:rich>
      </c:tx>
      <c:layout>
        <c:manualLayout>
          <c:xMode val="edge"/>
          <c:yMode val="edge"/>
          <c:x val="0.18054906542056076"/>
          <c:y val="5.72409845449341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076661270144972E-2"/>
          <c:y val="0.26533104369395155"/>
          <c:w val="0.91050589324698894"/>
          <c:h val="0.55884989190318013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'07'!$A$13</c:f>
              <c:strCache>
                <c:ptCount val="1"/>
                <c:pt idx="0">
                  <c:v>Miền Bắc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'07'!$B$12:$H$12</c:f>
              <c:strCache>
                <c:ptCount val="7"/>
                <c:pt idx="0">
                  <c:v>194K-344K</c:v>
                </c:pt>
                <c:pt idx="1">
                  <c:v>344K-494K</c:v>
                </c:pt>
                <c:pt idx="2">
                  <c:v>494K-644K</c:v>
                </c:pt>
                <c:pt idx="3">
                  <c:v>644K-794K</c:v>
                </c:pt>
                <c:pt idx="4">
                  <c:v>794K-944K</c:v>
                </c:pt>
                <c:pt idx="5">
                  <c:v>944K-1.190K</c:v>
                </c:pt>
                <c:pt idx="6">
                  <c:v>1.190K-1.244K</c:v>
                </c:pt>
              </c:strCache>
            </c:strRef>
          </c:cat>
          <c:val>
            <c:numRef>
              <c:f>'07'!$B$13:$H$13</c:f>
              <c:numCache>
                <c:formatCode>0%</c:formatCode>
                <c:ptCount val="7"/>
                <c:pt idx="0">
                  <c:v>0.22031725065471655</c:v>
                </c:pt>
                <c:pt idx="1">
                  <c:v>0.17206753993675436</c:v>
                </c:pt>
                <c:pt idx="2">
                  <c:v>0.20330370703640258</c:v>
                </c:pt>
                <c:pt idx="3">
                  <c:v>0.24440631071194874</c:v>
                </c:pt>
                <c:pt idx="4">
                  <c:v>0.15631976849409693</c:v>
                </c:pt>
                <c:pt idx="5">
                  <c:v>0.29134430706778924</c:v>
                </c:pt>
                <c:pt idx="6">
                  <c:v>0.1745894137017463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C4-4AD8-9C54-56A272BC6F94}"/>
            </c:ext>
          </c:extLst>
        </c:ser>
        <c:ser>
          <c:idx val="1"/>
          <c:order val="1"/>
          <c:tx>
            <c:strRef>
              <c:f>'07'!$A$14</c:f>
              <c:strCache>
                <c:ptCount val="1"/>
                <c:pt idx="0">
                  <c:v>Miền Đông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'07'!$B$12:$H$12</c:f>
              <c:strCache>
                <c:ptCount val="7"/>
                <c:pt idx="0">
                  <c:v>194K-344K</c:v>
                </c:pt>
                <c:pt idx="1">
                  <c:v>344K-494K</c:v>
                </c:pt>
                <c:pt idx="2">
                  <c:v>494K-644K</c:v>
                </c:pt>
                <c:pt idx="3">
                  <c:v>644K-794K</c:v>
                </c:pt>
                <c:pt idx="4">
                  <c:v>794K-944K</c:v>
                </c:pt>
                <c:pt idx="5">
                  <c:v>944K-1.190K</c:v>
                </c:pt>
                <c:pt idx="6">
                  <c:v>1.190K-1.244K</c:v>
                </c:pt>
              </c:strCache>
            </c:strRef>
          </c:cat>
          <c:val>
            <c:numRef>
              <c:f>'07'!$B$14:$H$14</c:f>
              <c:numCache>
                <c:formatCode>0%</c:formatCode>
                <c:ptCount val="7"/>
                <c:pt idx="0">
                  <c:v>0.19040013683473295</c:v>
                </c:pt>
                <c:pt idx="1">
                  <c:v>0.24602613090605135</c:v>
                </c:pt>
                <c:pt idx="2">
                  <c:v>0.19475959229887646</c:v>
                </c:pt>
                <c:pt idx="3">
                  <c:v>0.2274847315877136</c:v>
                </c:pt>
                <c:pt idx="4">
                  <c:v>0.24348361266758825</c:v>
                </c:pt>
                <c:pt idx="5">
                  <c:v>0.20735040185224413</c:v>
                </c:pt>
                <c:pt idx="6">
                  <c:v>0.13572849693962882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C4-4AD8-9C54-56A272BC6F94}"/>
            </c:ext>
          </c:extLst>
        </c:ser>
        <c:ser>
          <c:idx val="2"/>
          <c:order val="2"/>
          <c:tx>
            <c:strRef>
              <c:f>'07'!$A$15</c:f>
              <c:strCache>
                <c:ptCount val="1"/>
                <c:pt idx="0">
                  <c:v>Miền Nam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'07'!$B$12:$H$12</c:f>
              <c:strCache>
                <c:ptCount val="7"/>
                <c:pt idx="0">
                  <c:v>194K-344K</c:v>
                </c:pt>
                <c:pt idx="1">
                  <c:v>344K-494K</c:v>
                </c:pt>
                <c:pt idx="2">
                  <c:v>494K-644K</c:v>
                </c:pt>
                <c:pt idx="3">
                  <c:v>644K-794K</c:v>
                </c:pt>
                <c:pt idx="4">
                  <c:v>794K-944K</c:v>
                </c:pt>
                <c:pt idx="5">
                  <c:v>944K-1.190K</c:v>
                </c:pt>
                <c:pt idx="6">
                  <c:v>1.190K-1.244K</c:v>
                </c:pt>
              </c:strCache>
            </c:strRef>
          </c:cat>
          <c:val>
            <c:numRef>
              <c:f>'07'!$B$15:$H$15</c:f>
              <c:numCache>
                <c:formatCode>0%</c:formatCode>
                <c:ptCount val="7"/>
                <c:pt idx="0">
                  <c:v>0.27197857965869338</c:v>
                </c:pt>
                <c:pt idx="1">
                  <c:v>0.22325754979621221</c:v>
                </c:pt>
                <c:pt idx="2">
                  <c:v>0.21626176695117913</c:v>
                </c:pt>
                <c:pt idx="3">
                  <c:v>0.22885561998773829</c:v>
                </c:pt>
                <c:pt idx="4">
                  <c:v>0.21145579160166028</c:v>
                </c:pt>
                <c:pt idx="5">
                  <c:v>0.17596794092627932</c:v>
                </c:pt>
                <c:pt idx="6">
                  <c:v>0.21307332039243401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3C4-4AD8-9C54-56A272BC6F94}"/>
            </c:ext>
          </c:extLst>
        </c:ser>
        <c:ser>
          <c:idx val="3"/>
          <c:order val="3"/>
          <c:tx>
            <c:strRef>
              <c:f>'07'!$A$16</c:f>
              <c:strCache>
                <c:ptCount val="1"/>
                <c:pt idx="0">
                  <c:v>Miền Tây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'07'!$B$12:$H$12</c:f>
              <c:strCache>
                <c:ptCount val="7"/>
                <c:pt idx="0">
                  <c:v>194K-344K</c:v>
                </c:pt>
                <c:pt idx="1">
                  <c:v>344K-494K</c:v>
                </c:pt>
                <c:pt idx="2">
                  <c:v>494K-644K</c:v>
                </c:pt>
                <c:pt idx="3">
                  <c:v>644K-794K</c:v>
                </c:pt>
                <c:pt idx="4">
                  <c:v>794K-944K</c:v>
                </c:pt>
                <c:pt idx="5">
                  <c:v>944K-1.190K</c:v>
                </c:pt>
                <c:pt idx="6">
                  <c:v>1.190K-1.244K</c:v>
                </c:pt>
              </c:strCache>
            </c:strRef>
          </c:cat>
          <c:val>
            <c:numRef>
              <c:f>'07'!$B$16:$H$16</c:f>
              <c:numCache>
                <c:formatCode>0%</c:formatCode>
                <c:ptCount val="7"/>
                <c:pt idx="0">
                  <c:v>0.148136325424023</c:v>
                </c:pt>
                <c:pt idx="1">
                  <c:v>0.19496667260678066</c:v>
                </c:pt>
                <c:pt idx="2">
                  <c:v>0.21347744311914929</c:v>
                </c:pt>
                <c:pt idx="3">
                  <c:v>0.16803928063321169</c:v>
                </c:pt>
                <c:pt idx="4">
                  <c:v>0.22123233954726712</c:v>
                </c:pt>
                <c:pt idx="5">
                  <c:v>0.12067851240132267</c:v>
                </c:pt>
                <c:pt idx="6">
                  <c:v>0.47660876896619087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3C4-4AD8-9C54-56A272BC6F94}"/>
            </c:ext>
          </c:extLst>
        </c:ser>
        <c:ser>
          <c:idx val="4"/>
          <c:order val="4"/>
          <c:tx>
            <c:strRef>
              <c:f>'07'!$A$17</c:f>
              <c:strCache>
                <c:ptCount val="1"/>
                <c:pt idx="0">
                  <c:v>Miền Trung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'07'!$B$12:$H$12</c:f>
              <c:strCache>
                <c:ptCount val="7"/>
                <c:pt idx="0">
                  <c:v>194K-344K</c:v>
                </c:pt>
                <c:pt idx="1">
                  <c:v>344K-494K</c:v>
                </c:pt>
                <c:pt idx="2">
                  <c:v>494K-644K</c:v>
                </c:pt>
                <c:pt idx="3">
                  <c:v>644K-794K</c:v>
                </c:pt>
                <c:pt idx="4">
                  <c:v>794K-944K</c:v>
                </c:pt>
                <c:pt idx="5">
                  <c:v>944K-1.190K</c:v>
                </c:pt>
                <c:pt idx="6">
                  <c:v>1.190K-1.244K</c:v>
                </c:pt>
              </c:strCache>
            </c:strRef>
          </c:cat>
          <c:val>
            <c:numRef>
              <c:f>'07'!$B$17:$H$17</c:f>
              <c:numCache>
                <c:formatCode>0%</c:formatCode>
                <c:ptCount val="7"/>
                <c:pt idx="0">
                  <c:v>0.16916770742783416</c:v>
                </c:pt>
                <c:pt idx="1">
                  <c:v>0.16368210675420142</c:v>
                </c:pt>
                <c:pt idx="2">
                  <c:v>0.17219749059439254</c:v>
                </c:pt>
                <c:pt idx="3">
                  <c:v>0.13121405707938769</c:v>
                </c:pt>
                <c:pt idx="4">
                  <c:v>0.16750848768938742</c:v>
                </c:pt>
                <c:pt idx="5">
                  <c:v>0.20465883775236465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3C4-4AD8-9C54-56A272BC6F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8"/>
        <c:overlap val="100"/>
        <c:axId val="1166739087"/>
        <c:axId val="1166728271"/>
      </c:barChart>
      <c:catAx>
        <c:axId val="1166739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6728271"/>
        <c:crosses val="autoZero"/>
        <c:auto val="1"/>
        <c:lblAlgn val="ctr"/>
        <c:lblOffset val="100"/>
        <c:noMultiLvlLbl val="0"/>
      </c:catAx>
      <c:valAx>
        <c:axId val="1166728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6739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[Top_10_Report.xlsx]08!PivotTable6</c:name>
    <c:fmtId val="6"/>
  </c:pivotSource>
  <c:chart>
    <c:autoTitleDeleted val="0"/>
    <c:pivotFmts>
      <c:pivotFmt>
        <c:idx val="0"/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10436440854929853"/>
          <c:y val="3.350083752093802E-2"/>
          <c:w val="0.16727981829688671"/>
          <c:h val="0.8958481263391642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'08'!$B$3:$B$4</c:f>
              <c:strCache>
                <c:ptCount val="1"/>
                <c:pt idx="0">
                  <c:v>Nông thôn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'08'!$A$5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'08'!$B$5</c:f>
              <c:numCache>
                <c:formatCode>_(* #,##0_);_(* \(#,##0\);_(* "-"??_);_(@_)</c:formatCode>
                <c:ptCount val="1"/>
                <c:pt idx="0">
                  <c:v>37589957982.899986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FC-49B3-8250-17BB79AEB311}"/>
            </c:ext>
          </c:extLst>
        </c:ser>
        <c:ser>
          <c:idx val="1"/>
          <c:order val="1"/>
          <c:tx>
            <c:strRef>
              <c:f>'08'!$C$3:$C$4</c:f>
              <c:strCache>
                <c:ptCount val="1"/>
                <c:pt idx="0">
                  <c:v>Thành thị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'08'!$A$5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'08'!$C$5</c:f>
              <c:numCache>
                <c:formatCode>_(* #,##0_);_(* \(#,##0\);_(* "-"??_);_(@_)</c:formatCode>
                <c:ptCount val="1"/>
                <c:pt idx="0">
                  <c:v>38127955982.800049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FC-49B3-8250-17BB79AEB3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02769183"/>
        <c:axId val="1802775423"/>
      </c:barChart>
      <c:catAx>
        <c:axId val="180276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2775423"/>
        <c:crosses val="autoZero"/>
        <c:auto val="1"/>
        <c:lblAlgn val="ctr"/>
        <c:lblOffset val="100"/>
        <c:noMultiLvlLbl val="0"/>
      </c:catAx>
      <c:valAx>
        <c:axId val="1802775423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2769183"/>
        <c:crosses val="autoZero"/>
        <c:crossBetween val="between"/>
        <c:dispUnits>
          <c:builtInUnit val="million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NÔNG</a:t>
            </a:r>
            <a:r>
              <a:rPr lang="en-US" baseline="0"/>
              <a:t> THÔN</a:t>
            </a:r>
            <a:endParaRPr lang="en-US"/>
          </a:p>
        </c:rich>
      </c:tx>
      <c:layout>
        <c:manualLayout>
          <c:xMode val="edge"/>
          <c:yMode val="edge"/>
          <c:x val="0.49738123285770375"/>
          <c:y val="8.76004686265427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902688681486699"/>
          <c:y val="0.25128132426807487"/>
          <c:w val="0.4543578218856828"/>
          <c:h val="0.64012302288170464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B6D-4C70-AC06-131F31F1722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B6D-4C70-AC06-131F31F1722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B6D-4C70-AC06-131F31F1722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1B6D-4C70-AC06-131F31F17222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1B6D-4C70-AC06-131F31F1722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'08'!$A$25:$A$29</c:f>
              <c:strCache>
                <c:ptCount val="5"/>
                <c:pt idx="0">
                  <c:v>Miền Đông</c:v>
                </c:pt>
                <c:pt idx="1">
                  <c:v>Miền Nam</c:v>
                </c:pt>
                <c:pt idx="2">
                  <c:v>Miền Tây</c:v>
                </c:pt>
                <c:pt idx="3">
                  <c:v>Miền Bắc</c:v>
                </c:pt>
                <c:pt idx="4">
                  <c:v>Miền Trung</c:v>
                </c:pt>
              </c:strCache>
            </c:strRef>
          </c:cat>
          <c:val>
            <c:numRef>
              <c:f>'08'!$B$25:$B$29</c:f>
              <c:numCache>
                <c:formatCode>_(* #,##0.00_);_(* \(#,##0.00\);_(* "-"??_);_(@_)</c:formatCode>
                <c:ptCount val="5"/>
                <c:pt idx="0">
                  <c:v>8875.2236624000016</c:v>
                </c:pt>
                <c:pt idx="1">
                  <c:v>8764.3444793000017</c:v>
                </c:pt>
                <c:pt idx="2">
                  <c:v>7388.8264114999984</c:v>
                </c:pt>
                <c:pt idx="3">
                  <c:v>7199.7629984000014</c:v>
                </c:pt>
                <c:pt idx="4">
                  <c:v>5361.8004312999992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72-4B5D-8DD4-9750F36C54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5360277230971142"/>
          <c:y val="0.2830872302331402"/>
          <c:w val="0.2181365420538649"/>
          <c:h val="0.4687532808398950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7">
  <cs:axisTitle>
    <cs:lnRef idx="0"/>
    <cs:fillRef idx="0"/>
    <cs:effectRef idx="0"/>
    <cs:fontRef idx="minor">
      <a:schemeClr val="lt1">
        <a:lumMod val="8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75" cap="flat" cmpd="sng" algn="ctr">
        <a:solidFill>
          <a:schemeClr val="lt1">
            <a:lumMod val="75000"/>
          </a:schemeClr>
        </a:solidFill>
        <a:round/>
        <a:headEnd type="none" w="sm" len="sm"/>
        <a:tailEnd type="none" w="sm" len="sm"/>
      </a:ln>
    </cs:spPr>
    <cs:defRPr sz="900" b="1" kern="1200" cap="all" baseline="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lt1">
            <a:lumMod val="7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85000"/>
      </a:schemeClr>
    </cs:fontRef>
    <cs:spPr>
      <a:solidFill>
        <a:schemeClr val="dk1">
          <a:lumMod val="65000"/>
          <a:lumOff val="35000"/>
        </a:schemeClr>
      </a:solidFill>
      <a:ln>
        <a:solidFill>
          <a:schemeClr val="lt1">
            <a:lumMod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lumMod val="75000"/>
            </a:schemeClr>
          </a:gs>
        </a:gsLst>
        <a:lin ang="0" scaled="1"/>
      </a:gradFill>
      <a:effectLst>
        <a:innerShdw dist="12700" dir="16200000">
          <a:schemeClr val="lt1">
            <a:alpha val="75000"/>
          </a:schemeClr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lumMod val="75000"/>
            </a:schemeClr>
          </a:gs>
        </a:gsLst>
        <a:lin ang="0" scaled="1"/>
      </a:gradFill>
      <a:effectLst>
        <a:innerShdw dist="12700" dir="16200000">
          <a:schemeClr val="lt1">
            <a:alpha val="75000"/>
          </a:schemeClr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50000"/>
      </a:schemeClr>
    </cs:fontRef>
    <cs:spPr>
      <a:ln w="9525">
        <a:solidFill>
          <a:schemeClr val="lt1">
            <a:lumMod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4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4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prstDash val="sysDot"/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6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bg1">
        <a:lumMod val="85000"/>
      </a:schemeClr>
    </cs:fontRef>
    <cs:spPr>
      <a:ln w="19050" cap="flat" cmpd="sng" algn="ctr">
        <a:solidFill>
          <a:schemeClr val="bg1">
            <a:lumMod val="85000"/>
          </a:schemeClr>
        </a:solidFill>
        <a:round/>
        <a:headEnd type="none" w="sm" len="sm"/>
        <a:tailEnd type="none" w="sm" len="sm"/>
      </a:ln>
    </cs:spPr>
    <cs:defRPr sz="900" b="1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ajor">
      <a:schemeClr val="lt1">
        <a:lumMod val="8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77">
  <cs:axisTitle>
    <cs:lnRef idx="0"/>
    <cs:fillRef idx="0"/>
    <cs:effectRef idx="0"/>
    <cs:fontRef idx="minor">
      <a:schemeClr val="lt1">
        <a:lumMod val="8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75" cap="flat" cmpd="sng" algn="ctr">
        <a:solidFill>
          <a:schemeClr val="lt1">
            <a:lumMod val="75000"/>
          </a:schemeClr>
        </a:solidFill>
        <a:round/>
        <a:headEnd type="none" w="sm" len="sm"/>
        <a:tailEnd type="none" w="sm" len="sm"/>
      </a:ln>
    </cs:spPr>
    <cs:defRPr sz="900" b="1" kern="1200" cap="all" baseline="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lt1">
            <a:lumMod val="7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85000"/>
      </a:schemeClr>
    </cs:fontRef>
    <cs:spPr>
      <a:solidFill>
        <a:schemeClr val="dk1">
          <a:lumMod val="65000"/>
          <a:lumOff val="35000"/>
        </a:schemeClr>
      </a:solidFill>
      <a:ln>
        <a:solidFill>
          <a:schemeClr val="lt1">
            <a:lumMod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lumMod val="75000"/>
            </a:schemeClr>
          </a:gs>
        </a:gsLst>
        <a:lin ang="0" scaled="1"/>
      </a:gradFill>
      <a:effectLst>
        <a:innerShdw dist="12700" dir="16200000">
          <a:schemeClr val="lt1">
            <a:alpha val="75000"/>
          </a:schemeClr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lumMod val="75000"/>
            </a:schemeClr>
          </a:gs>
        </a:gsLst>
        <a:lin ang="0" scaled="1"/>
      </a:gradFill>
      <a:effectLst>
        <a:innerShdw dist="12700" dir="16200000">
          <a:schemeClr val="lt1">
            <a:alpha val="75000"/>
          </a:schemeClr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50000"/>
      </a:schemeClr>
    </cs:fontRef>
    <cs:spPr>
      <a:ln w="9525">
        <a:solidFill>
          <a:schemeClr val="lt1">
            <a:lumMod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4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4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prstDash val="sysDot"/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6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bg1">
        <a:lumMod val="85000"/>
      </a:schemeClr>
    </cs:fontRef>
    <cs:spPr>
      <a:ln w="19050" cap="flat" cmpd="sng" algn="ctr">
        <a:solidFill>
          <a:schemeClr val="bg1">
            <a:lumMod val="85000"/>
          </a:schemeClr>
        </a:solidFill>
        <a:round/>
        <a:headEnd type="none" w="sm" len="sm"/>
        <a:tailEnd type="none" w="sm" len="sm"/>
      </a:ln>
    </cs:spPr>
    <cs:defRPr sz="900" b="1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ajor">
      <a:schemeClr val="lt1">
        <a:lumMod val="8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4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5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6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87630</xdr:colOff>
      <xdr:row>0</xdr:row>
      <xdr:rowOff>0</xdr:rowOff>
    </xdr:from>
    <xdr:to>
      <xdr:col>17</xdr:col>
      <xdr:colOff>149449</xdr:colOff>
      <xdr:row>7</xdr:row>
      <xdr:rowOff>52363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548110" y="0"/>
          <a:ext cx="1341979" cy="150778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268605</xdr:colOff>
      <xdr:row>5</xdr:row>
      <xdr:rowOff>102870</xdr:rowOff>
    </xdr:from>
    <xdr:to>
      <xdr:col>9</xdr:col>
      <xdr:colOff>609600</xdr:colOff>
      <xdr:row>28</xdr:row>
      <xdr:rowOff>129539</xdr:rowOff>
    </xdr:to>
    <xdr:grpSp>
      <xdr:nvGrpSpPr>
        <xdr:cNvPr id="9" name="Group 8"/>
        <xdr:cNvGrpSpPr/>
      </xdr:nvGrpSpPr>
      <xdr:grpSpPr>
        <a:xfrm>
          <a:off x="2447925" y="1192530"/>
          <a:ext cx="6745605" cy="4232909"/>
          <a:chOff x="2665095" y="1341120"/>
          <a:chExt cx="6745605" cy="4232909"/>
        </a:xfrm>
      </xdr:grpSpPr>
      <xdr:grpSp>
        <xdr:nvGrpSpPr>
          <xdr:cNvPr id="5" name="Group 4"/>
          <xdr:cNvGrpSpPr/>
        </xdr:nvGrpSpPr>
        <xdr:grpSpPr>
          <a:xfrm>
            <a:off x="2665095" y="1341120"/>
            <a:ext cx="6745605" cy="4232909"/>
            <a:chOff x="2665095" y="1341120"/>
            <a:chExt cx="6745605" cy="4232909"/>
          </a:xfrm>
        </xdr:grpSpPr>
        <xdr:graphicFrame macro="">
          <xdr:nvGraphicFramePr>
            <xdr:cNvPr id="2" name="Chart 1"/>
            <xdr:cNvGraphicFramePr/>
          </xdr:nvGraphicFramePr>
          <xdr:xfrm>
            <a:off x="2665095" y="1403984"/>
            <a:ext cx="6699886" cy="4170045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  <xdr:graphicFrame macro="">
          <xdr:nvGraphicFramePr>
            <xdr:cNvPr id="3" name="Chart 2"/>
            <xdr:cNvGraphicFramePr/>
          </xdr:nvGraphicFramePr>
          <xdr:xfrm>
            <a:off x="6027420" y="3230880"/>
            <a:ext cx="3383280" cy="22860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  <xdr:graphicFrame macro="">
          <xdr:nvGraphicFramePr>
            <xdr:cNvPr id="4" name="Chart 3"/>
            <xdr:cNvGraphicFramePr/>
          </xdr:nvGraphicFramePr>
          <xdr:xfrm>
            <a:off x="6023610" y="1341120"/>
            <a:ext cx="3272790" cy="232029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  <xdr:cxnSp macro="">
        <xdr:nvCxnSpPr>
          <xdr:cNvPr id="7" name="Straight Arrow Connector 6"/>
          <xdr:cNvCxnSpPr/>
        </xdr:nvCxnSpPr>
        <xdr:spPr>
          <a:xfrm>
            <a:off x="4427220" y="2701290"/>
            <a:ext cx="1885950" cy="0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8" name="Straight Arrow Connector 7"/>
          <xdr:cNvCxnSpPr/>
        </xdr:nvCxnSpPr>
        <xdr:spPr>
          <a:xfrm>
            <a:off x="4450080" y="4587240"/>
            <a:ext cx="1885950" cy="0"/>
          </a:xfrm>
          <a:prstGeom prst="straightConnector1">
            <a:avLst/>
          </a:prstGeom>
          <a:ln w="22225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 editAs="oneCell">
    <xdr:from>
      <xdr:col>10</xdr:col>
      <xdr:colOff>491490</xdr:colOff>
      <xdr:row>0</xdr:row>
      <xdr:rowOff>0</xdr:rowOff>
    </xdr:from>
    <xdr:to>
      <xdr:col>12</xdr:col>
      <xdr:colOff>553309</xdr:colOff>
      <xdr:row>7</xdr:row>
      <xdr:rowOff>52363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15500" y="0"/>
          <a:ext cx="1341979" cy="1507783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417194</xdr:colOff>
      <xdr:row>2</xdr:row>
      <xdr:rowOff>41910</xdr:rowOff>
    </xdr:from>
    <xdr:to>
      <xdr:col>17</xdr:col>
      <xdr:colOff>213359</xdr:colOff>
      <xdr:row>26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18</xdr:col>
      <xdr:colOff>114300</xdr:colOff>
      <xdr:row>0</xdr:row>
      <xdr:rowOff>0</xdr:rowOff>
    </xdr:from>
    <xdr:to>
      <xdr:col>20</xdr:col>
      <xdr:colOff>176119</xdr:colOff>
      <xdr:row>7</xdr:row>
      <xdr:rowOff>52363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63450" y="0"/>
          <a:ext cx="1341979" cy="1507783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179070</xdr:colOff>
      <xdr:row>0</xdr:row>
      <xdr:rowOff>0</xdr:rowOff>
    </xdr:from>
    <xdr:to>
      <xdr:col>6</xdr:col>
      <xdr:colOff>393289</xdr:colOff>
      <xdr:row>7</xdr:row>
      <xdr:rowOff>52363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97140" y="0"/>
          <a:ext cx="1341979" cy="150778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177164</xdr:rowOff>
    </xdr:from>
    <xdr:to>
      <xdr:col>10</xdr:col>
      <xdr:colOff>15240</xdr:colOff>
      <xdr:row>37</xdr:row>
      <xdr:rowOff>91439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297180</xdr:colOff>
      <xdr:row>0</xdr:row>
      <xdr:rowOff>3810</xdr:rowOff>
    </xdr:from>
    <xdr:to>
      <xdr:col>12</xdr:col>
      <xdr:colOff>526639</xdr:colOff>
      <xdr:row>7</xdr:row>
      <xdr:rowOff>56173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85120" y="3810"/>
          <a:ext cx="1341979" cy="150778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177164</xdr:rowOff>
    </xdr:from>
    <xdr:to>
      <xdr:col>9</xdr:col>
      <xdr:colOff>19050</xdr:colOff>
      <xdr:row>39</xdr:row>
      <xdr:rowOff>110490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358140</xdr:colOff>
      <xdr:row>0</xdr:row>
      <xdr:rowOff>0</xdr:rowOff>
    </xdr:from>
    <xdr:to>
      <xdr:col>11</xdr:col>
      <xdr:colOff>96109</xdr:colOff>
      <xdr:row>7</xdr:row>
      <xdr:rowOff>52363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34550" y="0"/>
          <a:ext cx="1341979" cy="150778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127634</xdr:rowOff>
    </xdr:from>
    <xdr:to>
      <xdr:col>9</xdr:col>
      <xdr:colOff>15240</xdr:colOff>
      <xdr:row>38</xdr:row>
      <xdr:rowOff>15240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118110</xdr:colOff>
      <xdr:row>0</xdr:row>
      <xdr:rowOff>0</xdr:rowOff>
    </xdr:from>
    <xdr:to>
      <xdr:col>10</xdr:col>
      <xdr:colOff>412339</xdr:colOff>
      <xdr:row>7</xdr:row>
      <xdr:rowOff>52363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36280" y="0"/>
          <a:ext cx="1341979" cy="150778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135254</xdr:rowOff>
    </xdr:from>
    <xdr:to>
      <xdr:col>7</xdr:col>
      <xdr:colOff>19050</xdr:colOff>
      <xdr:row>28</xdr:row>
      <xdr:rowOff>30479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110490</xdr:colOff>
      <xdr:row>0</xdr:row>
      <xdr:rowOff>0</xdr:rowOff>
    </xdr:from>
    <xdr:to>
      <xdr:col>9</xdr:col>
      <xdr:colOff>172309</xdr:colOff>
      <xdr:row>7</xdr:row>
      <xdr:rowOff>52363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59040" y="0"/>
          <a:ext cx="1341979" cy="150778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</xdr:colOff>
      <xdr:row>9</xdr:row>
      <xdr:rowOff>116204</xdr:rowOff>
    </xdr:from>
    <xdr:to>
      <xdr:col>9</xdr:col>
      <xdr:colOff>133350</xdr:colOff>
      <xdr:row>29</xdr:row>
      <xdr:rowOff>15239</xdr:rowOff>
    </xdr:to>
    <xdr:grpSp>
      <xdr:nvGrpSpPr>
        <xdr:cNvPr id="4" name="Group 3"/>
        <xdr:cNvGrpSpPr/>
      </xdr:nvGrpSpPr>
      <xdr:grpSpPr>
        <a:xfrm>
          <a:off x="49530" y="1937384"/>
          <a:ext cx="7715250" cy="3556635"/>
          <a:chOff x="114300" y="2192654"/>
          <a:chExt cx="7875270" cy="3556635"/>
        </a:xfrm>
      </xdr:grpSpPr>
      <xdr:graphicFrame macro="">
        <xdr:nvGraphicFramePr>
          <xdr:cNvPr id="2" name="Chart 1"/>
          <xdr:cNvGraphicFramePr/>
        </xdr:nvGraphicFramePr>
        <xdr:xfrm>
          <a:off x="114300" y="2192654"/>
          <a:ext cx="7875270" cy="355663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3" name="TextBox 2"/>
          <xdr:cNvSpPr txBox="1"/>
        </xdr:nvSpPr>
        <xdr:spPr>
          <a:xfrm rot="5400000">
            <a:off x="7200900" y="4949190"/>
            <a:ext cx="85190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>
                <a:solidFill>
                  <a:schemeClr val="bg1"/>
                </a:solidFill>
              </a:rPr>
              <a:t>LỢI</a:t>
            </a:r>
            <a:r>
              <a:rPr lang="en-US" sz="1100" baseline="0">
                <a:solidFill>
                  <a:schemeClr val="bg1"/>
                </a:solidFill>
              </a:rPr>
              <a:t> NHUẬN</a:t>
            </a:r>
            <a:endParaRPr lang="en-US" sz="1100">
              <a:solidFill>
                <a:schemeClr val="bg1"/>
              </a:solidFill>
            </a:endParaRPr>
          </a:p>
        </xdr:txBody>
      </xdr:sp>
    </xdr:grpSp>
    <xdr:clientData/>
  </xdr:twoCellAnchor>
  <xdr:twoCellAnchor editAs="oneCell">
    <xdr:from>
      <xdr:col>9</xdr:col>
      <xdr:colOff>514350</xdr:colOff>
      <xdr:row>0</xdr:row>
      <xdr:rowOff>0</xdr:rowOff>
    </xdr:from>
    <xdr:to>
      <xdr:col>11</xdr:col>
      <xdr:colOff>576169</xdr:colOff>
      <xdr:row>7</xdr:row>
      <xdr:rowOff>52363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45780" y="0"/>
          <a:ext cx="1341979" cy="1507783"/>
        </a:xfrm>
        <a:prstGeom prst="rect">
          <a:avLst/>
        </a:prstGeom>
      </xdr:spPr>
    </xdr:pic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</cdr:x>
      <cdr:y>0.08731</cdr:y>
    </cdr:from>
    <cdr:to>
      <cdr:x>0.11611</cdr:x>
      <cdr:y>0.15158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310516"/>
          <a:ext cx="914400" cy="228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>
              <a:solidFill>
                <a:schemeClr val="bg1"/>
              </a:solidFill>
            </a:rPr>
            <a:t>DOANH</a:t>
          </a:r>
          <a:r>
            <a:rPr lang="en-US" sz="1100" baseline="0">
              <a:solidFill>
                <a:schemeClr val="bg1"/>
              </a:solidFill>
            </a:rPr>
            <a:t> THU</a:t>
          </a:r>
          <a:endParaRPr lang="en-US" sz="1100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154304</xdr:rowOff>
    </xdr:from>
    <xdr:to>
      <xdr:col>11</xdr:col>
      <xdr:colOff>293370</xdr:colOff>
      <xdr:row>35</xdr:row>
      <xdr:rowOff>179069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148590</xdr:colOff>
      <xdr:row>0</xdr:row>
      <xdr:rowOff>0</xdr:rowOff>
    </xdr:from>
    <xdr:to>
      <xdr:col>14</xdr:col>
      <xdr:colOff>195169</xdr:colOff>
      <xdr:row>7</xdr:row>
      <xdr:rowOff>52363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37120" y="0"/>
          <a:ext cx="1341979" cy="150778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120014</xdr:rowOff>
    </xdr:from>
    <xdr:to>
      <xdr:col>6</xdr:col>
      <xdr:colOff>198120</xdr:colOff>
      <xdr:row>35</xdr:row>
      <xdr:rowOff>156209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377190</xdr:colOff>
      <xdr:row>0</xdr:row>
      <xdr:rowOff>0</xdr:rowOff>
    </xdr:from>
    <xdr:to>
      <xdr:col>9</xdr:col>
      <xdr:colOff>663799</xdr:colOff>
      <xdr:row>6</xdr:row>
      <xdr:rowOff>63793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14460" y="0"/>
          <a:ext cx="1341979" cy="1507783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XPS" refreshedDate="44226.595490624997" createdVersion="6" refreshedVersion="6" minRefreshableVersion="3" recordCount="1253">
  <cacheSource type="worksheet">
    <worksheetSource ref="A6:N1259" sheet="Data"/>
  </cacheSource>
  <cacheFields count="14">
    <cacheField name="Ngày" numFmtId="164">
      <sharedItems containsSemiMixedTypes="0" containsNonDate="0" containsDate="1" containsString="0" minDate="2019-01-01T00:00:00" maxDate="2019-12-28T00:00:00"/>
    </cacheField>
    <cacheField name="Khách hàng" numFmtId="0">
      <sharedItems/>
    </cacheField>
    <cacheField name="Mã hàng" numFmtId="0">
      <sharedItems/>
    </cacheField>
    <cacheField name="Số lượng" numFmtId="43">
      <sharedItems containsSemiMixedTypes="0" containsString="0" containsNumber="1" containsInteger="1" minValue="10" maxValue="3120"/>
    </cacheField>
    <cacheField name="Giá bán" numFmtId="165">
      <sharedItems containsSemiMixedTypes="0" containsString="0" containsNumber="1" minValue="194005.6" maxValue="1230805"/>
    </cacheField>
    <cacheField name="Thành tiền" numFmtId="165">
      <sharedItems containsSemiMixedTypes="0" containsString="0" containsNumber="1" containsInteger="1" minValue="10060840" maxValue="698149570"/>
    </cacheField>
    <cacheField name="Lợi nhuận" numFmtId="165">
      <sharedItems containsSemiMixedTypes="0" containsString="0" containsNumber="1" minValue="869462.4" maxValue="181518888.19999999"/>
    </cacheField>
    <cacheField name="Khu vực" numFmtId="0">
      <sharedItems/>
    </cacheField>
    <cacheField name="Khu vực - TT/NT" numFmtId="0">
      <sharedItems/>
    </cacheField>
    <cacheField name="Tháng" numFmtId="0">
      <sharedItems containsMixedTypes="1" containsNumber="1" containsInteger="1" minValue="1" maxValue="12" count="24">
        <s v="T01"/>
        <s v="T02"/>
        <s v="T03"/>
        <s v="T04"/>
        <s v="T05"/>
        <s v="T06"/>
        <s v="T07"/>
        <s v="T08"/>
        <s v="T09"/>
        <s v="T10"/>
        <s v="T11"/>
        <s v="T12"/>
        <n v="5" u="1"/>
        <n v="2" u="1"/>
        <n v="6" u="1"/>
        <n v="7" u="1"/>
        <n v="1" u="1"/>
        <n v="3" u="1"/>
        <n v="8" u="1"/>
        <n v="9" u="1"/>
        <n v="10" u="1"/>
        <n v="11" u="1"/>
        <n v="4" u="1"/>
        <n v="12" u="1"/>
      </sharedItems>
    </cacheField>
    <cacheField name="Tuần" numFmtId="0">
      <sharedItems containsSemiMixedTypes="0" containsString="0" containsNumber="1" containsInteger="1" minValue="1" maxValue="52"/>
    </cacheField>
    <cacheField name="Nhóm" numFmtId="0">
      <sharedItems count="8">
        <s v="Nhóm 07"/>
        <s v="Nhóm 08"/>
        <s v="Nhóm 03"/>
        <s v="Nhóm 04"/>
        <s v="Nhóm 06"/>
        <s v="Nhóm 01"/>
        <s v="Nhóm 02"/>
        <s v="Nhóm 05"/>
      </sharedItems>
    </cacheField>
    <cacheField name="Quy đổi/ tấn" numFmtId="43">
      <sharedItems containsSemiMixedTypes="0" containsString="0" containsNumber="1" minValue="2.5999999999999999E-2" maxValue="11.76"/>
    </cacheField>
    <cacheField name="Đóng gói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XPS" refreshedDate="44226.613089814811" createdVersion="6" refreshedVersion="6" minRefreshableVersion="3" recordCount="1253">
  <cacheSource type="worksheet">
    <worksheetSource ref="A6:O1259" sheet="Data"/>
  </cacheSource>
  <cacheFields count="15">
    <cacheField name="Ngày" numFmtId="164">
      <sharedItems containsSemiMixedTypes="0" containsNonDate="0" containsDate="1" containsString="0" minDate="2019-01-01T00:00:00" maxDate="2019-12-28T00:00:00"/>
    </cacheField>
    <cacheField name="Khách hàng" numFmtId="0">
      <sharedItems/>
    </cacheField>
    <cacheField name="Mã hàng" numFmtId="0">
      <sharedItems/>
    </cacheField>
    <cacheField name="Số lượng" numFmtId="43">
      <sharedItems containsSemiMixedTypes="0" containsString="0" containsNumber="1" containsInteger="1" minValue="10" maxValue="3120"/>
    </cacheField>
    <cacheField name="Giá bán" numFmtId="165">
      <sharedItems containsSemiMixedTypes="0" containsString="0" containsNumber="1" containsInteger="1" minValue="194006" maxValue="1230805" count="1253">
        <n v="425818"/>
        <n v="516144"/>
        <n v="498631"/>
        <n v="648616"/>
        <n v="617736"/>
        <n v="942171"/>
        <n v="501577"/>
        <n v="568307"/>
        <n v="523053"/>
        <n v="665296"/>
        <n v="652840"/>
        <n v="683654"/>
        <n v="849203"/>
        <n v="798208"/>
        <n v="971295"/>
        <n v="615708"/>
        <n v="346999"/>
        <n v="652740"/>
        <n v="258352"/>
        <n v="509985"/>
        <n v="720900"/>
        <n v="545390"/>
        <n v="770885"/>
        <n v="569324"/>
        <n v="947947"/>
        <n v="266002"/>
        <n v="536970"/>
        <n v="829650"/>
        <n v="850427"/>
        <n v="274370"/>
        <n v="741898"/>
        <n v="299420"/>
        <n v="544927"/>
        <n v="748548"/>
        <n v="536952"/>
        <n v="209831"/>
        <n v="565541"/>
        <n v="593317"/>
        <n v="685355"/>
        <n v="850123"/>
        <n v="251521"/>
        <n v="1135537"/>
        <n v="232151"/>
        <n v="201867"/>
        <n v="1025698"/>
        <n v="793150"/>
        <n v="729513"/>
        <n v="445953"/>
        <n v="500864"/>
        <n v="828780"/>
        <n v="613506"/>
        <n v="339224"/>
        <n v="819276"/>
        <n v="737970"/>
        <n v="832344"/>
        <n v="396530"/>
        <n v="239837"/>
        <n v="905465"/>
        <n v="652266"/>
        <n v="559138"/>
        <n v="500390"/>
        <n v="264628"/>
        <n v="481277"/>
        <n v="556741"/>
        <n v="435364"/>
        <n v="664561"/>
        <n v="802403"/>
        <n v="516841"/>
        <n v="305832"/>
        <n v="562953"/>
        <n v="810414"/>
        <n v="412955"/>
        <n v="638237"/>
        <n v="590951"/>
        <n v="228947"/>
        <n v="556806"/>
        <n v="701283"/>
        <n v="567744"/>
        <n v="922768"/>
        <n v="625134"/>
        <n v="602605"/>
        <n v="531339"/>
        <n v="589989"/>
        <n v="989036"/>
        <n v="692350"/>
        <n v="633057"/>
        <n v="683592"/>
        <n v="564524"/>
        <n v="576097"/>
        <n v="264439"/>
        <n v="304606"/>
        <n v="673290"/>
        <n v="821376"/>
        <n v="801759"/>
        <n v="869607"/>
        <n v="474643"/>
        <n v="431111"/>
        <n v="977005"/>
        <n v="267604"/>
        <n v="586577"/>
        <n v="300442"/>
        <n v="365178"/>
        <n v="699487"/>
        <n v="611712"/>
        <n v="946967"/>
        <n v="932699"/>
        <n v="208100"/>
        <n v="704068"/>
        <n v="801737"/>
        <n v="608056"/>
        <n v="516114"/>
        <n v="491010"/>
        <n v="531933"/>
        <n v="1006075"/>
        <n v="698332"/>
        <n v="465667"/>
        <n v="798419"/>
        <n v="494166"/>
        <n v="666935"/>
        <n v="724897"/>
        <n v="507596"/>
        <n v="455265"/>
        <n v="457920"/>
        <n v="613660"/>
        <n v="505338"/>
        <n v="467744"/>
        <n v="966104"/>
        <n v="252770"/>
        <n v="626221"/>
        <n v="998323"/>
        <n v="620182"/>
        <n v="872534"/>
        <n v="1011916"/>
        <n v="610901"/>
        <n v="612307"/>
        <n v="751995"/>
        <n v="313088"/>
        <n v="778025"/>
        <n v="1009917"/>
        <n v="845051"/>
        <n v="884911"/>
        <n v="416876"/>
        <n v="830408"/>
        <n v="635118"/>
        <n v="388076"/>
        <n v="1119662"/>
        <n v="485028"/>
        <n v="619070"/>
        <n v="507040"/>
        <n v="278344"/>
        <n v="623341"/>
        <n v="481625"/>
        <n v="708699"/>
        <n v="565867"/>
        <n v="924654"/>
        <n v="963777"/>
        <n v="918236"/>
        <n v="612057"/>
        <n v="790273"/>
        <n v="680923"/>
        <n v="530430"/>
        <n v="809867"/>
        <n v="291418"/>
        <n v="380235"/>
        <n v="449580"/>
        <n v="788824"/>
        <n v="528666"/>
        <n v="561134"/>
        <n v="806975"/>
        <n v="403566"/>
        <n v="285552"/>
        <n v="699026"/>
        <n v="586967"/>
        <n v="365957"/>
        <n v="835493"/>
        <n v="560911"/>
        <n v="675568"/>
        <n v="906837"/>
        <n v="456934"/>
        <n v="699412"/>
        <n v="623498"/>
        <n v="491884"/>
        <n v="513880"/>
        <n v="368715"/>
        <n v="600841"/>
        <n v="961179"/>
        <n v="668918"/>
        <n v="787643"/>
        <n v="724797"/>
        <n v="613073"/>
        <n v="492801"/>
        <n v="732546"/>
        <n v="707657"/>
        <n v="618182"/>
        <n v="391282"/>
        <n v="323618"/>
        <n v="537666"/>
        <n v="842395"/>
        <n v="555735"/>
        <n v="523069"/>
        <n v="639642"/>
        <n v="568510"/>
        <n v="294888"/>
        <n v="576535"/>
        <n v="284074"/>
        <n v="634073"/>
        <n v="410767"/>
        <n v="511089"/>
        <n v="665967"/>
        <n v="774603"/>
        <n v="681103"/>
        <n v="611974"/>
        <n v="593970"/>
        <n v="583472"/>
        <n v="361976"/>
        <n v="489271"/>
        <n v="536868"/>
        <n v="532169"/>
        <n v="632383"/>
        <n v="262412"/>
        <n v="518984"/>
        <n v="430112"/>
        <n v="284418"/>
        <n v="376228"/>
        <n v="979988"/>
        <n v="630106"/>
        <n v="581046"/>
        <n v="1009559"/>
        <n v="280806"/>
        <n v="848240"/>
        <n v="991394"/>
        <n v="853186"/>
        <n v="685674"/>
        <n v="851974"/>
        <n v="509230"/>
        <n v="461570"/>
        <n v="874555"/>
        <n v="451302"/>
        <n v="589768"/>
        <n v="502315"/>
        <n v="257024"/>
        <n v="489500"/>
        <n v="293651"/>
        <n v="616380"/>
        <n v="928854"/>
        <n v="260154"/>
        <n v="566284"/>
        <n v="293661"/>
        <n v="963280"/>
        <n v="488523"/>
        <n v="840224"/>
        <n v="714500"/>
        <n v="396185"/>
        <n v="351567"/>
        <n v="967027"/>
        <n v="453018"/>
        <n v="834680"/>
        <n v="829238"/>
        <n v="612149"/>
        <n v="436510"/>
        <n v="256405"/>
        <n v="537309"/>
        <n v="1083217"/>
        <n v="511631"/>
        <n v="420178"/>
        <n v="855566"/>
        <n v="884986"/>
        <n v="560249"/>
        <n v="465617"/>
        <n v="1118107"/>
        <n v="473224"/>
        <n v="454072"/>
        <n v="417509"/>
        <n v="954296"/>
        <n v="481965"/>
        <n v="574521"/>
        <n v="923472"/>
        <n v="398239"/>
        <n v="793524"/>
        <n v="909522"/>
        <n v="229804"/>
        <n v="960835"/>
        <n v="331828"/>
        <n v="313388"/>
        <n v="706363"/>
        <n v="713567"/>
        <n v="502964"/>
        <n v="826712"/>
        <n v="306034"/>
        <n v="226083"/>
        <n v="541889"/>
        <n v="487747"/>
        <n v="262367"/>
        <n v="1022898"/>
        <n v="245846"/>
        <n v="258620"/>
        <n v="836169"/>
        <n v="791151"/>
        <n v="659739"/>
        <n v="452005"/>
        <n v="680383"/>
        <n v="559782"/>
        <n v="606309"/>
        <n v="629858"/>
        <n v="952009"/>
        <n v="701611"/>
        <n v="911475"/>
        <n v="593918"/>
        <n v="1032267"/>
        <n v="802807"/>
        <n v="443564"/>
        <n v="726879"/>
        <n v="602272"/>
        <n v="458586"/>
        <n v="831564"/>
        <n v="705503"/>
        <n v="985841"/>
        <n v="389250"/>
        <n v="460164"/>
        <n v="242889"/>
        <n v="605157"/>
        <n v="1122027"/>
        <n v="408517"/>
        <n v="1039030"/>
        <n v="236332"/>
        <n v="693346"/>
        <n v="672885"/>
        <n v="364630"/>
        <n v="381661"/>
        <n v="572381"/>
        <n v="751865"/>
        <n v="635031"/>
        <n v="285543"/>
        <n v="731613"/>
        <n v="411764"/>
        <n v="817279"/>
        <n v="339188"/>
        <n v="475015"/>
        <n v="563369"/>
        <n v="830247"/>
        <n v="649098"/>
        <n v="770648"/>
        <n v="202130"/>
        <n v="550106"/>
        <n v="390720"/>
        <n v="253805"/>
        <n v="584530"/>
        <n v="681689"/>
        <n v="804921"/>
        <n v="402049"/>
        <n v="447888"/>
        <n v="851941"/>
        <n v="494744"/>
        <n v="775026"/>
        <n v="262649"/>
        <n v="722135"/>
        <n v="289521"/>
        <n v="622001"/>
        <n v="559657"/>
        <n v="525989"/>
        <n v="551276"/>
        <n v="666035"/>
        <n v="575137"/>
        <n v="664008"/>
        <n v="542040"/>
        <n v="352168"/>
        <n v="863177"/>
        <n v="437858"/>
        <n v="260376"/>
        <n v="794906"/>
        <n v="820759"/>
        <n v="421207"/>
        <n v="1090606"/>
        <n v="690271"/>
        <n v="422082"/>
        <n v="518718"/>
        <n v="1026288"/>
        <n v="482511"/>
        <n v="705458"/>
        <n v="680822"/>
        <n v="428571"/>
        <n v="519792"/>
        <n v="936075"/>
        <n v="901679"/>
        <n v="684133"/>
        <n v="616178"/>
        <n v="300545"/>
        <n v="581189"/>
        <n v="1009297"/>
        <n v="236354"/>
        <n v="476966"/>
        <n v="865781"/>
        <n v="221345"/>
        <n v="763569"/>
        <n v="653559"/>
        <n v="674413"/>
        <n v="799145"/>
        <n v="351284"/>
        <n v="497603"/>
        <n v="554066"/>
        <n v="970823"/>
        <n v="370646"/>
        <n v="267601"/>
        <n v="505993"/>
        <n v="462404"/>
        <n v="775837"/>
        <n v="398861"/>
        <n v="880638"/>
        <n v="424586"/>
        <n v="920033"/>
        <n v="502020"/>
        <n v="1084725"/>
        <n v="401183"/>
        <n v="490102"/>
        <n v="405897"/>
        <n v="649526"/>
        <n v="686454"/>
        <n v="466885"/>
        <n v="641122"/>
        <n v="517170"/>
        <n v="364772"/>
        <n v="747176"/>
        <n v="1082422"/>
        <n v="824147"/>
        <n v="949248"/>
        <n v="367968"/>
        <n v="604840"/>
        <n v="705848"/>
        <n v="955029"/>
        <n v="383470"/>
        <n v="803855"/>
        <n v="1034078"/>
        <n v="256551"/>
        <n v="389068"/>
        <n v="625484"/>
        <n v="696016"/>
        <n v="382569"/>
        <n v="382682"/>
        <n v="357413"/>
        <n v="439317"/>
        <n v="969839"/>
        <n v="928412"/>
        <n v="667175"/>
        <n v="778641"/>
        <n v="476315"/>
        <n v="772940"/>
        <n v="613525"/>
        <n v="375951"/>
        <n v="419105"/>
        <n v="813492"/>
        <n v="909424"/>
        <n v="471128"/>
        <n v="576907"/>
        <n v="589186"/>
        <n v="808592"/>
        <n v="660773"/>
        <n v="267521"/>
        <n v="925357"/>
        <n v="283010"/>
        <n v="226931"/>
        <n v="1086340"/>
        <n v="576531"/>
        <n v="869097"/>
        <n v="705040"/>
        <n v="761420"/>
        <n v="614488"/>
        <n v="693302"/>
        <n v="430209"/>
        <n v="632537"/>
        <n v="493242"/>
        <n v="379215"/>
        <n v="803404"/>
        <n v="499277"/>
        <n v="828608"/>
        <n v="716980"/>
        <n v="1019818"/>
        <n v="434168"/>
        <n v="210157"/>
        <n v="195944"/>
        <n v="611897"/>
        <n v="585587"/>
        <n v="600185"/>
        <n v="794574"/>
        <n v="880825"/>
        <n v="685964"/>
        <n v="532147"/>
        <n v="676241"/>
        <n v="1046385"/>
        <n v="374972"/>
        <n v="843821"/>
        <n v="499778"/>
        <n v="889041"/>
        <n v="618389"/>
        <n v="692817"/>
        <n v="789493"/>
        <n v="800524"/>
        <n v="676651"/>
        <n v="297375"/>
        <n v="759553"/>
        <n v="802043"/>
        <n v="1102169"/>
        <n v="910099"/>
        <n v="656650"/>
        <n v="807921"/>
        <n v="424953"/>
        <n v="488652"/>
        <n v="412251"/>
        <n v="545688"/>
        <n v="671563"/>
        <n v="419057"/>
        <n v="716018"/>
        <n v="258940"/>
        <n v="756788"/>
        <n v="307808"/>
        <n v="374293"/>
        <n v="443479"/>
        <n v="899644"/>
        <n v="944735"/>
        <n v="742478"/>
        <n v="263959"/>
        <n v="769330"/>
        <n v="554578"/>
        <n v="757422"/>
        <n v="744068"/>
        <n v="245296"/>
        <n v="664244"/>
        <n v="481998"/>
        <n v="249966"/>
        <n v="966711"/>
        <n v="832977"/>
        <n v="241796"/>
        <n v="575508"/>
        <n v="562267"/>
        <n v="807868"/>
        <n v="410776"/>
        <n v="692366"/>
        <n v="544391"/>
        <n v="269906"/>
        <n v="312699"/>
        <n v="496996"/>
        <n v="683730"/>
        <n v="582984"/>
        <n v="665409"/>
        <n v="521277"/>
        <n v="587120"/>
        <n v="909178"/>
        <n v="487993"/>
        <n v="724614"/>
        <n v="198069"/>
        <n v="693494"/>
        <n v="607912"/>
        <n v="525866"/>
        <n v="799906"/>
        <n v="925063"/>
        <n v="406728"/>
        <n v="240656"/>
        <n v="633606"/>
        <n v="455287"/>
        <n v="321114"/>
        <n v="464971"/>
        <n v="255878"/>
        <n v="473707"/>
        <n v="610493"/>
        <n v="327730"/>
        <n v="288586"/>
        <n v="542225"/>
        <n v="1230805"/>
        <n v="720012"/>
        <n v="536467"/>
        <n v="666512"/>
        <n v="265592"/>
        <n v="647534"/>
        <n v="467527"/>
        <n v="897584"/>
        <n v="916017"/>
        <n v="275681"/>
        <n v="309855"/>
        <n v="766721"/>
        <n v="1094409"/>
        <n v="648967"/>
        <n v="580534"/>
        <n v="462873"/>
        <n v="252847"/>
        <n v="597934"/>
        <n v="380731"/>
        <n v="554848"/>
        <n v="738762"/>
        <n v="488310"/>
        <n v="373813"/>
        <n v="532500"/>
        <n v="245238"/>
        <n v="421483"/>
        <n v="623826"/>
        <n v="548745"/>
        <n v="566818"/>
        <n v="445585"/>
        <n v="940543"/>
        <n v="660849"/>
        <n v="485439"/>
        <n v="575221"/>
        <n v="546195"/>
        <n v="553955"/>
        <n v="234239"/>
        <n v="574311"/>
        <n v="688057"/>
        <n v="384122"/>
        <n v="404735"/>
        <n v="699749"/>
        <n v="435337"/>
        <n v="584087"/>
        <n v="703451"/>
        <n v="462950"/>
        <n v="747292"/>
        <n v="276879"/>
        <n v="780441"/>
        <n v="732031"/>
        <n v="672895"/>
        <n v="246135"/>
        <n v="531934"/>
        <n v="1014393"/>
        <n v="929435"/>
        <n v="724444"/>
        <n v="760583"/>
        <n v="540179"/>
        <n v="753667"/>
        <n v="417213"/>
        <n v="695071"/>
        <n v="252209"/>
        <n v="472746"/>
        <n v="977486"/>
        <n v="508139"/>
        <n v="465523"/>
        <n v="719469"/>
        <n v="350477"/>
        <n v="491595"/>
        <n v="909662"/>
        <n v="252136"/>
        <n v="323149"/>
        <n v="600569"/>
        <n v="306869"/>
        <n v="201354"/>
        <n v="753118"/>
        <n v="612624"/>
        <n v="809982"/>
        <n v="490453"/>
        <n v="678344"/>
        <n v="515657"/>
        <n v="801533"/>
        <n v="507207"/>
        <n v="870244"/>
        <n v="735878"/>
        <n v="253786"/>
        <n v="397857"/>
        <n v="306408"/>
        <n v="588655"/>
        <n v="510921"/>
        <n v="781855"/>
        <n v="917058"/>
        <n v="547217"/>
        <n v="238598"/>
        <n v="449373"/>
        <n v="953876"/>
        <n v="259552"/>
        <n v="528466"/>
        <n v="453232"/>
        <n v="1061115"/>
        <n v="816160"/>
        <n v="528620"/>
        <n v="524246"/>
        <n v="619872"/>
        <n v="303072"/>
        <n v="556166"/>
        <n v="452960"/>
        <n v="529237"/>
        <n v="1063150"/>
        <n v="878988"/>
        <n v="994190"/>
        <n v="634407"/>
        <n v="385859"/>
        <n v="908794"/>
        <n v="1014428"/>
        <n v="656211"/>
        <n v="226591"/>
        <n v="560483"/>
        <n v="478505"/>
        <n v="713712"/>
        <n v="373907"/>
        <n v="655128"/>
        <n v="411932"/>
        <n v="439009"/>
        <n v="721037"/>
        <n v="936253"/>
        <n v="479793"/>
        <n v="389105"/>
        <n v="261999"/>
        <n v="894674"/>
        <n v="486781"/>
        <n v="435221"/>
        <n v="460302"/>
        <n v="423543"/>
        <n v="644337"/>
        <n v="257235"/>
        <n v="676116"/>
        <n v="438805"/>
        <n v="655656"/>
        <n v="520464"/>
        <n v="489453"/>
        <n v="605959"/>
        <n v="274679"/>
        <n v="253655"/>
        <n v="484866"/>
        <n v="776595"/>
        <n v="537457"/>
        <n v="491505"/>
        <n v="370013"/>
        <n v="1084910"/>
        <n v="808766"/>
        <n v="989882"/>
        <n v="472391"/>
        <n v="595523"/>
        <n v="408214"/>
        <n v="271707"/>
        <n v="575470"/>
        <n v="269856"/>
        <n v="506503"/>
        <n v="209583"/>
        <n v="598343"/>
        <n v="565954"/>
        <n v="623695"/>
        <n v="303386"/>
        <n v="390291"/>
        <n v="542054"/>
        <n v="427190"/>
        <n v="1002408"/>
        <n v="997468"/>
        <n v="749888"/>
        <n v="311136"/>
        <n v="582820"/>
        <n v="1027396"/>
        <n v="1048184"/>
        <n v="478363"/>
        <n v="724433"/>
        <n v="440645"/>
        <n v="799033"/>
        <n v="734539"/>
        <n v="901326"/>
        <n v="210001"/>
        <n v="333252"/>
        <n v="452544"/>
        <n v="237227"/>
        <n v="780873"/>
        <n v="912991"/>
        <n v="252749"/>
        <n v="399174"/>
        <n v="494196"/>
        <n v="585804"/>
        <n v="883632"/>
        <n v="366055"/>
        <n v="504391"/>
        <n v="889544"/>
        <n v="744164"/>
        <n v="365550"/>
        <n v="251396"/>
        <n v="539333"/>
        <n v="750066"/>
        <n v="838560"/>
        <n v="792749"/>
        <n v="781278"/>
        <n v="894788"/>
        <n v="704755"/>
        <n v="1001081"/>
        <n v="990616"/>
        <n v="497540"/>
        <n v="260972"/>
        <n v="621498"/>
        <n v="364085"/>
        <n v="517413"/>
        <n v="414262"/>
        <n v="338077"/>
        <n v="463319"/>
        <n v="224417"/>
        <n v="227130"/>
        <n v="512894"/>
        <n v="194927"/>
        <n v="241742"/>
        <n v="571671"/>
        <n v="317209"/>
        <n v="874260"/>
        <n v="846504"/>
        <n v="742864"/>
        <n v="497788"/>
        <n v="513346"/>
        <n v="809038"/>
        <n v="363015"/>
        <n v="882788"/>
        <n v="424962"/>
        <n v="227544"/>
        <n v="495075"/>
        <n v="674672"/>
        <n v="351047"/>
        <n v="240517"/>
        <n v="290192"/>
        <n v="373240"/>
        <n v="233006"/>
        <n v="517640"/>
        <n v="788488"/>
        <n v="414373"/>
        <n v="655075"/>
        <n v="606891"/>
        <n v="762858"/>
        <n v="591501"/>
        <n v="510553"/>
        <n v="923423"/>
        <n v="444647"/>
        <n v="383827"/>
        <n v="535303"/>
        <n v="521836"/>
        <n v="242943"/>
        <n v="628268"/>
        <n v="556618"/>
        <n v="686042"/>
        <n v="336797"/>
        <n v="335818"/>
        <n v="950866"/>
        <n v="544842"/>
        <n v="822108"/>
        <n v="272579"/>
        <n v="708136"/>
        <n v="529238"/>
        <n v="594845"/>
        <n v="1109027"/>
        <n v="381178"/>
        <n v="282504"/>
        <n v="281437"/>
        <n v="879978"/>
        <n v="819857"/>
        <n v="485822"/>
        <n v="236540"/>
        <n v="649748"/>
        <n v="635231"/>
        <n v="868544"/>
        <n v="744611"/>
        <n v="466791"/>
        <n v="629959"/>
        <n v="814896"/>
        <n v="723833"/>
        <n v="704049"/>
        <n v="309700"/>
        <n v="744858"/>
        <n v="525945"/>
        <n v="403674"/>
        <n v="250253"/>
        <n v="346223"/>
        <n v="221296"/>
        <n v="582262"/>
        <n v="532210"/>
        <n v="246443"/>
        <n v="907471"/>
        <n v="320946"/>
        <n v="917139"/>
        <n v="504232"/>
        <n v="529160"/>
        <n v="503042"/>
        <n v="535619"/>
        <n v="551400"/>
        <n v="313307"/>
        <n v="699939"/>
        <n v="505782"/>
        <n v="330881"/>
        <n v="450174"/>
        <n v="876690"/>
        <n v="942594"/>
        <n v="663437"/>
        <n v="212567"/>
        <n v="655540"/>
        <n v="470617"/>
        <n v="786207"/>
        <n v="940600"/>
        <n v="360526"/>
        <n v="299392"/>
        <n v="486498"/>
        <n v="768032"/>
        <n v="391665"/>
        <n v="458136"/>
        <n v="758996"/>
        <n v="423879"/>
        <n v="358290"/>
        <n v="265101"/>
        <n v="555432"/>
        <n v="968729"/>
        <n v="369420"/>
        <n v="694806"/>
        <n v="501392"/>
        <n v="349403"/>
        <n v="490199"/>
        <n v="623170"/>
        <n v="356968"/>
        <n v="1026503"/>
        <n v="817337"/>
        <n v="572468"/>
        <n v="482098"/>
        <n v="250614"/>
        <n v="788659"/>
        <n v="683864"/>
        <n v="577049"/>
        <n v="391737"/>
        <n v="240992"/>
        <n v="371279"/>
        <n v="398051"/>
        <n v="652905"/>
        <n v="593501"/>
        <n v="749483"/>
        <n v="488148"/>
        <n v="674721"/>
        <n v="521038"/>
        <n v="467116"/>
        <n v="824890"/>
        <n v="455706"/>
        <n v="279502"/>
        <n v="623745"/>
        <n v="515171"/>
        <n v="659055"/>
        <n v="568282"/>
        <n v="557436"/>
        <n v="440540"/>
        <n v="788428"/>
        <n v="328795"/>
        <n v="581457"/>
        <n v="469505"/>
        <n v="332130"/>
        <n v="382621"/>
        <n v="451840"/>
        <n v="864130"/>
        <n v="764830"/>
        <n v="221402"/>
        <n v="237528"/>
        <n v="743548"/>
        <n v="433219"/>
        <n v="860949"/>
        <n v="215192"/>
        <n v="768955"/>
        <n v="508692"/>
        <n v="818514"/>
        <n v="491879"/>
        <n v="307511"/>
        <n v="599435"/>
        <n v="586838"/>
        <n v="1090022"/>
        <n v="368864"/>
        <n v="430140"/>
        <n v="481243"/>
        <n v="234594"/>
        <n v="546183"/>
        <n v="412186"/>
        <n v="513695"/>
        <n v="734640"/>
        <n v="494063"/>
        <n v="1007996"/>
        <n v="236442"/>
        <n v="866706"/>
        <n v="762311"/>
        <n v="756931"/>
        <n v="684137"/>
        <n v="548171"/>
        <n v="246136"/>
        <n v="763845"/>
        <n v="878490"/>
        <n v="669495"/>
        <n v="926349"/>
        <n v="881095"/>
        <n v="508250"/>
        <n v="453156"/>
        <n v="437020"/>
        <n v="488835"/>
        <n v="358112"/>
        <n v="537431"/>
        <n v="212336"/>
        <n v="794612"/>
        <n v="277321"/>
        <n v="912431"/>
        <n v="559629"/>
        <n v="416012"/>
        <n v="1087206"/>
        <n v="637406"/>
        <n v="224917"/>
        <n v="957035"/>
        <n v="437895"/>
        <n v="425701"/>
        <n v="670955"/>
        <n v="259878"/>
        <n v="764891"/>
        <n v="589726"/>
        <n v="578297"/>
        <n v="263954"/>
        <n v="722107"/>
        <n v="820526"/>
        <n v="610467"/>
        <n v="555085"/>
        <n v="527802"/>
        <n v="596916"/>
        <n v="535715"/>
        <n v="1091759"/>
        <n v="735737"/>
        <n v="466005"/>
        <n v="573771"/>
        <n v="333203"/>
        <n v="753239"/>
        <n v="418644"/>
        <n v="540555"/>
        <n v="605884"/>
        <n v="359847"/>
        <n v="351840"/>
        <n v="295433"/>
        <n v="510029"/>
        <n v="850754"/>
        <n v="711728"/>
        <n v="466039"/>
        <n v="643191"/>
        <n v="670650"/>
        <n v="550033"/>
        <n v="315051"/>
        <n v="245379"/>
        <n v="342918"/>
        <n v="625401"/>
        <n v="517873"/>
        <n v="247275"/>
        <n v="439920"/>
        <n v="342268"/>
        <n v="424720"/>
        <n v="234355"/>
        <n v="293910"/>
        <n v="594907"/>
        <n v="352850"/>
        <n v="922223"/>
        <n v="786987"/>
        <n v="641984"/>
        <n v="764415"/>
        <n v="284155"/>
        <n v="835257"/>
        <n v="812241"/>
        <n v="665050"/>
        <n v="335536"/>
        <n v="587943"/>
        <n v="639510"/>
        <n v="653615"/>
        <n v="629100"/>
        <n v="282835"/>
        <n v="510354"/>
        <n v="507660"/>
        <n v="489263"/>
        <n v="774990"/>
        <n v="404584"/>
        <n v="349695"/>
        <n v="907621"/>
        <n v="647881"/>
        <n v="582985"/>
        <n v="657998"/>
        <n v="883502"/>
        <n v="782226"/>
        <n v="645507"/>
        <n v="309787"/>
        <n v="323267"/>
        <n v="561148"/>
        <n v="613748"/>
        <n v="925955"/>
        <n v="729675"/>
        <n v="323022"/>
        <n v="782752"/>
        <n v="840481"/>
        <n v="583780"/>
        <n v="573969"/>
        <n v="469252"/>
        <n v="518928"/>
        <n v="959516"/>
        <n v="277207"/>
        <n v="955371"/>
        <n v="437979"/>
        <n v="802939"/>
        <n v="866187"/>
        <n v="605444"/>
        <n v="426620"/>
        <n v="977581"/>
        <n v="665810"/>
        <n v="491754"/>
        <n v="449931"/>
        <n v="632661"/>
        <n v="491224"/>
        <n v="388820"/>
        <n v="688045"/>
        <n v="733067"/>
        <n v="1040649"/>
        <n v="549410"/>
        <n v="774820"/>
        <n v="372755"/>
        <n v="422932"/>
        <n v="472938"/>
        <n v="784587"/>
        <n v="600113"/>
        <n v="603371"/>
        <n v="688420"/>
        <n v="694173"/>
        <n v="797226"/>
        <n v="461007"/>
        <n v="395847"/>
        <n v="612362"/>
        <n v="552883"/>
        <n v="257056"/>
        <n v="693880"/>
        <n v="395352"/>
        <n v="527839"/>
        <n v="272502"/>
        <n v="343709"/>
        <n v="819518"/>
        <n v="798956"/>
        <n v="368998"/>
        <n v="296222"/>
        <n v="517734"/>
        <n v="473049"/>
        <n v="778835"/>
        <n v="332206"/>
        <n v="800888"/>
        <n v="721679"/>
        <n v="580132"/>
        <n v="715441"/>
        <n v="300053"/>
        <n v="912854"/>
        <n v="425681"/>
        <n v="361020"/>
        <n v="906901"/>
        <n v="383694"/>
        <n v="397429"/>
        <n v="452609"/>
        <n v="820266"/>
        <n v="647855"/>
        <n v="773394"/>
        <n v="783871"/>
        <n v="415180"/>
        <n v="649240"/>
        <n v="333803"/>
        <n v="1004878"/>
        <n v="381120"/>
        <n v="274405"/>
        <n v="777425"/>
        <n v="319769"/>
        <n v="370558"/>
        <n v="984389"/>
        <n v="575258"/>
        <n v="405879"/>
        <n v="628778"/>
        <n v="752480"/>
        <n v="194006"/>
        <n v="413834"/>
        <n v="268623"/>
        <n v="560917"/>
        <n v="718025"/>
        <n v="400151"/>
        <n v="858549"/>
        <n v="270337"/>
        <n v="797125"/>
        <n v="633016"/>
        <n v="342199"/>
        <n v="657294"/>
        <n v="515251"/>
        <n v="478397"/>
        <n v="349750"/>
        <n v="992244"/>
        <n v="476929"/>
        <n v="362450"/>
        <n v="367533"/>
        <n v="688487"/>
        <n v="502341"/>
        <n v="863881"/>
        <n v="299811"/>
        <n v="354499"/>
        <n v="394769"/>
        <n v="430530"/>
        <n v="264926"/>
        <n v="350831"/>
        <n v="948289"/>
        <n v="531972"/>
        <n v="609403"/>
        <n v="287311"/>
        <n v="551540"/>
        <n v="269836"/>
        <n v="321178"/>
        <n v="299577"/>
        <n v="647682"/>
        <n v="489705"/>
        <n v="539501"/>
        <n v="584095"/>
        <n v="465029"/>
        <n v="690869"/>
        <n v="783696"/>
        <n v="234601"/>
        <n v="389713"/>
        <n v="586173"/>
        <n v="859784"/>
        <n v="453381"/>
        <n v="339730"/>
        <n v="664474"/>
        <n v="717513"/>
        <n v="798365"/>
        <n v="939052"/>
        <n v="512979"/>
        <n v="512898"/>
        <n v="633027"/>
        <n v="454937"/>
        <n v="432372"/>
        <n v="433640"/>
        <n v="513664"/>
        <n v="442848"/>
        <n v="809750"/>
        <n v="1131206"/>
        <n v="615908"/>
        <n v="524404"/>
        <n v="965103"/>
        <n v="478668"/>
        <n v="344792"/>
        <n v="276681"/>
        <n v="591289"/>
        <n v="809917"/>
        <n v="499091"/>
        <n v="503727"/>
        <n v="831140"/>
        <n v="380795"/>
        <n v="863636"/>
        <n v="694518"/>
        <n v="641864"/>
        <n v="205154"/>
        <n v="680058"/>
        <n v="338220"/>
        <n v="510207"/>
        <n v="702476"/>
        <n v="307580"/>
        <n v="755261"/>
        <n v="708738"/>
        <n v="540800"/>
        <n v="1074606"/>
        <n v="550881"/>
        <n v="260851"/>
        <n v="796196"/>
        <n v="765376"/>
        <n v="778372"/>
        <n v="532689"/>
        <n v="655961"/>
        <n v="441135"/>
        <n v="329857"/>
        <n v="370128"/>
        <n v="447748"/>
        <n v="781893"/>
        <n v="821598"/>
        <n v="350410"/>
        <n v="743056"/>
      </sharedItems>
      <fieldGroup base="4">
        <rangePr startNum="194006" endNum="1230805" groupInterval="150000"/>
        <groupItems count="9">
          <s v="&lt;194006"/>
          <s v="194006-344005"/>
          <s v="344006-494005"/>
          <s v="494006-644005"/>
          <s v="644006-794005"/>
          <s v="794006-944005"/>
          <s v="944006-1094005"/>
          <s v="1094006-1244005"/>
          <s v="&gt;1244006"/>
        </groupItems>
      </fieldGroup>
    </cacheField>
    <cacheField name="Thành tiền" numFmtId="165">
      <sharedItems containsSemiMixedTypes="0" containsString="0" containsNumber="1" containsInteger="1" minValue="10060840" maxValue="698149570"/>
    </cacheField>
    <cacheField name="Lợi nhuận" numFmtId="165">
      <sharedItems containsSemiMixedTypes="0" containsString="0" containsNumber="1" minValue="869462.4" maxValue="181518888.19999999"/>
    </cacheField>
    <cacheField name="Khu vực" numFmtId="0">
      <sharedItems count="5">
        <s v="Miền Đông"/>
        <s v="Miền Nam"/>
        <s v="Miền Bắc"/>
        <s v="Miền Tây"/>
        <s v="Miền Trung"/>
      </sharedItems>
    </cacheField>
    <cacheField name="Khu vực - TT/NT" numFmtId="0">
      <sharedItems count="2">
        <s v="Thành thị"/>
        <s v="Nông thôn"/>
      </sharedItems>
    </cacheField>
    <cacheField name="Tháng" numFmtId="0">
      <sharedItems count="12">
        <s v="T01"/>
        <s v="T02"/>
        <s v="T03"/>
        <s v="T04"/>
        <s v="T05"/>
        <s v="T06"/>
        <s v="T07"/>
        <s v="T08"/>
        <s v="T09"/>
        <s v="T10"/>
        <s v="T11"/>
        <s v="T12"/>
      </sharedItems>
    </cacheField>
    <cacheField name="Tuần" numFmtId="0">
      <sharedItems containsSemiMixedTypes="0" containsString="0" containsNumber="1" containsInteger="1" minValue="1" maxValue="52" count="52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</sharedItems>
    </cacheField>
    <cacheField name="Nhóm" numFmtId="0">
      <sharedItems count="8">
        <s v="Nhóm 07"/>
        <s v="Nhóm 08"/>
        <s v="Nhóm 03"/>
        <s v="Nhóm 04"/>
        <s v="Nhóm 06"/>
        <s v="Nhóm 01"/>
        <s v="Nhóm 02"/>
        <s v="Nhóm 05"/>
      </sharedItems>
    </cacheField>
    <cacheField name="Quy đổi/ tấn" numFmtId="43">
      <sharedItems containsSemiMixedTypes="0" containsString="0" containsNumber="1" minValue="2.5999999999999999E-2" maxValue="11.76"/>
    </cacheField>
    <cacheField name="Đóng gói" numFmtId="0">
      <sharedItems count="4">
        <s v="800g"/>
        <s v="500g"/>
        <s v="1000g"/>
        <s v="250g"/>
      </sharedItems>
    </cacheField>
    <cacheField name="Quý" numFmtId="43">
      <sharedItems count="4">
        <s v="Q1"/>
        <s v="Q2"/>
        <s v="Q3"/>
        <s v="Q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53">
  <r>
    <d v="2019-01-01T00:00:00"/>
    <s v="KH003"/>
    <s v="A024"/>
    <n v="450"/>
    <n v="425818.08888888889"/>
    <n v="191618140"/>
    <n v="28742721"/>
    <s v="Miền Đông"/>
    <s v="Thành thị"/>
    <x v="0"/>
    <n v="1"/>
    <x v="0"/>
    <n v="1.71"/>
    <s v="800g"/>
  </r>
  <r>
    <d v="2019-01-02T00:00:00"/>
    <s v="KH015"/>
    <s v="A014"/>
    <n v="1290"/>
    <n v="516144.01550387597"/>
    <n v="665825780"/>
    <n v="146481671.59999999"/>
    <s v="Miền Nam"/>
    <s v="Thành thị"/>
    <x v="0"/>
    <n v="1"/>
    <x v="1"/>
    <n v="3.87"/>
    <s v="500g"/>
  </r>
  <r>
    <d v="2019-01-02T00:00:00"/>
    <s v="KH002"/>
    <s v="A014"/>
    <n v="280"/>
    <n v="498631.21428571426"/>
    <n v="139616740"/>
    <n v="27923348.000000004"/>
    <s v="Miền Bắc"/>
    <s v="Nông thôn"/>
    <x v="0"/>
    <n v="1"/>
    <x v="1"/>
    <n v="0.84"/>
    <s v="500g"/>
  </r>
  <r>
    <d v="2019-01-02T00:00:00"/>
    <s v="KH004"/>
    <s v="A009"/>
    <n v="690"/>
    <n v="648616.10144927539"/>
    <n v="447545110"/>
    <n v="58180864.300000004"/>
    <s v="Miền Bắc"/>
    <s v="Nông thôn"/>
    <x v="0"/>
    <n v="1"/>
    <x v="2"/>
    <n v="2.484"/>
    <s v="800g"/>
  </r>
  <r>
    <d v="2019-01-02T00:00:00"/>
    <s v="KH012"/>
    <s v="A025"/>
    <n v="480"/>
    <n v="617736.35416666663"/>
    <n v="296513450"/>
    <n v="56337555.5"/>
    <s v="Miền Bắc"/>
    <s v="Thành thị"/>
    <x v="0"/>
    <n v="1"/>
    <x v="3"/>
    <n v="1.536"/>
    <s v="800g"/>
  </r>
  <r>
    <d v="2019-01-02T00:00:00"/>
    <s v="KH012"/>
    <s v="A006"/>
    <n v="570"/>
    <n v="942170.94736842101"/>
    <n v="537037440"/>
    <n v="134259360"/>
    <s v="Miền Đông"/>
    <s v="Nông thôn"/>
    <x v="0"/>
    <n v="1"/>
    <x v="2"/>
    <n v="2.4510000000000001"/>
    <s v="1000g"/>
  </r>
  <r>
    <d v="2019-01-03T00:00:00"/>
    <s v="KH009"/>
    <s v="A014"/>
    <n v="1350"/>
    <n v="501576.88888888888"/>
    <n v="677128800"/>
    <n v="94798032.000000015"/>
    <s v="Miền Đông"/>
    <s v="Nông thôn"/>
    <x v="0"/>
    <n v="1"/>
    <x v="1"/>
    <n v="4.05"/>
    <s v="500g"/>
  </r>
  <r>
    <d v="2019-01-03T00:00:00"/>
    <s v="KH005"/>
    <s v="A019"/>
    <n v="270"/>
    <n v="568306.74074074079"/>
    <n v="153442820"/>
    <n v="38360705"/>
    <s v="Miền Đông"/>
    <s v="Nông thôn"/>
    <x v="0"/>
    <n v="1"/>
    <x v="4"/>
    <n v="0.35099999999999998"/>
    <s v="250g"/>
  </r>
  <r>
    <d v="2019-01-03T00:00:00"/>
    <s v="KH003"/>
    <s v="A011"/>
    <n v="280"/>
    <n v="523052.75"/>
    <n v="146454770"/>
    <n v="14645477.000000002"/>
    <s v="Miền Tây"/>
    <s v="Thành thị"/>
    <x v="0"/>
    <n v="1"/>
    <x v="5"/>
    <n v="0.64400000000000002"/>
    <s v="500g"/>
  </r>
  <r>
    <d v="2019-01-03T00:00:00"/>
    <s v="KH016"/>
    <s v="A025"/>
    <n v="460"/>
    <n v="665296.41304347827"/>
    <n v="306036350"/>
    <n v="73448724"/>
    <s v="Miền Tây"/>
    <s v="Nông thôn"/>
    <x v="0"/>
    <n v="1"/>
    <x v="3"/>
    <n v="1.472"/>
    <s v="800g"/>
  </r>
  <r>
    <d v="2019-01-03T00:00:00"/>
    <s v="KH006"/>
    <s v="A018"/>
    <n v="650"/>
    <n v="652840.12307692308"/>
    <n v="424346080"/>
    <n v="67895372.799999997"/>
    <s v="Miền Trung"/>
    <s v="Nông thôn"/>
    <x v="0"/>
    <n v="1"/>
    <x v="4"/>
    <n v="1.365"/>
    <s v="500g"/>
  </r>
  <r>
    <d v="2019-01-04T00:00:00"/>
    <s v="KH007"/>
    <s v="A015"/>
    <n v="110"/>
    <n v="683654"/>
    <n v="75201940"/>
    <n v="12784329.800000001"/>
    <s v="Miền Trung"/>
    <s v="Nông thôn"/>
    <x v="0"/>
    <n v="1"/>
    <x v="0"/>
    <n v="0.38500000000000001"/>
    <s v="800g"/>
  </r>
  <r>
    <d v="2019-01-05T00:00:00"/>
    <s v="KH004"/>
    <s v="A017"/>
    <n v="610"/>
    <n v="849202.7704918033"/>
    <n v="518013690"/>
    <n v="82882190.400000006"/>
    <s v="Miền Trung"/>
    <s v="Nông thôn"/>
    <x v="0"/>
    <n v="1"/>
    <x v="0"/>
    <n v="2.5009999999999999"/>
    <s v="1000g"/>
  </r>
  <r>
    <d v="2019-01-05T00:00:00"/>
    <s v="KH004"/>
    <s v="A017"/>
    <n v="570"/>
    <n v="798207.80701754382"/>
    <n v="454978450"/>
    <n v="72796552"/>
    <s v="Miền Tây"/>
    <s v="Nông thôn"/>
    <x v="0"/>
    <n v="1"/>
    <x v="0"/>
    <n v="2.3370000000000002"/>
    <s v="1000g"/>
  </r>
  <r>
    <d v="2019-01-05T00:00:00"/>
    <s v="KH013"/>
    <s v="A023"/>
    <n v="70"/>
    <n v="971295"/>
    <n v="67990650"/>
    <n v="17677569"/>
    <s v="Miền Bắc"/>
    <s v="Nông thôn"/>
    <x v="0"/>
    <n v="1"/>
    <x v="6"/>
    <n v="0.23100000000000001"/>
    <s v="800g"/>
  </r>
  <r>
    <d v="2019-01-05T00:00:00"/>
    <s v="KH001"/>
    <s v="A010"/>
    <n v="80"/>
    <n v="615708.25"/>
    <n v="49256660"/>
    <n v="8373632.2000000011"/>
    <s v="Miền Trung"/>
    <s v="Thành thị"/>
    <x v="0"/>
    <n v="1"/>
    <x v="3"/>
    <n v="0.25600000000000001"/>
    <s v="800g"/>
  </r>
  <r>
    <d v="2019-01-05T00:00:00"/>
    <s v="KH002"/>
    <s v="A005"/>
    <n v="960"/>
    <n v="346999.46875"/>
    <n v="333119490"/>
    <n v="69955092.900000006"/>
    <s v="Miền Đông"/>
    <s v="Nông thôn"/>
    <x v="0"/>
    <n v="1"/>
    <x v="7"/>
    <n v="2.1120000000000001"/>
    <s v="500g"/>
  </r>
  <r>
    <d v="2019-01-06T00:00:00"/>
    <s v="KH012"/>
    <s v="A007"/>
    <n v="500"/>
    <n v="652739.52"/>
    <n v="326369760"/>
    <n v="55482859.20000001"/>
    <s v="Miền Đông"/>
    <s v="Thành thị"/>
    <x v="0"/>
    <n v="2"/>
    <x v="1"/>
    <n v="1.35"/>
    <s v="500g"/>
  </r>
  <r>
    <d v="2019-01-06T00:00:00"/>
    <s v="KH012"/>
    <s v="A008"/>
    <n v="200"/>
    <n v="258352"/>
    <n v="51670400"/>
    <n v="7750560"/>
    <s v="Miền Bắc"/>
    <s v="Thành thị"/>
    <x v="0"/>
    <n v="2"/>
    <x v="3"/>
    <n v="0.32"/>
    <s v="250g"/>
  </r>
  <r>
    <d v="2019-01-07T00:00:00"/>
    <s v="KH005"/>
    <s v="A002"/>
    <n v="370"/>
    <n v="509985.10810810811"/>
    <n v="188694490"/>
    <n v="41512787.799999997"/>
    <s v="Miền Nam"/>
    <s v="Nông thôn"/>
    <x v="0"/>
    <n v="2"/>
    <x v="6"/>
    <n v="1.48"/>
    <s v="800g"/>
  </r>
  <r>
    <d v="2019-01-07T00:00:00"/>
    <s v="KH002"/>
    <s v="A018"/>
    <n v="400"/>
    <n v="720899.95"/>
    <n v="288359980"/>
    <n v="28835998.000000004"/>
    <s v="Miền Tây"/>
    <s v="Thành thị"/>
    <x v="0"/>
    <n v="2"/>
    <x v="4"/>
    <n v="0.84"/>
    <s v="500g"/>
  </r>
  <r>
    <d v="2019-01-07T00:00:00"/>
    <s v="KH011"/>
    <s v="A011"/>
    <n v="1110"/>
    <n v="545389.59459459456"/>
    <n v="605382450"/>
    <n v="145291788"/>
    <s v="Miền Bắc"/>
    <s v="Thành thị"/>
    <x v="0"/>
    <n v="2"/>
    <x v="5"/>
    <n v="2.5529999999999999"/>
    <s v="500g"/>
  </r>
  <r>
    <d v="2019-01-07T00:00:00"/>
    <s v="KH004"/>
    <s v="A022"/>
    <n v="320"/>
    <n v="770885.25"/>
    <n v="246683280"/>
    <n v="41936157.600000001"/>
    <s v="Miền Đông"/>
    <s v="Thành thị"/>
    <x v="0"/>
    <n v="2"/>
    <x v="7"/>
    <n v="0.64"/>
    <s v="250g"/>
  </r>
  <r>
    <d v="2019-01-08T00:00:00"/>
    <s v="KH004"/>
    <s v="A015"/>
    <n v="450"/>
    <n v="569323.88888888888"/>
    <n v="256195750"/>
    <n v="48677192.5"/>
    <s v="Miền Bắc"/>
    <s v="Nông thôn"/>
    <x v="0"/>
    <n v="2"/>
    <x v="0"/>
    <n v="1.575"/>
    <s v="800g"/>
  </r>
  <r>
    <d v="2019-01-08T00:00:00"/>
    <s v="KH010"/>
    <s v="A006"/>
    <n v="330"/>
    <n v="947946.81818181823"/>
    <n v="312822450"/>
    <n v="68820939"/>
    <s v="Miền Bắc"/>
    <s v="Thành thị"/>
    <x v="0"/>
    <n v="2"/>
    <x v="2"/>
    <n v="1.419"/>
    <s v="1000g"/>
  </r>
  <r>
    <d v="2019-01-08T00:00:00"/>
    <s v="KH013"/>
    <s v="A004"/>
    <n v="530"/>
    <n v="266001.8113207547"/>
    <n v="140980960"/>
    <n v="11278476.799999999"/>
    <s v="Miền Trung"/>
    <s v="Nông thôn"/>
    <x v="0"/>
    <n v="2"/>
    <x v="0"/>
    <n v="1.431"/>
    <s v="500g"/>
  </r>
  <r>
    <d v="2019-01-08T00:00:00"/>
    <s v="KH006"/>
    <s v="A018"/>
    <n v="540"/>
    <n v="536970.33333333337"/>
    <n v="289963980"/>
    <n v="69591355.199999988"/>
    <s v="Miền Trung"/>
    <s v="Thành thị"/>
    <x v="0"/>
    <n v="2"/>
    <x v="4"/>
    <n v="1.1339999999999999"/>
    <s v="500g"/>
  </r>
  <r>
    <d v="2019-01-09T00:00:00"/>
    <s v="KH006"/>
    <s v="A025"/>
    <n v="60"/>
    <n v="829650.16666666663"/>
    <n v="49779010"/>
    <n v="5475691.0999999996"/>
    <s v="Miền Trung"/>
    <s v="Thành thị"/>
    <x v="0"/>
    <n v="2"/>
    <x v="3"/>
    <n v="0.192"/>
    <s v="800g"/>
  </r>
  <r>
    <d v="2019-01-10T00:00:00"/>
    <s v="KH002"/>
    <s v="A007"/>
    <n v="570"/>
    <n v="850427.38596491225"/>
    <n v="484743610"/>
    <n v="43626924.900000006"/>
    <s v="Miền Bắc"/>
    <s v="Thành thị"/>
    <x v="0"/>
    <n v="2"/>
    <x v="1"/>
    <n v="1.5389999999999999"/>
    <s v="500g"/>
  </r>
  <r>
    <d v="2019-01-11T00:00:00"/>
    <s v="KH007"/>
    <s v="A008"/>
    <n v="2500"/>
    <n v="274370.49200000003"/>
    <n v="685926230"/>
    <n v="102888934.5"/>
    <s v="Miền Nam"/>
    <s v="Thành thị"/>
    <x v="0"/>
    <n v="2"/>
    <x v="3"/>
    <n v="4"/>
    <s v="250g"/>
  </r>
  <r>
    <d v="2019-01-11T00:00:00"/>
    <s v="KH005"/>
    <s v="A016"/>
    <n v="860"/>
    <n v="741897.52325581398"/>
    <n v="638031870"/>
    <n v="95704780.499999985"/>
    <s v="Miền Tây"/>
    <s v="Thành thị"/>
    <x v="0"/>
    <n v="2"/>
    <x v="4"/>
    <n v="1.6339999999999999"/>
    <s v="250g"/>
  </r>
  <r>
    <d v="2019-01-11T00:00:00"/>
    <s v="KH015"/>
    <s v="A012"/>
    <n v="1240"/>
    <n v="299420.06451612903"/>
    <n v="371280880"/>
    <n v="40840896.800000004"/>
    <s v="Miền Bắc"/>
    <s v="Thành thị"/>
    <x v="0"/>
    <n v="2"/>
    <x v="6"/>
    <n v="4.96"/>
    <s v="800g"/>
  </r>
  <r>
    <d v="2019-01-11T00:00:00"/>
    <s v="KH002"/>
    <s v="A018"/>
    <n v="870"/>
    <n v="544927.42528735637"/>
    <n v="474086860"/>
    <n v="75853897.599999994"/>
    <s v="Miền Nam"/>
    <s v="Nông thôn"/>
    <x v="0"/>
    <n v="2"/>
    <x v="4"/>
    <n v="1.827"/>
    <s v="500g"/>
  </r>
  <r>
    <d v="2019-01-11T00:00:00"/>
    <s v="KH010"/>
    <s v="A023"/>
    <n v="20"/>
    <n v="748548"/>
    <n v="14970960"/>
    <n v="1197676.8"/>
    <s v="Miền Đông"/>
    <s v="Thành thị"/>
    <x v="0"/>
    <n v="2"/>
    <x v="6"/>
    <n v="6.6000000000000003E-2"/>
    <s v="800g"/>
  </r>
  <r>
    <d v="2019-01-12T00:00:00"/>
    <s v="KH009"/>
    <s v="A018"/>
    <n v="1000"/>
    <n v="536952.13"/>
    <n v="536952130"/>
    <n v="139607553.80000001"/>
    <s v="Miền Nam"/>
    <s v="Nông thôn"/>
    <x v="0"/>
    <n v="2"/>
    <x v="4"/>
    <n v="2.1"/>
    <s v="500g"/>
  </r>
  <r>
    <d v="2019-01-12T00:00:00"/>
    <s v="KH015"/>
    <s v="A008"/>
    <n v="2140"/>
    <n v="209830.69158878503"/>
    <n v="449037680"/>
    <n v="98788289.600000009"/>
    <s v="Miền Nam"/>
    <s v="Thành thị"/>
    <x v="0"/>
    <n v="2"/>
    <x v="3"/>
    <n v="3.4239999999999999"/>
    <s v="250g"/>
  </r>
  <r>
    <d v="2019-01-12T00:00:00"/>
    <s v="KH004"/>
    <s v="A019"/>
    <n v="270"/>
    <n v="565540.70370370371"/>
    <n v="152695990"/>
    <n v="15269599.000000002"/>
    <s v="Miền Tây"/>
    <s v="Thành thị"/>
    <x v="0"/>
    <n v="2"/>
    <x v="4"/>
    <n v="0.35099999999999998"/>
    <s v="250g"/>
  </r>
  <r>
    <d v="2019-01-12T00:00:00"/>
    <s v="KH008"/>
    <s v="A015"/>
    <n v="1080"/>
    <n v="593316.6018518518"/>
    <n v="640781930"/>
    <n v="64078193.000000007"/>
    <s v="Miền Nam"/>
    <s v="Thành thị"/>
    <x v="0"/>
    <n v="2"/>
    <x v="0"/>
    <n v="3.78"/>
    <s v="800g"/>
  </r>
  <r>
    <d v="2019-01-12T00:00:00"/>
    <s v="KH014"/>
    <s v="A018"/>
    <n v="590"/>
    <n v="685354.62711864407"/>
    <n v="404359230"/>
    <n v="97046215.199999988"/>
    <s v="Miền Bắc"/>
    <s v="Thành thị"/>
    <x v="0"/>
    <n v="2"/>
    <x v="4"/>
    <n v="1.2390000000000001"/>
    <s v="500g"/>
  </r>
  <r>
    <d v="2019-01-14T00:00:00"/>
    <s v="KH012"/>
    <s v="A023"/>
    <n v="740"/>
    <n v="850122.70270270272"/>
    <n v="629090800"/>
    <n v="163563608"/>
    <s v="Miền Trung"/>
    <s v="Thành thị"/>
    <x v="0"/>
    <n v="3"/>
    <x v="6"/>
    <n v="2.4420000000000002"/>
    <s v="800g"/>
  </r>
  <r>
    <d v="2019-01-14T00:00:00"/>
    <s v="KH014"/>
    <s v="A012"/>
    <n v="690"/>
    <n v="251520.76811594202"/>
    <n v="173549330"/>
    <n v="13883946.400000002"/>
    <s v="Miền Nam"/>
    <s v="Nông thôn"/>
    <x v="0"/>
    <n v="3"/>
    <x v="6"/>
    <n v="2.76"/>
    <s v="800g"/>
  </r>
  <r>
    <d v="2019-01-14T00:00:00"/>
    <s v="KH001"/>
    <s v="A017"/>
    <n v="10"/>
    <n v="1135537"/>
    <n v="11355370"/>
    <n v="1362644.4"/>
    <s v="Miền Bắc"/>
    <s v="Nông thôn"/>
    <x v="0"/>
    <n v="3"/>
    <x v="0"/>
    <n v="4.1000000000000002E-2"/>
    <s v="1000g"/>
  </r>
  <r>
    <d v="2019-01-15T00:00:00"/>
    <s v="KH014"/>
    <s v="A008"/>
    <n v="1230"/>
    <n v="232151.13008130083"/>
    <n v="285545890"/>
    <n v="57109178.000000007"/>
    <s v="Miền Bắc"/>
    <s v="Thành thị"/>
    <x v="0"/>
    <n v="3"/>
    <x v="3"/>
    <n v="1.968"/>
    <s v="250g"/>
  </r>
  <r>
    <d v="2019-01-16T00:00:00"/>
    <s v="KH005"/>
    <s v="A008"/>
    <n v="840"/>
    <n v="201867.45238095237"/>
    <n v="169568660"/>
    <n v="44087851.600000001"/>
    <s v="Miền Nam"/>
    <s v="Nông thôn"/>
    <x v="0"/>
    <n v="3"/>
    <x v="3"/>
    <n v="1.3440000000000001"/>
    <s v="250g"/>
  </r>
  <r>
    <d v="2019-01-16T00:00:00"/>
    <s v="KH007"/>
    <s v="A006"/>
    <n v="70"/>
    <n v="1025697.8571428572"/>
    <n v="71798850"/>
    <n v="16513735.5"/>
    <s v="Miền Nam"/>
    <s v="Thành thị"/>
    <x v="0"/>
    <n v="3"/>
    <x v="2"/>
    <n v="0.30099999999999999"/>
    <s v="1000g"/>
  </r>
  <r>
    <d v="2019-01-16T00:00:00"/>
    <s v="KH003"/>
    <s v="A025"/>
    <n v="750"/>
    <n v="793149.69333333336"/>
    <n v="594862270"/>
    <n v="53537604.299999997"/>
    <s v="Miền Đông"/>
    <s v="Nông thôn"/>
    <x v="0"/>
    <n v="3"/>
    <x v="3"/>
    <n v="2.4"/>
    <s v="800g"/>
  </r>
  <r>
    <d v="2019-01-16T00:00:00"/>
    <s v="KH015"/>
    <s v="A016"/>
    <n v="360"/>
    <n v="729512.5"/>
    <n v="262624500"/>
    <n v="44646165"/>
    <s v="Miền Nam"/>
    <s v="Nông thôn"/>
    <x v="0"/>
    <n v="3"/>
    <x v="4"/>
    <n v="0.68400000000000005"/>
    <s v="250g"/>
  </r>
  <r>
    <d v="2019-01-16T00:00:00"/>
    <s v="KH009"/>
    <s v="A011"/>
    <n v="1250"/>
    <n v="445953.22399999999"/>
    <n v="557441530"/>
    <n v="144934797.80000001"/>
    <s v="Miền Bắc"/>
    <s v="Nông thôn"/>
    <x v="0"/>
    <n v="3"/>
    <x v="5"/>
    <n v="2.875"/>
    <s v="500g"/>
  </r>
  <r>
    <d v="2019-01-16T00:00:00"/>
    <s v="KH001"/>
    <s v="A019"/>
    <n v="660"/>
    <n v="500864.18181818182"/>
    <n v="330570360"/>
    <n v="49585553.999999993"/>
    <s v="Miền Đông"/>
    <s v="Thành thị"/>
    <x v="0"/>
    <n v="3"/>
    <x v="4"/>
    <n v="0.85799999999999998"/>
    <s v="250g"/>
  </r>
  <r>
    <d v="2019-01-17T00:00:00"/>
    <s v="KH004"/>
    <s v="A020"/>
    <n v="100"/>
    <n v="828780"/>
    <n v="82878000"/>
    <n v="10774140"/>
    <s v="Miền Tây"/>
    <s v="Nông thôn"/>
    <x v="0"/>
    <n v="3"/>
    <x v="4"/>
    <n v="0.26"/>
    <s v="500g"/>
  </r>
  <r>
    <d v="2019-01-17T00:00:00"/>
    <s v="KH012"/>
    <s v="A009"/>
    <n v="1130"/>
    <n v="613506.25663716812"/>
    <n v="693262070"/>
    <n v="131719793.3"/>
    <s v="Miền Bắc"/>
    <s v="Thành thị"/>
    <x v="0"/>
    <n v="3"/>
    <x v="2"/>
    <n v="4.0679999999999996"/>
    <s v="800g"/>
  </r>
  <r>
    <d v="2019-01-17T00:00:00"/>
    <s v="KH013"/>
    <s v="A021"/>
    <n v="1930"/>
    <n v="339224.22797927458"/>
    <n v="654702760"/>
    <n v="72017303.600000009"/>
    <s v="Miền Nam"/>
    <s v="Thành thị"/>
    <x v="0"/>
    <n v="3"/>
    <x v="2"/>
    <n v="7.141"/>
    <s v="800g"/>
  </r>
  <r>
    <d v="2019-01-18T00:00:00"/>
    <s v="KH014"/>
    <s v="A022"/>
    <n v="60"/>
    <n v="819276.16666666663"/>
    <n v="49156570"/>
    <n v="5898788.3999999994"/>
    <s v="Miền Trung"/>
    <s v="Nông thôn"/>
    <x v="0"/>
    <n v="3"/>
    <x v="7"/>
    <n v="0.12"/>
    <s v="250g"/>
  </r>
  <r>
    <d v="2019-01-18T00:00:00"/>
    <s v="KH011"/>
    <s v="A007"/>
    <n v="560"/>
    <n v="737970.35714285716"/>
    <n v="413263400"/>
    <n v="74387412"/>
    <s v="Miền Đông"/>
    <s v="Nông thôn"/>
    <x v="0"/>
    <n v="3"/>
    <x v="1"/>
    <n v="1.512"/>
    <s v="500g"/>
  </r>
  <r>
    <d v="2019-01-18T00:00:00"/>
    <s v="KH007"/>
    <s v="A016"/>
    <n v="810"/>
    <n v="832343.77777777775"/>
    <n v="674198460"/>
    <n v="67419846"/>
    <s v="Miền Nam"/>
    <s v="Nông thôn"/>
    <x v="0"/>
    <n v="3"/>
    <x v="4"/>
    <n v="1.5389999999999999"/>
    <s v="250g"/>
  </r>
  <r>
    <d v="2019-01-19T00:00:00"/>
    <s v="KH006"/>
    <s v="A002"/>
    <n v="1200"/>
    <n v="396530.48333333334"/>
    <n v="475836580"/>
    <n v="61858755.399999999"/>
    <s v="Miền Trung"/>
    <s v="Nông thôn"/>
    <x v="0"/>
    <n v="3"/>
    <x v="6"/>
    <n v="4.8"/>
    <s v="800g"/>
  </r>
  <r>
    <d v="2019-01-19T00:00:00"/>
    <s v="KH007"/>
    <s v="A004"/>
    <n v="1460"/>
    <n v="239837.10273972602"/>
    <n v="350162170"/>
    <n v="63029190.599999994"/>
    <s v="Miền Bắc"/>
    <s v="Nông thôn"/>
    <x v="0"/>
    <n v="3"/>
    <x v="0"/>
    <n v="3.9420000000000006"/>
    <s v="500g"/>
  </r>
  <r>
    <d v="2019-01-19T00:00:00"/>
    <s v="KH002"/>
    <s v="A016"/>
    <n v="500"/>
    <n v="905465.4"/>
    <n v="452732700"/>
    <n v="117710502.00000001"/>
    <s v="Miền Trung"/>
    <s v="Thành thị"/>
    <x v="0"/>
    <n v="3"/>
    <x v="4"/>
    <n v="0.95"/>
    <s v="250g"/>
  </r>
  <r>
    <d v="2019-01-20T00:00:00"/>
    <s v="KH013"/>
    <s v="A025"/>
    <n v="590"/>
    <n v="652265.6610169491"/>
    <n v="384836740"/>
    <n v="34635306.599999994"/>
    <s v="Miền Bắc"/>
    <s v="Nông thôn"/>
    <x v="0"/>
    <n v="4"/>
    <x v="3"/>
    <n v="1.8879999999999999"/>
    <s v="800g"/>
  </r>
  <r>
    <d v="2019-01-20T00:00:00"/>
    <s v="KH011"/>
    <s v="A003"/>
    <n v="1180"/>
    <n v="559137.59322033904"/>
    <n v="659782360"/>
    <n v="79173883.199999988"/>
    <s v="Miền Bắc"/>
    <s v="Thành thị"/>
    <x v="0"/>
    <n v="4"/>
    <x v="3"/>
    <n v="3.7759999999999998"/>
    <s v="800g"/>
  </r>
  <r>
    <d v="2019-01-20T00:00:00"/>
    <s v="KH009"/>
    <s v="A019"/>
    <n v="320"/>
    <n v="500390.4375"/>
    <n v="160124940"/>
    <n v="27221239.800000001"/>
    <s v="Miền Tây"/>
    <s v="Thành thị"/>
    <x v="0"/>
    <n v="4"/>
    <x v="4"/>
    <n v="0.41599999999999998"/>
    <s v="250g"/>
  </r>
  <r>
    <d v="2019-01-20T00:00:00"/>
    <s v="KH014"/>
    <s v="A012"/>
    <n v="2450"/>
    <n v="264628.0163265306"/>
    <n v="648338640"/>
    <n v="77800636.799999997"/>
    <s v="Miền Nam"/>
    <s v="Nông thôn"/>
    <x v="0"/>
    <n v="4"/>
    <x v="6"/>
    <n v="9.8000000000000007"/>
    <s v="800g"/>
  </r>
  <r>
    <d v="2019-01-20T00:00:00"/>
    <s v="KH013"/>
    <s v="A024"/>
    <n v="310"/>
    <n v="481277.38709677418"/>
    <n v="149195990"/>
    <n v="14919599.000000002"/>
    <s v="Miền Tây"/>
    <s v="Thành thị"/>
    <x v="0"/>
    <n v="4"/>
    <x v="0"/>
    <n v="1.1779999999999999"/>
    <s v="800g"/>
  </r>
  <r>
    <d v="2019-01-21T00:00:00"/>
    <s v="KH003"/>
    <s v="A010"/>
    <n v="1110"/>
    <n v="556740.82882882887"/>
    <n v="617982320"/>
    <n v="123596464"/>
    <s v="Miền Đông"/>
    <s v="Thành thị"/>
    <x v="0"/>
    <n v="4"/>
    <x v="3"/>
    <n v="3.552"/>
    <s v="800g"/>
  </r>
  <r>
    <d v="2019-01-21T00:00:00"/>
    <s v="KH013"/>
    <s v="A002"/>
    <n v="1110"/>
    <n v="435363.81081081083"/>
    <n v="483253830"/>
    <n v="62822997.899999999"/>
    <s v="Miền Đông"/>
    <s v="Nông thôn"/>
    <x v="0"/>
    <n v="4"/>
    <x v="6"/>
    <n v="4.4400000000000004"/>
    <s v="800g"/>
  </r>
  <r>
    <d v="2019-01-21T00:00:00"/>
    <s v="KH008"/>
    <s v="A015"/>
    <n v="560"/>
    <n v="664561.08928571432"/>
    <n v="372154210"/>
    <n v="78152384.099999994"/>
    <s v="Miền Trung"/>
    <s v="Nông thôn"/>
    <x v="0"/>
    <n v="4"/>
    <x v="0"/>
    <n v="1.96"/>
    <s v="800g"/>
  </r>
  <r>
    <d v="2019-01-22T00:00:00"/>
    <s v="KH012"/>
    <s v="A009"/>
    <n v="50"/>
    <n v="802403"/>
    <n v="40120150"/>
    <n v="5215619.5"/>
    <s v="Miền Bắc"/>
    <s v="Thành thị"/>
    <x v="0"/>
    <n v="4"/>
    <x v="2"/>
    <n v="0.18"/>
    <s v="800g"/>
  </r>
  <r>
    <d v="2019-01-23T00:00:00"/>
    <s v="KH016"/>
    <s v="A003"/>
    <n v="470"/>
    <n v="516840.80851063831"/>
    <n v="242915180"/>
    <n v="63157946.800000004"/>
    <s v="Miền Nam"/>
    <s v="Nông thôn"/>
    <x v="0"/>
    <n v="4"/>
    <x v="3"/>
    <n v="1.504"/>
    <s v="800g"/>
  </r>
  <r>
    <d v="2019-01-23T00:00:00"/>
    <s v="KH008"/>
    <s v="A021"/>
    <n v="2110"/>
    <n v="305832.00473933649"/>
    <n v="645305530"/>
    <n v="58077497.699999996"/>
    <s v="Miền Tây"/>
    <s v="Nông thôn"/>
    <x v="0"/>
    <n v="4"/>
    <x v="2"/>
    <n v="7.8070000000000004"/>
    <s v="800g"/>
  </r>
  <r>
    <d v="2019-01-23T00:00:00"/>
    <s v="KH007"/>
    <s v="A018"/>
    <n v="230"/>
    <n v="562953.39130434778"/>
    <n v="129479280"/>
    <n v="10358342.4"/>
    <s v="Miền Bắc"/>
    <s v="Nông thôn"/>
    <x v="0"/>
    <n v="4"/>
    <x v="4"/>
    <n v="0.48299999999999998"/>
    <s v="500g"/>
  </r>
  <r>
    <d v="2019-01-23T00:00:00"/>
    <s v="KH004"/>
    <s v="A017"/>
    <n v="550"/>
    <n v="810414.4"/>
    <n v="445727920"/>
    <n v="62401908.800000012"/>
    <s v="Miền Đông"/>
    <s v="Nông thôn"/>
    <x v="0"/>
    <n v="4"/>
    <x v="0"/>
    <n v="2.2549999999999999"/>
    <s v="1000g"/>
  </r>
  <r>
    <d v="2019-01-23T00:00:00"/>
    <s v="KH010"/>
    <s v="A002"/>
    <n v="1580"/>
    <n v="412954.59493670886"/>
    <n v="652468260"/>
    <n v="84820873.800000012"/>
    <s v="Miền Nam"/>
    <s v="Thành thị"/>
    <x v="0"/>
    <n v="4"/>
    <x v="6"/>
    <n v="6.32"/>
    <s v="800g"/>
  </r>
  <r>
    <d v="2019-01-24T00:00:00"/>
    <s v="KH012"/>
    <s v="A025"/>
    <n v="50"/>
    <n v="638236.6"/>
    <n v="31911830"/>
    <n v="4148537.9000000004"/>
    <s v="Miền Nam"/>
    <s v="Nông thôn"/>
    <x v="0"/>
    <n v="4"/>
    <x v="3"/>
    <n v="0.16"/>
    <s v="800g"/>
  </r>
  <r>
    <d v="2019-01-25T00:00:00"/>
    <s v="KH006"/>
    <s v="A018"/>
    <n v="1070"/>
    <n v="590950.8037383178"/>
    <n v="632317360"/>
    <n v="120140298.40000001"/>
    <s v="Miền Tây"/>
    <s v="Nông thôn"/>
    <x v="0"/>
    <n v="4"/>
    <x v="4"/>
    <n v="2.2469999999999999"/>
    <s v="500g"/>
  </r>
  <r>
    <d v="2019-01-25T00:00:00"/>
    <s v="KH009"/>
    <s v="A008"/>
    <n v="2480"/>
    <n v="228947.35080645161"/>
    <n v="567789430"/>
    <n v="147625251.80000001"/>
    <s v="Miền Trung"/>
    <s v="Thành thị"/>
    <x v="0"/>
    <n v="4"/>
    <x v="3"/>
    <n v="3.968"/>
    <s v="250g"/>
  </r>
  <r>
    <d v="2019-01-25T00:00:00"/>
    <s v="KH003"/>
    <s v="A013"/>
    <n v="1110"/>
    <n v="556806.12612612615"/>
    <n v="618054800"/>
    <n v="86527672.000000015"/>
    <s v="Miền Bắc"/>
    <s v="Thành thị"/>
    <x v="0"/>
    <n v="4"/>
    <x v="1"/>
    <n v="1.3320000000000001"/>
    <s v="250g"/>
  </r>
  <r>
    <d v="2019-01-26T00:00:00"/>
    <s v="KH007"/>
    <s v="A025"/>
    <n v="710"/>
    <n v="701283.43661971833"/>
    <n v="497911240"/>
    <n v="119498697.59999999"/>
    <s v="Miền Trung"/>
    <s v="Thành thị"/>
    <x v="0"/>
    <n v="4"/>
    <x v="3"/>
    <n v="2.2719999999999998"/>
    <s v="800g"/>
  </r>
  <r>
    <d v="2019-01-26T00:00:00"/>
    <s v="KH016"/>
    <s v="A010"/>
    <n v="1170"/>
    <n v="567744.40170940175"/>
    <n v="664260950"/>
    <n v="112924361.5"/>
    <s v="Miền Trung"/>
    <s v="Nông thôn"/>
    <x v="0"/>
    <n v="4"/>
    <x v="3"/>
    <n v="3.7440000000000002"/>
    <s v="800g"/>
  </r>
  <r>
    <d v="2019-01-26T00:00:00"/>
    <s v="KH009"/>
    <s v="A016"/>
    <n v="430"/>
    <n v="922768.04651162785"/>
    <n v="396790260"/>
    <n v="67454344.200000003"/>
    <s v="Miền Đông"/>
    <s v="Thành thị"/>
    <x v="0"/>
    <n v="4"/>
    <x v="4"/>
    <n v="0.81699999999999995"/>
    <s v="250g"/>
  </r>
  <r>
    <d v="2019-01-26T00:00:00"/>
    <s v="KH011"/>
    <s v="A025"/>
    <n v="600"/>
    <n v="625134.1333333333"/>
    <n v="375080480"/>
    <n v="45009657.599999994"/>
    <s v="Miền Nam"/>
    <s v="Nông thôn"/>
    <x v="0"/>
    <n v="4"/>
    <x v="3"/>
    <n v="1.92"/>
    <s v="800g"/>
  </r>
  <r>
    <d v="2019-01-26T00:00:00"/>
    <s v="KH003"/>
    <s v="A019"/>
    <n v="450"/>
    <n v="602604.62222222227"/>
    <n v="271172080"/>
    <n v="29828928.799999997"/>
    <s v="Miền Tây"/>
    <s v="Nông thôn"/>
    <x v="0"/>
    <n v="4"/>
    <x v="4"/>
    <n v="0.58499999999999996"/>
    <s v="250g"/>
  </r>
  <r>
    <d v="2019-01-27T00:00:00"/>
    <s v="KH013"/>
    <s v="A019"/>
    <n v="690"/>
    <n v="531338.98550724634"/>
    <n v="366623900"/>
    <n v="73324780"/>
    <s v="Miền Nam"/>
    <s v="Nông thôn"/>
    <x v="0"/>
    <n v="5"/>
    <x v="4"/>
    <n v="0.89700000000000002"/>
    <s v="250g"/>
  </r>
  <r>
    <d v="2019-01-27T00:00:00"/>
    <s v="KH002"/>
    <s v="A010"/>
    <n v="960"/>
    <n v="589988.66666666663"/>
    <n v="566389120"/>
    <n v="130269497.59999999"/>
    <s v="Miền Trung"/>
    <s v="Thành thị"/>
    <x v="0"/>
    <n v="5"/>
    <x v="3"/>
    <n v="3.0720000000000001"/>
    <s v="800g"/>
  </r>
  <r>
    <d v="2019-01-27T00:00:00"/>
    <s v="KH008"/>
    <s v="A016"/>
    <n v="630"/>
    <n v="989036.09523809527"/>
    <n v="623092740"/>
    <n v="68540201.399999991"/>
    <s v="Miền Trung"/>
    <s v="Nông thôn"/>
    <x v="0"/>
    <n v="5"/>
    <x v="4"/>
    <n v="1.1970000000000001"/>
    <s v="250g"/>
  </r>
  <r>
    <d v="2019-01-28T00:00:00"/>
    <s v="KH005"/>
    <s v="A009"/>
    <n v="760"/>
    <n v="692350.15789473685"/>
    <n v="526186120"/>
    <n v="115760946.40000001"/>
    <s v="Miền Nam"/>
    <s v="Nông thôn"/>
    <x v="0"/>
    <n v="5"/>
    <x v="2"/>
    <n v="2.7360000000000002"/>
    <s v="800g"/>
  </r>
  <r>
    <d v="2019-01-28T00:00:00"/>
    <s v="KH005"/>
    <s v="A018"/>
    <n v="70"/>
    <n v="633057.28571428568"/>
    <n v="44314010"/>
    <n v="11521642.6"/>
    <s v="Miền Trung"/>
    <s v="Nông thôn"/>
    <x v="0"/>
    <n v="5"/>
    <x v="4"/>
    <n v="0.14699999999999999"/>
    <s v="500g"/>
  </r>
  <r>
    <d v="2019-01-28T00:00:00"/>
    <s v="KH014"/>
    <s v="A018"/>
    <n v="910"/>
    <n v="683591.59340659343"/>
    <n v="622068350"/>
    <n v="87089569"/>
    <s v="Miền Bắc"/>
    <s v="Nông thôn"/>
    <x v="0"/>
    <n v="5"/>
    <x v="4"/>
    <n v="1.911"/>
    <s v="500g"/>
  </r>
  <r>
    <d v="2019-01-29T00:00:00"/>
    <s v="KH013"/>
    <s v="A010"/>
    <n v="790"/>
    <n v="564524.4683544304"/>
    <n v="445974330"/>
    <n v="80275379.399999991"/>
    <s v="Miền Nam"/>
    <s v="Nông thôn"/>
    <x v="0"/>
    <n v="5"/>
    <x v="3"/>
    <n v="2.528"/>
    <s v="800g"/>
  </r>
  <r>
    <d v="2019-01-29T00:00:00"/>
    <s v="KH010"/>
    <s v="A009"/>
    <n v="940"/>
    <n v="576097.34042553196"/>
    <n v="541531500"/>
    <n v="119136930"/>
    <s v="Miền Trung"/>
    <s v="Thành thị"/>
    <x v="0"/>
    <n v="5"/>
    <x v="2"/>
    <n v="3.3839999999999999"/>
    <s v="800g"/>
  </r>
  <r>
    <d v="2019-01-30T00:00:00"/>
    <s v="KH009"/>
    <s v="A008"/>
    <n v="2200"/>
    <n v="264439.15000000002"/>
    <n v="581766130"/>
    <n v="145441532.5"/>
    <s v="Miền Nam"/>
    <s v="Thành thị"/>
    <x v="0"/>
    <n v="5"/>
    <x v="3"/>
    <n v="3.52"/>
    <s v="250g"/>
  </r>
  <r>
    <d v="2019-01-30T00:00:00"/>
    <s v="KH011"/>
    <s v="A021"/>
    <n v="850"/>
    <n v="304606.31764705881"/>
    <n v="258915370"/>
    <n v="25891537"/>
    <s v="Miền Trung"/>
    <s v="Nông thôn"/>
    <x v="0"/>
    <n v="5"/>
    <x v="2"/>
    <n v="3.145"/>
    <s v="800g"/>
  </r>
  <r>
    <d v="2019-01-30T00:00:00"/>
    <s v="KH015"/>
    <s v="A022"/>
    <n v="240"/>
    <n v="673290.20833333337"/>
    <n v="161589650"/>
    <n v="25854344"/>
    <s v="Miền Bắc"/>
    <s v="Nông thôn"/>
    <x v="0"/>
    <n v="5"/>
    <x v="7"/>
    <n v="0.48"/>
    <s v="250g"/>
  </r>
  <r>
    <d v="2019-01-31T00:00:00"/>
    <s v="KH014"/>
    <s v="A006"/>
    <n v="250"/>
    <n v="821375.68"/>
    <n v="205343920"/>
    <n v="43122223.200000003"/>
    <s v="Miền Trung"/>
    <s v="Thành thị"/>
    <x v="0"/>
    <n v="5"/>
    <x v="2"/>
    <n v="1.075"/>
    <s v="1000g"/>
  </r>
  <r>
    <d v="2019-01-31T00:00:00"/>
    <s v="KH009"/>
    <s v="A023"/>
    <n v="830"/>
    <n v="801758.69879518077"/>
    <n v="665459720"/>
    <n v="99818957.999999985"/>
    <s v="Miền Nam"/>
    <s v="Nông thôn"/>
    <x v="0"/>
    <n v="5"/>
    <x v="6"/>
    <n v="2.7389999999999999"/>
    <s v="800g"/>
  </r>
  <r>
    <d v="2019-01-31T00:00:00"/>
    <s v="KH013"/>
    <s v="A016"/>
    <n v="330"/>
    <n v="869607.36363636365"/>
    <n v="286970430"/>
    <n v="25827338.700000003"/>
    <s v="Miền Bắc"/>
    <s v="Nông thôn"/>
    <x v="0"/>
    <n v="5"/>
    <x v="4"/>
    <n v="0.627"/>
    <s v="250g"/>
  </r>
  <r>
    <d v="2019-01-31T00:00:00"/>
    <s v="KH016"/>
    <s v="A002"/>
    <n v="90"/>
    <n v="474643.11111111112"/>
    <n v="42717880"/>
    <n v="4698966.8"/>
    <s v="Miền Đông"/>
    <s v="Thành thị"/>
    <x v="0"/>
    <n v="5"/>
    <x v="6"/>
    <n v="0.36"/>
    <s v="800g"/>
  </r>
  <r>
    <d v="2019-01-31T00:00:00"/>
    <s v="KH015"/>
    <s v="A001"/>
    <n v="1440"/>
    <n v="431110.74305555556"/>
    <n v="620799470"/>
    <n v="124159894"/>
    <s v="Miền Đông"/>
    <s v="Thành thị"/>
    <x v="0"/>
    <n v="5"/>
    <x v="4"/>
    <n v="4.6079999999999997"/>
    <s v="800g"/>
  </r>
  <r>
    <d v="2019-02-01T00:00:00"/>
    <s v="KH009"/>
    <s v="A016"/>
    <n v="280"/>
    <n v="977004.92857142852"/>
    <n v="273561380"/>
    <n v="46505434.600000001"/>
    <s v="Miền Tây"/>
    <s v="Thành thị"/>
    <x v="1"/>
    <n v="5"/>
    <x v="4"/>
    <n v="0.53200000000000003"/>
    <s v="250g"/>
  </r>
  <r>
    <d v="2019-02-01T00:00:00"/>
    <s v="KH002"/>
    <s v="A008"/>
    <n v="2330"/>
    <n v="267603.62231759657"/>
    <n v="623516440"/>
    <n v="99762630.400000006"/>
    <s v="Miền Trung"/>
    <s v="Thành thị"/>
    <x v="1"/>
    <n v="5"/>
    <x v="3"/>
    <n v="3.7280000000000002"/>
    <s v="250g"/>
  </r>
  <r>
    <d v="2019-02-02T00:00:00"/>
    <s v="KH008"/>
    <s v="A022"/>
    <n v="40"/>
    <n v="586576.75"/>
    <n v="23463070"/>
    <n v="2346307"/>
    <s v="Miền Trung"/>
    <s v="Nông thôn"/>
    <x v="1"/>
    <n v="5"/>
    <x v="7"/>
    <n v="0.08"/>
    <s v="250g"/>
  </r>
  <r>
    <d v="2019-02-02T00:00:00"/>
    <s v="KH002"/>
    <s v="A005"/>
    <n v="2160"/>
    <n v="300442.18981481483"/>
    <n v="648955130"/>
    <n v="84364166.899999991"/>
    <s v="Miền Trung"/>
    <s v="Thành thị"/>
    <x v="1"/>
    <n v="5"/>
    <x v="7"/>
    <n v="4.7519999999999998"/>
    <s v="500g"/>
  </r>
  <r>
    <d v="2019-02-02T00:00:00"/>
    <s v="KH004"/>
    <s v="A005"/>
    <n v="730"/>
    <n v="365177.61643835617"/>
    <n v="266579660"/>
    <n v="50650135.399999999"/>
    <s v="Miền Nam"/>
    <s v="Nông thôn"/>
    <x v="1"/>
    <n v="5"/>
    <x v="7"/>
    <n v="1.6060000000000003"/>
    <s v="500g"/>
  </r>
  <r>
    <d v="2019-02-02T00:00:00"/>
    <s v="KH007"/>
    <s v="A018"/>
    <n v="70"/>
    <n v="699487.14285714284"/>
    <n v="48964100"/>
    <n v="10772102"/>
    <s v="Miền Đông"/>
    <s v="Nông thôn"/>
    <x v="1"/>
    <n v="5"/>
    <x v="4"/>
    <n v="0.14699999999999999"/>
    <s v="500g"/>
  </r>
  <r>
    <d v="2019-02-02T00:00:00"/>
    <s v="KH005"/>
    <s v="A009"/>
    <n v="410"/>
    <n v="611712.39024390245"/>
    <n v="250802080"/>
    <n v="57684478.399999999"/>
    <s v="Miền Nam"/>
    <s v="Thành thị"/>
    <x v="1"/>
    <n v="5"/>
    <x v="2"/>
    <n v="1.476"/>
    <s v="800g"/>
  </r>
  <r>
    <d v="2019-02-03T00:00:00"/>
    <s v="KH004"/>
    <s v="A016"/>
    <n v="300"/>
    <n v="946966.7"/>
    <n v="284090010"/>
    <n v="59658902.100000001"/>
    <s v="Miền Đông"/>
    <s v="Thành thị"/>
    <x v="1"/>
    <n v="6"/>
    <x v="4"/>
    <n v="0.56999999999999995"/>
    <s v="250g"/>
  </r>
  <r>
    <d v="2019-02-03T00:00:00"/>
    <s v="KH012"/>
    <s v="A016"/>
    <n v="560"/>
    <n v="932698.875"/>
    <n v="522311370"/>
    <n v="67900478.100000009"/>
    <s v="Miền Tây"/>
    <s v="Nông thôn"/>
    <x v="1"/>
    <n v="6"/>
    <x v="4"/>
    <n v="1.0640000000000001"/>
    <s v="250g"/>
  </r>
  <r>
    <d v="2019-02-03T00:00:00"/>
    <s v="KH007"/>
    <s v="A008"/>
    <n v="1060"/>
    <n v="208099.7358490566"/>
    <n v="220585720"/>
    <n v="35293715.200000003"/>
    <s v="Miền Tây"/>
    <s v="Nông thôn"/>
    <x v="1"/>
    <n v="6"/>
    <x v="3"/>
    <n v="1.696"/>
    <s v="250g"/>
  </r>
  <r>
    <d v="2019-02-03T00:00:00"/>
    <s v="KH011"/>
    <s v="A015"/>
    <n v="290"/>
    <n v="704068.44827586203"/>
    <n v="204179850"/>
    <n v="28585179.000000004"/>
    <s v="Miền Nam"/>
    <s v="Thành thị"/>
    <x v="1"/>
    <n v="6"/>
    <x v="0"/>
    <n v="1.0149999999999999"/>
    <s v="800g"/>
  </r>
  <r>
    <d v="2019-02-03T00:00:00"/>
    <s v="KH010"/>
    <s v="A020"/>
    <n v="360"/>
    <n v="801736.66666666663"/>
    <n v="288625200"/>
    <n v="23090016"/>
    <s v="Miền Nam"/>
    <s v="Nông thôn"/>
    <x v="1"/>
    <n v="6"/>
    <x v="4"/>
    <n v="0.93600000000000005"/>
    <s v="500g"/>
  </r>
  <r>
    <d v="2019-02-03T00:00:00"/>
    <s v="KH005"/>
    <s v="A010"/>
    <n v="260"/>
    <n v="608055.73076923075"/>
    <n v="158094490"/>
    <n v="26876063.300000001"/>
    <s v="Miền Đông"/>
    <s v="Nông thôn"/>
    <x v="1"/>
    <n v="6"/>
    <x v="3"/>
    <n v="0.83199999999999996"/>
    <s v="800g"/>
  </r>
  <r>
    <d v="2019-02-03T00:00:00"/>
    <s v="KH007"/>
    <s v="A001"/>
    <n v="290"/>
    <n v="516114.41379310342"/>
    <n v="149673180"/>
    <n v="28437904.199999999"/>
    <s v="Miền Tây"/>
    <s v="Thành thị"/>
    <x v="1"/>
    <n v="6"/>
    <x v="4"/>
    <n v="0.92800000000000005"/>
    <s v="800g"/>
  </r>
  <r>
    <d v="2019-02-04T00:00:00"/>
    <s v="KH012"/>
    <s v="A003"/>
    <n v="340"/>
    <n v="491010.26470588235"/>
    <n v="166943490"/>
    <n v="36727567.799999997"/>
    <s v="Miền Tây"/>
    <s v="Nông thôn"/>
    <x v="1"/>
    <n v="6"/>
    <x v="3"/>
    <n v="1.0880000000000001"/>
    <s v="800g"/>
  </r>
  <r>
    <d v="2019-02-04T00:00:00"/>
    <s v="KH011"/>
    <s v="A003"/>
    <n v="860"/>
    <n v="531932.52325581398"/>
    <n v="457461970"/>
    <n v="73193915.200000003"/>
    <s v="Miền Tây"/>
    <s v="Nông thôn"/>
    <x v="1"/>
    <n v="6"/>
    <x v="3"/>
    <n v="2.7519999999999998"/>
    <s v="800g"/>
  </r>
  <r>
    <d v="2019-02-04T00:00:00"/>
    <s v="KH014"/>
    <s v="A016"/>
    <n v="500"/>
    <n v="1006074.56"/>
    <n v="503037280"/>
    <n v="90546710.399999991"/>
    <s v="Miền Bắc"/>
    <s v="Thành thị"/>
    <x v="1"/>
    <n v="6"/>
    <x v="4"/>
    <n v="0.95"/>
    <s v="250g"/>
  </r>
  <r>
    <d v="2019-02-05T00:00:00"/>
    <s v="KH011"/>
    <s v="A025"/>
    <n v="760"/>
    <n v="698332.09210526315"/>
    <n v="530732390"/>
    <n v="106146478"/>
    <s v="Miền Nam"/>
    <s v="Thành thị"/>
    <x v="1"/>
    <n v="6"/>
    <x v="3"/>
    <n v="2.4319999999999999"/>
    <s v="800g"/>
  </r>
  <r>
    <d v="2019-02-05T00:00:00"/>
    <s v="KH008"/>
    <s v="A003"/>
    <n v="1260"/>
    <n v="465666.91269841272"/>
    <n v="586740310"/>
    <n v="93878449.600000009"/>
    <s v="Miền Trung"/>
    <s v="Thành thị"/>
    <x v="1"/>
    <n v="6"/>
    <x v="3"/>
    <n v="4.032"/>
    <s v="800g"/>
  </r>
  <r>
    <d v="2019-02-06T00:00:00"/>
    <s v="KH010"/>
    <s v="A006"/>
    <n v="140"/>
    <n v="798418.78571428568"/>
    <n v="111778630"/>
    <n v="13413435.600000001"/>
    <s v="Miền Trung"/>
    <s v="Thành thị"/>
    <x v="1"/>
    <n v="6"/>
    <x v="2"/>
    <n v="0.60199999999999998"/>
    <s v="1000g"/>
  </r>
  <r>
    <d v="2019-02-07T00:00:00"/>
    <s v="KH006"/>
    <s v="A014"/>
    <n v="1190"/>
    <n v="494165.94957983191"/>
    <n v="588057480"/>
    <n v="64686322.800000004"/>
    <s v="Miền Nam"/>
    <s v="Thành thị"/>
    <x v="1"/>
    <n v="6"/>
    <x v="1"/>
    <n v="3.57"/>
    <s v="500g"/>
  </r>
  <r>
    <d v="2019-02-07T00:00:00"/>
    <s v="KH016"/>
    <s v="A009"/>
    <n v="610"/>
    <n v="666934.78688524594"/>
    <n v="406830220"/>
    <n v="81366044"/>
    <s v="Miền Trung"/>
    <s v="Thành thị"/>
    <x v="1"/>
    <n v="6"/>
    <x v="2"/>
    <n v="2.1960000000000002"/>
    <s v="800g"/>
  </r>
  <r>
    <d v="2019-02-07T00:00:00"/>
    <s v="KH002"/>
    <s v="A016"/>
    <n v="540"/>
    <n v="724897.31481481483"/>
    <n v="391444550"/>
    <n v="50887791.5"/>
    <s v="Miền Nam"/>
    <s v="Thành thị"/>
    <x v="1"/>
    <n v="6"/>
    <x v="4"/>
    <n v="1.026"/>
    <s v="250g"/>
  </r>
  <r>
    <d v="2019-02-07T00:00:00"/>
    <s v="KH010"/>
    <s v="A010"/>
    <n v="330"/>
    <n v="507596.09090909088"/>
    <n v="167506710"/>
    <n v="23450939.400000006"/>
    <s v="Miền Bắc"/>
    <s v="Nông thôn"/>
    <x v="1"/>
    <n v="6"/>
    <x v="3"/>
    <n v="1.056"/>
    <s v="800g"/>
  </r>
  <r>
    <d v="2019-02-08T00:00:00"/>
    <s v="KH009"/>
    <s v="A003"/>
    <n v="240"/>
    <n v="455265.45833333331"/>
    <n v="109263710"/>
    <n v="26223290.399999999"/>
    <s v="Miền Nam"/>
    <s v="Thành thị"/>
    <x v="1"/>
    <n v="6"/>
    <x v="3"/>
    <n v="0.76800000000000002"/>
    <s v="800g"/>
  </r>
  <r>
    <d v="2019-02-08T00:00:00"/>
    <s v="KH012"/>
    <s v="A002"/>
    <n v="900"/>
    <n v="457920.3"/>
    <n v="412128270"/>
    <n v="49455392.400000006"/>
    <s v="Miền Nam"/>
    <s v="Thành thị"/>
    <x v="1"/>
    <n v="6"/>
    <x v="6"/>
    <n v="3.6"/>
    <s v="800g"/>
  </r>
  <r>
    <d v="2019-02-08T00:00:00"/>
    <s v="KH006"/>
    <s v="A015"/>
    <n v="410"/>
    <n v="613659.92682926834"/>
    <n v="251600570"/>
    <n v="60384136.799999997"/>
    <s v="Miền Đông"/>
    <s v="Thành thị"/>
    <x v="1"/>
    <n v="6"/>
    <x v="0"/>
    <n v="1.4350000000000001"/>
    <s v="800g"/>
  </r>
  <r>
    <d v="2019-02-08T00:00:00"/>
    <s v="KH015"/>
    <s v="A013"/>
    <n v="1150"/>
    <n v="505338.4608695652"/>
    <n v="581139230"/>
    <n v="46491138.399999999"/>
    <s v="Miền Bắc"/>
    <s v="Nông thôn"/>
    <x v="1"/>
    <n v="6"/>
    <x v="1"/>
    <n v="1.38"/>
    <s v="250g"/>
  </r>
  <r>
    <d v="2019-02-08T00:00:00"/>
    <s v="KH006"/>
    <s v="A011"/>
    <n v="130"/>
    <n v="467744"/>
    <n v="60806720"/>
    <n v="6080672.0000000009"/>
    <s v="Miền Tây"/>
    <s v="Thành thị"/>
    <x v="1"/>
    <n v="6"/>
    <x v="5"/>
    <n v="0.29899999999999999"/>
    <s v="500g"/>
  </r>
  <r>
    <d v="2019-02-08T00:00:00"/>
    <s v="KH002"/>
    <s v="A016"/>
    <n v="230"/>
    <n v="966103.52173913049"/>
    <n v="222203810"/>
    <n v="42218723.899999999"/>
    <s v="Miền Nam"/>
    <s v="Thành thị"/>
    <x v="1"/>
    <n v="6"/>
    <x v="4"/>
    <n v="0.437"/>
    <s v="250g"/>
  </r>
  <r>
    <d v="2019-02-08T00:00:00"/>
    <s v="KH002"/>
    <s v="A008"/>
    <n v="410"/>
    <n v="252769.87804878049"/>
    <n v="103635650"/>
    <n v="9327208.5"/>
    <s v="Miền Tây"/>
    <s v="Nông thôn"/>
    <x v="1"/>
    <n v="6"/>
    <x v="3"/>
    <n v="0.65600000000000003"/>
    <s v="250g"/>
  </r>
  <r>
    <d v="2019-02-10T00:00:00"/>
    <s v="KH006"/>
    <s v="A025"/>
    <n v="540"/>
    <n v="626220.9444444445"/>
    <n v="338159310"/>
    <n v="81158234.399999991"/>
    <s v="Miền Bắc"/>
    <s v="Nông thôn"/>
    <x v="1"/>
    <n v="7"/>
    <x v="3"/>
    <n v="1.728"/>
    <s v="800g"/>
  </r>
  <r>
    <d v="2019-02-10T00:00:00"/>
    <s v="KH014"/>
    <s v="A016"/>
    <n v="360"/>
    <n v="998322.52777777775"/>
    <n v="359396110"/>
    <n v="89849027.5"/>
    <s v="Miền Bắc"/>
    <s v="Nông thôn"/>
    <x v="1"/>
    <n v="7"/>
    <x v="4"/>
    <n v="0.68400000000000005"/>
    <s v="250g"/>
  </r>
  <r>
    <d v="2019-02-10T00:00:00"/>
    <s v="KH007"/>
    <s v="A010"/>
    <n v="290"/>
    <n v="620182.44827586203"/>
    <n v="179852910"/>
    <n v="37769111.100000001"/>
    <s v="Miền Nam"/>
    <s v="Thành thị"/>
    <x v="1"/>
    <n v="7"/>
    <x v="3"/>
    <n v="0.92800000000000005"/>
    <s v="800g"/>
  </r>
  <r>
    <d v="2019-02-10T00:00:00"/>
    <s v="KH015"/>
    <s v="A017"/>
    <n v="640"/>
    <n v="872533.984375"/>
    <n v="558421750"/>
    <n v="78179045.000000015"/>
    <s v="Miền Đông"/>
    <s v="Nông thôn"/>
    <x v="1"/>
    <n v="7"/>
    <x v="0"/>
    <n v="2.6240000000000001"/>
    <s v="1000g"/>
  </r>
  <r>
    <d v="2019-02-10T00:00:00"/>
    <s v="KH009"/>
    <s v="A017"/>
    <n v="640"/>
    <n v="1011916.390625"/>
    <n v="647626490"/>
    <n v="116572768.2"/>
    <s v="Miền Đông"/>
    <s v="Nông thôn"/>
    <x v="1"/>
    <n v="7"/>
    <x v="0"/>
    <n v="2.6240000000000001"/>
    <s v="1000g"/>
  </r>
  <r>
    <d v="2019-02-10T00:00:00"/>
    <s v="KH008"/>
    <s v="A003"/>
    <n v="430"/>
    <n v="610901.39534883725"/>
    <n v="262687600"/>
    <n v="28895636"/>
    <s v="Miền Bắc"/>
    <s v="Thành thị"/>
    <x v="1"/>
    <n v="7"/>
    <x v="3"/>
    <n v="1.3759999999999999"/>
    <s v="800g"/>
  </r>
  <r>
    <d v="2019-02-11T00:00:00"/>
    <s v="KH012"/>
    <s v="A018"/>
    <n v="840"/>
    <n v="612307.25"/>
    <n v="514338090"/>
    <n v="102867618"/>
    <s v="Miền Trung"/>
    <s v="Nông thôn"/>
    <x v="1"/>
    <n v="7"/>
    <x v="4"/>
    <n v="1.764"/>
    <s v="500g"/>
  </r>
  <r>
    <d v="2019-02-11T00:00:00"/>
    <s v="KH001"/>
    <s v="A017"/>
    <n v="500"/>
    <n v="751994.56"/>
    <n v="375997280"/>
    <n v="86479374.399999991"/>
    <s v="Miền Trung"/>
    <s v="Nông thôn"/>
    <x v="1"/>
    <n v="7"/>
    <x v="0"/>
    <n v="2.0499999999999998"/>
    <s v="1000g"/>
  </r>
  <r>
    <d v="2019-02-11T00:00:00"/>
    <s v="KH014"/>
    <s v="A021"/>
    <n v="680"/>
    <n v="313088.1617647059"/>
    <n v="212899950"/>
    <n v="48966988.500000007"/>
    <s v="Miền Tây"/>
    <s v="Nông thôn"/>
    <x v="1"/>
    <n v="7"/>
    <x v="2"/>
    <n v="2.516"/>
    <s v="800g"/>
  </r>
  <r>
    <d v="2019-02-11T00:00:00"/>
    <s v="KH006"/>
    <s v="A009"/>
    <n v="420"/>
    <n v="778024.69047619053"/>
    <n v="326770370"/>
    <n v="39212444.399999999"/>
    <s v="Miền Tây"/>
    <s v="Thành thị"/>
    <x v="1"/>
    <n v="7"/>
    <x v="2"/>
    <n v="1.512"/>
    <s v="800g"/>
  </r>
  <r>
    <d v="2019-02-11T00:00:00"/>
    <s v="KH016"/>
    <s v="A016"/>
    <n v="640"/>
    <n v="1009916.640625"/>
    <n v="646346650"/>
    <n v="96951997.5"/>
    <s v="Miền Đông"/>
    <s v="Nông thôn"/>
    <x v="1"/>
    <n v="7"/>
    <x v="4"/>
    <n v="1.216"/>
    <s v="250g"/>
  </r>
  <r>
    <d v="2019-02-12T00:00:00"/>
    <s v="KH015"/>
    <s v="A023"/>
    <n v="460"/>
    <n v="845050.82608695654"/>
    <n v="388723380"/>
    <n v="54421273.200000003"/>
    <s v="Miền Nam"/>
    <s v="Thành thị"/>
    <x v="1"/>
    <n v="7"/>
    <x v="6"/>
    <n v="1.518"/>
    <s v="800g"/>
  </r>
  <r>
    <d v="2019-02-12T00:00:00"/>
    <s v="KH011"/>
    <s v="A023"/>
    <n v="680"/>
    <n v="884911.3676470588"/>
    <n v="601739730"/>
    <n v="54156575.699999996"/>
    <s v="Miền Tây"/>
    <s v="Thành thị"/>
    <x v="1"/>
    <n v="7"/>
    <x v="6"/>
    <n v="2.2440000000000002"/>
    <s v="800g"/>
  </r>
  <r>
    <d v="2019-02-12T00:00:00"/>
    <s v="KH004"/>
    <s v="A005"/>
    <n v="860"/>
    <n v="416876.13953488372"/>
    <n v="358513480"/>
    <n v="71702696"/>
    <s v="Miền Trung"/>
    <s v="Nông thôn"/>
    <x v="1"/>
    <n v="7"/>
    <x v="7"/>
    <n v="1.8920000000000001"/>
    <s v="500g"/>
  </r>
  <r>
    <d v="2019-02-12T00:00:00"/>
    <s v="KH001"/>
    <s v="A020"/>
    <n v="560"/>
    <n v="830407.625"/>
    <n v="465028270"/>
    <n v="106956502.10000001"/>
    <s v="Miền Nam"/>
    <s v="Nông thôn"/>
    <x v="1"/>
    <n v="7"/>
    <x v="4"/>
    <n v="1.456"/>
    <s v="500g"/>
  </r>
  <r>
    <d v="2019-02-12T00:00:00"/>
    <s v="KH015"/>
    <s v="A022"/>
    <n v="600"/>
    <n v="635117.76666666672"/>
    <n v="381070660"/>
    <n v="30485652.800000004"/>
    <s v="Miền Nam"/>
    <s v="Nông thôn"/>
    <x v="1"/>
    <n v="7"/>
    <x v="7"/>
    <n v="1.2"/>
    <s v="250g"/>
  </r>
  <r>
    <d v="2019-02-13T00:00:00"/>
    <s v="KH013"/>
    <s v="A005"/>
    <n v="1170"/>
    <n v="388076.20512820513"/>
    <n v="454049160"/>
    <n v="49945407.599999994"/>
    <s v="Miền Tây"/>
    <s v="Nông thôn"/>
    <x v="1"/>
    <n v="7"/>
    <x v="7"/>
    <n v="2.5739999999999998"/>
    <s v="500g"/>
  </r>
  <r>
    <d v="2019-02-13T00:00:00"/>
    <s v="KH008"/>
    <s v="A023"/>
    <n v="600"/>
    <n v="1119661.8"/>
    <n v="671797080"/>
    <n v="60461737.199999996"/>
    <s v="Miền Tây"/>
    <s v="Thành thị"/>
    <x v="1"/>
    <n v="7"/>
    <x v="6"/>
    <n v="1.98"/>
    <s v="800g"/>
  </r>
  <r>
    <d v="2019-02-13T00:00:00"/>
    <s v="KH003"/>
    <s v="A014"/>
    <n v="1250"/>
    <n v="485028.04"/>
    <n v="606285050"/>
    <n v="48502804"/>
    <s v="Miền Tây"/>
    <s v="Thành thị"/>
    <x v="1"/>
    <n v="7"/>
    <x v="1"/>
    <n v="3.75"/>
    <s v="500g"/>
  </r>
  <r>
    <d v="2019-02-13T00:00:00"/>
    <s v="KH002"/>
    <s v="A022"/>
    <n v="760"/>
    <n v="619069.72368421056"/>
    <n v="470492990"/>
    <n v="70573948.5"/>
    <s v="Miền Tây"/>
    <s v="Nông thôn"/>
    <x v="1"/>
    <n v="7"/>
    <x v="7"/>
    <n v="1.52"/>
    <s v="250g"/>
  </r>
  <r>
    <d v="2019-02-14T00:00:00"/>
    <s v="KH016"/>
    <s v="A015"/>
    <n v="1210"/>
    <n v="507040.33884297521"/>
    <n v="613518810"/>
    <n v="128838950.09999999"/>
    <s v="Miền Đông"/>
    <s v="Thành thị"/>
    <x v="1"/>
    <n v="7"/>
    <x v="0"/>
    <n v="4.2350000000000003"/>
    <s v="800g"/>
  </r>
  <r>
    <d v="2019-02-15T00:00:00"/>
    <s v="KH016"/>
    <s v="A008"/>
    <n v="510"/>
    <n v="278344.37254901958"/>
    <n v="141955630"/>
    <n v="19873788.200000003"/>
    <s v="Miền Bắc"/>
    <s v="Thành thị"/>
    <x v="1"/>
    <n v="7"/>
    <x v="3"/>
    <n v="0.81599999999999995"/>
    <s v="250g"/>
  </r>
  <r>
    <d v="2019-02-15T00:00:00"/>
    <s v="KH008"/>
    <s v="A018"/>
    <n v="740"/>
    <n v="623340.78378378379"/>
    <n v="461272180"/>
    <n v="115318045"/>
    <s v="Miền Tây"/>
    <s v="Thành thị"/>
    <x v="1"/>
    <n v="7"/>
    <x v="4"/>
    <n v="1.554"/>
    <s v="500g"/>
  </r>
  <r>
    <d v="2019-02-15T00:00:00"/>
    <s v="KH010"/>
    <s v="A001"/>
    <n v="460"/>
    <n v="481625.04347826086"/>
    <n v="221547520"/>
    <n v="35447603.200000003"/>
    <s v="Miền Đông"/>
    <s v="Nông thôn"/>
    <x v="1"/>
    <n v="7"/>
    <x v="4"/>
    <n v="1.472"/>
    <s v="800g"/>
  </r>
  <r>
    <d v="2019-02-15T00:00:00"/>
    <s v="KH015"/>
    <s v="A025"/>
    <n v="950"/>
    <n v="708698.91578947369"/>
    <n v="673263970"/>
    <n v="100989595.49999999"/>
    <s v="Miền Bắc"/>
    <s v="Thành thị"/>
    <x v="1"/>
    <n v="7"/>
    <x v="3"/>
    <n v="3.04"/>
    <s v="800g"/>
  </r>
  <r>
    <d v="2019-02-16T00:00:00"/>
    <s v="KH014"/>
    <s v="A011"/>
    <n v="360"/>
    <n v="565867.16666666663"/>
    <n v="203712180"/>
    <n v="28519705.200000003"/>
    <s v="Miền Đông"/>
    <s v="Thành thị"/>
    <x v="1"/>
    <n v="7"/>
    <x v="5"/>
    <n v="0.82799999999999985"/>
    <s v="500g"/>
  </r>
  <r>
    <d v="2019-02-16T00:00:00"/>
    <s v="KH005"/>
    <s v="A017"/>
    <n v="430"/>
    <n v="924654"/>
    <n v="397601220"/>
    <n v="99400305"/>
    <s v="Miền Bắc"/>
    <s v="Nông thôn"/>
    <x v="1"/>
    <n v="7"/>
    <x v="0"/>
    <n v="1.7629999999999997"/>
    <s v="1000g"/>
  </r>
  <r>
    <d v="2019-02-17T00:00:00"/>
    <s v="KH004"/>
    <s v="A020"/>
    <n v="510"/>
    <n v="963776.5294117647"/>
    <n v="491526030"/>
    <n v="39322082.400000006"/>
    <s v="Miền Trung"/>
    <s v="Nông thôn"/>
    <x v="1"/>
    <n v="8"/>
    <x v="4"/>
    <n v="1.3260000000000001"/>
    <s v="500g"/>
  </r>
  <r>
    <d v="2019-02-17T00:00:00"/>
    <s v="KH003"/>
    <s v="A006"/>
    <n v="380"/>
    <n v="918235.76315789472"/>
    <n v="348929590"/>
    <n v="59318030.300000004"/>
    <s v="Miền Nam"/>
    <s v="Thành thị"/>
    <x v="1"/>
    <n v="8"/>
    <x v="2"/>
    <n v="1.6339999999999999"/>
    <s v="1000g"/>
  </r>
  <r>
    <d v="2019-02-17T00:00:00"/>
    <s v="KH016"/>
    <s v="A019"/>
    <n v="230"/>
    <n v="612057.13043478259"/>
    <n v="140773140"/>
    <n v="28154628.000000004"/>
    <s v="Miền Đông"/>
    <s v="Nông thôn"/>
    <x v="1"/>
    <n v="8"/>
    <x v="4"/>
    <n v="0.29899999999999999"/>
    <s v="250g"/>
  </r>
  <r>
    <d v="2019-02-17T00:00:00"/>
    <s v="KH007"/>
    <s v="A016"/>
    <n v="650"/>
    <n v="790273.10769230768"/>
    <n v="513677520"/>
    <n v="82188403.200000003"/>
    <s v="Miền Tây"/>
    <s v="Thành thị"/>
    <x v="1"/>
    <n v="8"/>
    <x v="4"/>
    <n v="1.2350000000000001"/>
    <s v="250g"/>
  </r>
  <r>
    <d v="2019-02-17T00:00:00"/>
    <s v="KH005"/>
    <s v="A025"/>
    <n v="970"/>
    <n v="680923.20618556696"/>
    <n v="660495510"/>
    <n v="125494146.89999999"/>
    <s v="Miền Nam"/>
    <s v="Nông thôn"/>
    <x v="1"/>
    <n v="8"/>
    <x v="3"/>
    <n v="3.1040000000000001"/>
    <s v="800g"/>
  </r>
  <r>
    <d v="2019-02-18T00:00:00"/>
    <s v="KH010"/>
    <s v="A003"/>
    <n v="630"/>
    <n v="530430.36507936509"/>
    <n v="334171130"/>
    <n v="86884493.800000012"/>
    <s v="Miền Nam"/>
    <s v="Nông thôn"/>
    <x v="1"/>
    <n v="8"/>
    <x v="3"/>
    <n v="2.016"/>
    <s v="800g"/>
  </r>
  <r>
    <d v="2019-02-18T00:00:00"/>
    <s v="KH008"/>
    <s v="A006"/>
    <n v="30"/>
    <n v="809866.66666666663"/>
    <n v="24296000"/>
    <n v="5345120"/>
    <s v="Miền Nam"/>
    <s v="Thành thị"/>
    <x v="1"/>
    <n v="8"/>
    <x v="2"/>
    <n v="0.129"/>
    <s v="1000g"/>
  </r>
  <r>
    <d v="2019-02-18T00:00:00"/>
    <s v="KH006"/>
    <s v="A012"/>
    <n v="550"/>
    <n v="291418.12727272726"/>
    <n v="160279970"/>
    <n v="22439195.800000001"/>
    <s v="Miền Tây"/>
    <s v="Thành thị"/>
    <x v="1"/>
    <n v="8"/>
    <x v="6"/>
    <n v="2.2000000000000002"/>
    <s v="800g"/>
  </r>
  <r>
    <d v="2019-02-18T00:00:00"/>
    <s v="KH010"/>
    <s v="A002"/>
    <n v="840"/>
    <n v="380234.52380952379"/>
    <n v="319397000"/>
    <n v="28745730"/>
    <s v="Miền Nam"/>
    <s v="Thành thị"/>
    <x v="1"/>
    <n v="8"/>
    <x v="6"/>
    <n v="3.36"/>
    <s v="800g"/>
  </r>
  <r>
    <d v="2019-02-18T00:00:00"/>
    <s v="KH008"/>
    <s v="A002"/>
    <n v="440"/>
    <n v="449580.47727272729"/>
    <n v="197815410"/>
    <n v="37584927.899999999"/>
    <s v="Miền Tây"/>
    <s v="Nông thôn"/>
    <x v="1"/>
    <n v="8"/>
    <x v="6"/>
    <n v="1.76"/>
    <s v="800g"/>
  </r>
  <r>
    <d v="2019-02-18T00:00:00"/>
    <s v="KH016"/>
    <s v="A007"/>
    <n v="810"/>
    <n v="788823.56790123461"/>
    <n v="638947090"/>
    <n v="102231534.39999999"/>
    <s v="Miền Bắc"/>
    <s v="Nông thôn"/>
    <x v="1"/>
    <n v="8"/>
    <x v="1"/>
    <n v="2.1869999999999998"/>
    <s v="500g"/>
  </r>
  <r>
    <d v="2019-02-18T00:00:00"/>
    <s v="KH001"/>
    <s v="A003"/>
    <n v="580"/>
    <n v="528666.41379310342"/>
    <n v="306626520"/>
    <n v="58259038.799999997"/>
    <s v="Miền Đông"/>
    <s v="Thành thị"/>
    <x v="1"/>
    <n v="8"/>
    <x v="3"/>
    <n v="1.8560000000000001"/>
    <s v="800g"/>
  </r>
  <r>
    <d v="2019-02-19T00:00:00"/>
    <s v="KH004"/>
    <s v="A003"/>
    <n v="430"/>
    <n v="561133.95348837215"/>
    <n v="241287600"/>
    <n v="31367388.000000004"/>
    <s v="Miền Tây"/>
    <s v="Nông thôn"/>
    <x v="1"/>
    <n v="8"/>
    <x v="3"/>
    <n v="1.3759999999999999"/>
    <s v="800g"/>
  </r>
  <r>
    <d v="2019-02-19T00:00:00"/>
    <s v="KH007"/>
    <s v="A020"/>
    <n v="330"/>
    <n v="806975.06060606055"/>
    <n v="266301770"/>
    <n v="45271300.900000006"/>
    <s v="Miền Nam"/>
    <s v="Nông thôn"/>
    <x v="1"/>
    <n v="8"/>
    <x v="4"/>
    <n v="0.85799999999999998"/>
    <s v="500g"/>
  </r>
  <r>
    <d v="2019-02-19T00:00:00"/>
    <s v="KH013"/>
    <s v="A024"/>
    <n v="770"/>
    <n v="403566.22077922081"/>
    <n v="310745990"/>
    <n v="55934278.199999996"/>
    <s v="Miền Nam"/>
    <s v="Thành thị"/>
    <x v="1"/>
    <n v="8"/>
    <x v="0"/>
    <n v="2.9260000000000002"/>
    <s v="800g"/>
  </r>
  <r>
    <d v="2019-02-19T00:00:00"/>
    <s v="KH006"/>
    <s v="A012"/>
    <n v="270"/>
    <n v="285552.03703703702"/>
    <n v="77099050"/>
    <n v="14648819.5"/>
    <s v="Miền Tây"/>
    <s v="Nông thôn"/>
    <x v="1"/>
    <n v="8"/>
    <x v="6"/>
    <n v="1.08"/>
    <s v="800g"/>
  </r>
  <r>
    <d v="2019-02-19T00:00:00"/>
    <s v="KH011"/>
    <s v="A009"/>
    <n v="740"/>
    <n v="699025.51351351349"/>
    <n v="517278880"/>
    <n v="124146931.19999999"/>
    <s v="Miền Nam"/>
    <s v="Thành thị"/>
    <x v="1"/>
    <n v="8"/>
    <x v="2"/>
    <n v="2.6640000000000001"/>
    <s v="800g"/>
  </r>
  <r>
    <d v="2019-02-20T00:00:00"/>
    <s v="KH005"/>
    <s v="A015"/>
    <n v="150"/>
    <n v="586966.53333333333"/>
    <n v="88044980"/>
    <n v="8804498"/>
    <s v="Miền Tây"/>
    <s v="Nông thôn"/>
    <x v="1"/>
    <n v="8"/>
    <x v="0"/>
    <n v="0.52500000000000002"/>
    <s v="800g"/>
  </r>
  <r>
    <d v="2019-02-20T00:00:00"/>
    <s v="KH016"/>
    <s v="A024"/>
    <n v="1200"/>
    <n v="365956.67499999999"/>
    <n v="439148010"/>
    <n v="43914801.000000007"/>
    <s v="Miền Trung"/>
    <s v="Thành thị"/>
    <x v="1"/>
    <n v="8"/>
    <x v="0"/>
    <n v="4.5599999999999996"/>
    <s v="800g"/>
  </r>
  <r>
    <d v="2019-02-20T00:00:00"/>
    <s v="KH015"/>
    <s v="A022"/>
    <n v="790"/>
    <n v="835493.37974683545"/>
    <n v="660039770"/>
    <n v="105606363.2"/>
    <s v="Miền Bắc"/>
    <s v="Thành thị"/>
    <x v="1"/>
    <n v="8"/>
    <x v="7"/>
    <n v="1.58"/>
    <s v="250g"/>
  </r>
  <r>
    <d v="2019-02-21T00:00:00"/>
    <s v="KH011"/>
    <s v="A013"/>
    <n v="690"/>
    <n v="560910.65217391308"/>
    <n v="387028350"/>
    <n v="100627371"/>
    <s v="Miền Trung"/>
    <s v="Thành thị"/>
    <x v="1"/>
    <n v="8"/>
    <x v="1"/>
    <n v="0.82799999999999996"/>
    <s v="250g"/>
  </r>
  <r>
    <d v="2019-02-21T00:00:00"/>
    <s v="KH013"/>
    <s v="A007"/>
    <n v="420"/>
    <n v="675567.95238095243"/>
    <n v="283738540"/>
    <n v="65259864.200000003"/>
    <s v="Miền Trung"/>
    <s v="Nông thôn"/>
    <x v="1"/>
    <n v="8"/>
    <x v="1"/>
    <n v="1.1339999999999999"/>
    <s v="500g"/>
  </r>
  <r>
    <d v="2019-02-22T00:00:00"/>
    <s v="KH007"/>
    <s v="A023"/>
    <n v="550"/>
    <n v="906837.2"/>
    <n v="498760460"/>
    <n v="44888441.399999999"/>
    <s v="Miền Trung"/>
    <s v="Nông thôn"/>
    <x v="1"/>
    <n v="8"/>
    <x v="6"/>
    <n v="1.8149999999999999"/>
    <s v="800g"/>
  </r>
  <r>
    <d v="2019-02-22T00:00:00"/>
    <s v="KH015"/>
    <s v="A014"/>
    <n v="1330"/>
    <n v="456933.99248120299"/>
    <n v="607722210"/>
    <n v="127621664.09999999"/>
    <s v="Miền Đông"/>
    <s v="Nông thôn"/>
    <x v="1"/>
    <n v="8"/>
    <x v="1"/>
    <n v="3.99"/>
    <s v="500g"/>
  </r>
  <r>
    <d v="2019-02-22T00:00:00"/>
    <s v="KH015"/>
    <s v="A018"/>
    <n v="610"/>
    <n v="699412.19672131143"/>
    <n v="426641440"/>
    <n v="76795459.200000003"/>
    <s v="Miền Tây"/>
    <s v="Thành thị"/>
    <x v="1"/>
    <n v="8"/>
    <x v="4"/>
    <n v="1.2809999999999999"/>
    <s v="500g"/>
  </r>
  <r>
    <d v="2019-02-22T00:00:00"/>
    <s v="KH007"/>
    <s v="A015"/>
    <n v="900"/>
    <n v="623497.77777777775"/>
    <n v="561148000"/>
    <n v="134675520"/>
    <s v="Miền Tây"/>
    <s v="Nông thôn"/>
    <x v="1"/>
    <n v="8"/>
    <x v="0"/>
    <n v="3.15"/>
    <s v="800g"/>
  </r>
  <r>
    <d v="2019-02-22T00:00:00"/>
    <s v="KH001"/>
    <s v="A013"/>
    <n v="430"/>
    <n v="491883.60465116281"/>
    <n v="211509950"/>
    <n v="25381194"/>
    <s v="Miền Nam"/>
    <s v="Nông thôn"/>
    <x v="1"/>
    <n v="8"/>
    <x v="1"/>
    <n v="0.51600000000000001"/>
    <s v="250g"/>
  </r>
  <r>
    <d v="2019-02-23T00:00:00"/>
    <s v="KH013"/>
    <s v="A002"/>
    <n v="180"/>
    <n v="513880.38888888888"/>
    <n v="92498470"/>
    <n v="12024801.100000001"/>
    <s v="Miền Trung"/>
    <s v="Nông thôn"/>
    <x v="1"/>
    <n v="8"/>
    <x v="6"/>
    <n v="0.72"/>
    <s v="800g"/>
  </r>
  <r>
    <d v="2019-02-23T00:00:00"/>
    <s v="KH001"/>
    <s v="A021"/>
    <n v="680"/>
    <n v="368715.20588235295"/>
    <n v="250726340"/>
    <n v="47638004.600000001"/>
    <s v="Miền Bắc"/>
    <s v="Thành thị"/>
    <x v="1"/>
    <n v="8"/>
    <x v="2"/>
    <n v="2.516"/>
    <s v="800g"/>
  </r>
  <r>
    <d v="2019-02-23T00:00:00"/>
    <s v="KH004"/>
    <s v="A010"/>
    <n v="410"/>
    <n v="600840.58536585362"/>
    <n v="246344640"/>
    <n v="19707571.200000003"/>
    <s v="Miền Tây"/>
    <s v="Nông thôn"/>
    <x v="1"/>
    <n v="8"/>
    <x v="3"/>
    <n v="1.3120000000000001"/>
    <s v="800g"/>
  </r>
  <r>
    <d v="2019-02-25T00:00:00"/>
    <s v="KH013"/>
    <s v="A016"/>
    <n v="230"/>
    <n v="961179.47826086951"/>
    <n v="221071280"/>
    <n v="33160691.999999996"/>
    <s v="Miền Tây"/>
    <s v="Nông thôn"/>
    <x v="1"/>
    <n v="9"/>
    <x v="4"/>
    <n v="0.437"/>
    <s v="250g"/>
  </r>
  <r>
    <d v="2019-02-25T00:00:00"/>
    <s v="KH001"/>
    <s v="A022"/>
    <n v="680"/>
    <n v="668918.1176470588"/>
    <n v="454864320"/>
    <n v="118264723.2"/>
    <s v="Miền Tây"/>
    <s v="Thành thị"/>
    <x v="1"/>
    <n v="9"/>
    <x v="7"/>
    <n v="1.36"/>
    <s v="250g"/>
  </r>
  <r>
    <d v="2019-02-25T00:00:00"/>
    <s v="KH001"/>
    <s v="A022"/>
    <n v="620"/>
    <n v="787643.3548387097"/>
    <n v="488338880"/>
    <n v="43950499.200000003"/>
    <s v="Miền Đông"/>
    <s v="Nông thôn"/>
    <x v="1"/>
    <n v="9"/>
    <x v="7"/>
    <n v="1.24"/>
    <s v="250g"/>
  </r>
  <r>
    <d v="2019-02-26T00:00:00"/>
    <s v="KH001"/>
    <s v="A009"/>
    <n v="460"/>
    <n v="724796.71739130432"/>
    <n v="333406490"/>
    <n v="70015362.900000006"/>
    <s v="Miền Bắc"/>
    <s v="Thành thị"/>
    <x v="1"/>
    <n v="9"/>
    <x v="2"/>
    <n v="1.6559999999999999"/>
    <s v="800g"/>
  </r>
  <r>
    <d v="2019-02-26T00:00:00"/>
    <s v="KH007"/>
    <s v="A003"/>
    <n v="600"/>
    <n v="613073.21666666667"/>
    <n v="367843930"/>
    <n v="62533468.100000009"/>
    <s v="Miền Bắc"/>
    <s v="Thành thị"/>
    <x v="1"/>
    <n v="9"/>
    <x v="3"/>
    <n v="1.92"/>
    <s v="800g"/>
  </r>
  <r>
    <d v="2019-02-26T00:00:00"/>
    <s v="KH011"/>
    <s v="A014"/>
    <n v="650"/>
    <n v="492800.90769230766"/>
    <n v="320320590"/>
    <n v="73673735.700000003"/>
    <s v="Miền Nam"/>
    <s v="Nông thôn"/>
    <x v="1"/>
    <n v="9"/>
    <x v="1"/>
    <n v="1.95"/>
    <s v="500g"/>
  </r>
  <r>
    <d v="2019-02-26T00:00:00"/>
    <s v="KH001"/>
    <s v="A006"/>
    <n v="20"/>
    <n v="732546"/>
    <n v="14650920"/>
    <n v="1318582.8"/>
    <s v="Miền Đông"/>
    <s v="Nông thôn"/>
    <x v="1"/>
    <n v="9"/>
    <x v="2"/>
    <n v="8.5999999999999993E-2"/>
    <s v="1000g"/>
  </r>
  <r>
    <d v="2019-02-26T00:00:00"/>
    <s v="KH008"/>
    <s v="A020"/>
    <n v="90"/>
    <n v="707656.66666666663"/>
    <n v="63689100"/>
    <n v="16559166"/>
    <s v="Miền Trung"/>
    <s v="Thành thị"/>
    <x v="1"/>
    <n v="9"/>
    <x v="4"/>
    <n v="0.23400000000000001"/>
    <s v="500g"/>
  </r>
  <r>
    <d v="2019-02-27T00:00:00"/>
    <s v="KH009"/>
    <s v="A019"/>
    <n v="550"/>
    <n v="618181.78181818186"/>
    <n v="339999980"/>
    <n v="30599998.199999999"/>
    <s v="Miền Đông"/>
    <s v="Nông thôn"/>
    <x v="1"/>
    <n v="9"/>
    <x v="4"/>
    <n v="0.71499999999999997"/>
    <s v="250g"/>
  </r>
  <r>
    <d v="2019-02-27T00:00:00"/>
    <s v="KH015"/>
    <s v="A014"/>
    <n v="1670"/>
    <n v="391282.40718562872"/>
    <n v="653441620"/>
    <n v="137222740.19999999"/>
    <s v="Miền Nam"/>
    <s v="Nông thôn"/>
    <x v="1"/>
    <n v="9"/>
    <x v="1"/>
    <n v="5.01"/>
    <s v="500g"/>
  </r>
  <r>
    <d v="2019-02-27T00:00:00"/>
    <s v="KH007"/>
    <s v="A021"/>
    <n v="440"/>
    <n v="323617.95454545453"/>
    <n v="142391900"/>
    <n v="17087028"/>
    <s v="Miền Bắc"/>
    <s v="Nông thôn"/>
    <x v="1"/>
    <n v="9"/>
    <x v="2"/>
    <n v="1.6279999999999999"/>
    <s v="800g"/>
  </r>
  <r>
    <d v="2019-02-27T00:00:00"/>
    <s v="KH008"/>
    <s v="A015"/>
    <n v="50"/>
    <n v="537666.4"/>
    <n v="26883320"/>
    <n v="3225998.3999999994"/>
    <s v="Miền Đông"/>
    <s v="Thành thị"/>
    <x v="1"/>
    <n v="9"/>
    <x v="0"/>
    <n v="0.17499999999999999"/>
    <s v="800g"/>
  </r>
  <r>
    <d v="2019-02-27T00:00:00"/>
    <s v="KH002"/>
    <s v="A006"/>
    <n v="210"/>
    <n v="842394.80952380947"/>
    <n v="176902910"/>
    <n v="45994756.600000001"/>
    <s v="Miền Tây"/>
    <s v="Nông thôn"/>
    <x v="1"/>
    <n v="9"/>
    <x v="2"/>
    <n v="0.90300000000000002"/>
    <s v="1000g"/>
  </r>
  <r>
    <d v="2019-02-27T00:00:00"/>
    <s v="KH008"/>
    <s v="A011"/>
    <n v="200"/>
    <n v="555734.69999999995"/>
    <n v="111146940"/>
    <n v="25563796.200000003"/>
    <s v="Miền Trung"/>
    <s v="Nông thôn"/>
    <x v="1"/>
    <n v="9"/>
    <x v="5"/>
    <n v="0.45999999999999996"/>
    <s v="500g"/>
  </r>
  <r>
    <d v="2019-02-28T00:00:00"/>
    <s v="KH009"/>
    <s v="A013"/>
    <n v="1310"/>
    <n v="523069.44274809159"/>
    <n v="685220970"/>
    <n v="61669887.299999997"/>
    <s v="Miền Trung"/>
    <s v="Thành thị"/>
    <x v="1"/>
    <n v="9"/>
    <x v="1"/>
    <n v="1.5720000000000001"/>
    <s v="250g"/>
  </r>
  <r>
    <d v="2019-02-28T00:00:00"/>
    <s v="KH007"/>
    <s v="A007"/>
    <n v="960"/>
    <n v="639641.59375"/>
    <n v="614055930"/>
    <n v="67546152.300000012"/>
    <s v="Miền Đông"/>
    <s v="Nông thôn"/>
    <x v="1"/>
    <n v="9"/>
    <x v="1"/>
    <n v="2.5920000000000001"/>
    <s v="500g"/>
  </r>
  <r>
    <d v="2019-02-28T00:00:00"/>
    <s v="KH015"/>
    <s v="A015"/>
    <n v="230"/>
    <n v="568509.73913043481"/>
    <n v="130757240"/>
    <n v="19613586"/>
    <s v="Miền Nam"/>
    <s v="Nông thôn"/>
    <x v="1"/>
    <n v="9"/>
    <x v="0"/>
    <n v="0.80500000000000005"/>
    <s v="800g"/>
  </r>
  <r>
    <d v="2019-02-28T00:00:00"/>
    <s v="KH013"/>
    <s v="A008"/>
    <n v="40"/>
    <n v="294887.75"/>
    <n v="11795510"/>
    <n v="2830922.4"/>
    <s v="Miền Trung"/>
    <s v="Nông thôn"/>
    <x v="1"/>
    <n v="9"/>
    <x v="3"/>
    <n v="6.4000000000000001E-2"/>
    <s v="250g"/>
  </r>
  <r>
    <d v="2019-03-01T00:00:00"/>
    <s v="KH010"/>
    <s v="A011"/>
    <n v="960"/>
    <n v="576534.5"/>
    <n v="553473120"/>
    <n v="83020968"/>
    <s v="Miền Bắc"/>
    <s v="Nông thôn"/>
    <x v="2"/>
    <n v="9"/>
    <x v="5"/>
    <n v="2.2080000000000002"/>
    <s v="500g"/>
  </r>
  <r>
    <d v="2019-03-01T00:00:00"/>
    <s v="KH003"/>
    <s v="A004"/>
    <n v="340"/>
    <n v="284073.82352941175"/>
    <n v="96585100"/>
    <n v="11590212"/>
    <s v="Miền Trung"/>
    <s v="Thành thị"/>
    <x v="2"/>
    <n v="9"/>
    <x v="0"/>
    <n v="0.91800000000000015"/>
    <s v="500g"/>
  </r>
  <r>
    <d v="2019-03-01T00:00:00"/>
    <s v="KH009"/>
    <s v="A010"/>
    <n v="40"/>
    <n v="634072.5"/>
    <n v="25362900"/>
    <n v="5579838"/>
    <s v="Miền Tây"/>
    <s v="Nông thôn"/>
    <x v="2"/>
    <n v="9"/>
    <x v="3"/>
    <n v="0.128"/>
    <s v="800g"/>
  </r>
  <r>
    <d v="2019-03-01T00:00:00"/>
    <s v="KH010"/>
    <s v="A005"/>
    <n v="1590"/>
    <n v="410766.57232704404"/>
    <n v="653118850"/>
    <n v="124092581.5"/>
    <s v="Miền Nam"/>
    <s v="Nông thôn"/>
    <x v="2"/>
    <n v="9"/>
    <x v="7"/>
    <n v="3.4980000000000007"/>
    <s v="500g"/>
  </r>
  <r>
    <d v="2019-03-02T00:00:00"/>
    <s v="KH012"/>
    <s v="A014"/>
    <n v="630"/>
    <n v="511089.01587301586"/>
    <n v="321986080"/>
    <n v="54737633.600000001"/>
    <s v="Miền Nam"/>
    <s v="Thành thị"/>
    <x v="2"/>
    <n v="9"/>
    <x v="1"/>
    <n v="1.89"/>
    <s v="500g"/>
  </r>
  <r>
    <d v="2019-03-02T00:00:00"/>
    <s v="KH004"/>
    <s v="A022"/>
    <n v="40"/>
    <n v="665966.5"/>
    <n v="26638660"/>
    <n v="6393278.3999999994"/>
    <s v="Miền Tây"/>
    <s v="Nông thôn"/>
    <x v="2"/>
    <n v="9"/>
    <x v="7"/>
    <n v="0.08"/>
    <s v="250g"/>
  </r>
  <r>
    <d v="2019-03-02T00:00:00"/>
    <s v="KH006"/>
    <s v="A020"/>
    <n v="250"/>
    <n v="774602.68"/>
    <n v="193650670"/>
    <n v="15492053.600000001"/>
    <s v="Miền Nam"/>
    <s v="Nông thôn"/>
    <x v="2"/>
    <n v="9"/>
    <x v="4"/>
    <n v="0.65"/>
    <s v="500g"/>
  </r>
  <r>
    <d v="2019-03-03T00:00:00"/>
    <s v="KH004"/>
    <s v="A018"/>
    <n v="820"/>
    <n v="681102.69512195117"/>
    <n v="558504210"/>
    <n v="55850421.000000007"/>
    <s v="Miền Bắc"/>
    <s v="Thành thị"/>
    <x v="2"/>
    <n v="10"/>
    <x v="4"/>
    <n v="1.722"/>
    <s v="500g"/>
  </r>
  <r>
    <d v="2019-03-04T00:00:00"/>
    <s v="KH009"/>
    <s v="A013"/>
    <n v="470"/>
    <n v="611974.44680851069"/>
    <n v="287627990"/>
    <n v="60401877.899999999"/>
    <s v="Miền Trung"/>
    <s v="Thành thị"/>
    <x v="2"/>
    <n v="10"/>
    <x v="1"/>
    <n v="0.56399999999999995"/>
    <s v="250g"/>
  </r>
  <r>
    <d v="2019-03-04T00:00:00"/>
    <s v="KH007"/>
    <s v="A009"/>
    <n v="570"/>
    <n v="593969.66666666663"/>
    <n v="338562710"/>
    <n v="74483796.200000003"/>
    <s v="Miền Tây"/>
    <s v="Thành thị"/>
    <x v="2"/>
    <n v="10"/>
    <x v="2"/>
    <n v="2.052"/>
    <s v="800g"/>
  </r>
  <r>
    <d v="2019-03-04T00:00:00"/>
    <s v="KH007"/>
    <s v="A018"/>
    <n v="1190"/>
    <n v="583472.04201680678"/>
    <n v="694331730"/>
    <n v="166639615.19999999"/>
    <s v="Miền Nam"/>
    <s v="Thành thị"/>
    <x v="2"/>
    <n v="10"/>
    <x v="4"/>
    <n v="2.4990000000000001"/>
    <s v="500g"/>
  </r>
  <r>
    <d v="2019-03-04T00:00:00"/>
    <s v="KH012"/>
    <s v="A021"/>
    <n v="230"/>
    <n v="361975.95652173914"/>
    <n v="83254470"/>
    <n v="14985804.6"/>
    <s v="Miền Bắc"/>
    <s v="Thành thị"/>
    <x v="2"/>
    <n v="10"/>
    <x v="2"/>
    <n v="0.85099999999999998"/>
    <s v="800g"/>
  </r>
  <r>
    <d v="2019-03-04T00:00:00"/>
    <s v="KH013"/>
    <s v="A014"/>
    <n v="1220"/>
    <n v="489271.13114754099"/>
    <n v="596910780"/>
    <n v="143258587.19999999"/>
    <s v="Miền Nam"/>
    <s v="Thành thị"/>
    <x v="2"/>
    <n v="10"/>
    <x v="1"/>
    <n v="3.66"/>
    <s v="500g"/>
  </r>
  <r>
    <d v="2019-03-04T00:00:00"/>
    <s v="KH010"/>
    <s v="A013"/>
    <n v="510"/>
    <n v="536868.33333333337"/>
    <n v="273802850"/>
    <n v="62974655.5"/>
    <s v="Miền Trung"/>
    <s v="Nông thôn"/>
    <x v="2"/>
    <n v="10"/>
    <x v="1"/>
    <n v="0.61199999999999999"/>
    <s v="250g"/>
  </r>
  <r>
    <d v="2019-03-04T00:00:00"/>
    <s v="KH013"/>
    <s v="A002"/>
    <n v="330"/>
    <n v="532168.78787878784"/>
    <n v="175615700"/>
    <n v="35123140"/>
    <s v="Miền Bắc"/>
    <s v="Thành thị"/>
    <x v="2"/>
    <n v="10"/>
    <x v="6"/>
    <n v="1.32"/>
    <s v="800g"/>
  </r>
  <r>
    <d v="2019-03-05T00:00:00"/>
    <s v="KH011"/>
    <s v="A022"/>
    <n v="60"/>
    <n v="632383"/>
    <n v="37942980"/>
    <n v="4173727.8000000003"/>
    <s v="Miền Đông"/>
    <s v="Thành thị"/>
    <x v="2"/>
    <n v="10"/>
    <x v="7"/>
    <n v="0.12"/>
    <s v="250g"/>
  </r>
  <r>
    <d v="2019-03-05T00:00:00"/>
    <s v="KH010"/>
    <s v="A004"/>
    <n v="2600"/>
    <n v="262411.60384615383"/>
    <n v="682270170"/>
    <n v="88695122.100000009"/>
    <s v="Miền Bắc"/>
    <s v="Thành thị"/>
    <x v="2"/>
    <n v="10"/>
    <x v="0"/>
    <n v="7.0200000000000014"/>
    <s v="500g"/>
  </r>
  <r>
    <d v="2019-03-05T00:00:00"/>
    <s v="KH002"/>
    <s v="A014"/>
    <n v="180"/>
    <n v="518984.33333333331"/>
    <n v="93417180"/>
    <n v="20551779.600000001"/>
    <s v="Miền Đông"/>
    <s v="Thành thị"/>
    <x v="2"/>
    <n v="10"/>
    <x v="1"/>
    <n v="0.54"/>
    <s v="500g"/>
  </r>
  <r>
    <d v="2019-03-06T00:00:00"/>
    <s v="KH009"/>
    <s v="A005"/>
    <n v="80"/>
    <n v="430111.625"/>
    <n v="34408930"/>
    <n v="3440893.0000000005"/>
    <s v="Miền Nam"/>
    <s v="Nông thôn"/>
    <x v="2"/>
    <n v="10"/>
    <x v="7"/>
    <n v="0.17599999999999999"/>
    <s v="500g"/>
  </r>
  <r>
    <d v="2019-03-06T00:00:00"/>
    <s v="KH011"/>
    <s v="A012"/>
    <n v="200"/>
    <n v="284417.7"/>
    <n v="56883540"/>
    <n v="5119518.5999999996"/>
    <s v="Miền Tây"/>
    <s v="Thành thị"/>
    <x v="2"/>
    <n v="10"/>
    <x v="6"/>
    <n v="0.8"/>
    <s v="800g"/>
  </r>
  <r>
    <d v="2019-03-06T00:00:00"/>
    <s v="KH004"/>
    <s v="A001"/>
    <n v="110"/>
    <n v="376228.45454545453"/>
    <n v="41385130"/>
    <n v="5380066.9000000004"/>
    <s v="Miền Bắc"/>
    <s v="Nông thôn"/>
    <x v="2"/>
    <n v="10"/>
    <x v="4"/>
    <n v="0.35199999999999998"/>
    <s v="800g"/>
  </r>
  <r>
    <d v="2019-03-06T00:00:00"/>
    <s v="KH014"/>
    <s v="A017"/>
    <n v="650"/>
    <n v="979987.72307692305"/>
    <n v="636992020"/>
    <n v="133768324.2"/>
    <s v="Miền Bắc"/>
    <s v="Nông thôn"/>
    <x v="2"/>
    <n v="10"/>
    <x v="0"/>
    <n v="2.6649999999999996"/>
    <s v="1000g"/>
  </r>
  <r>
    <d v="2019-03-06T00:00:00"/>
    <s v="KH009"/>
    <s v="A025"/>
    <n v="20"/>
    <n v="630105.5"/>
    <n v="12602110"/>
    <n v="1638274.2999999998"/>
    <s v="Miền Bắc"/>
    <s v="Thành thị"/>
    <x v="2"/>
    <n v="10"/>
    <x v="3"/>
    <n v="6.4000000000000001E-2"/>
    <s v="800g"/>
  </r>
  <r>
    <d v="2019-03-07T00:00:00"/>
    <s v="KH016"/>
    <s v="A018"/>
    <n v="1030"/>
    <n v="581045.72815533984"/>
    <n v="598477100"/>
    <n v="83786794"/>
    <s v="Miền Tây"/>
    <s v="Thành thị"/>
    <x v="2"/>
    <n v="10"/>
    <x v="4"/>
    <n v="2.1629999999999998"/>
    <s v="500g"/>
  </r>
  <r>
    <d v="2019-03-07T00:00:00"/>
    <s v="KH001"/>
    <s v="A023"/>
    <n v="680"/>
    <n v="1009559.4264705882"/>
    <n v="686500410"/>
    <n v="130435077.90000001"/>
    <s v="Miền Đông"/>
    <s v="Thành thị"/>
    <x v="2"/>
    <n v="10"/>
    <x v="6"/>
    <n v="2.2440000000000002"/>
    <s v="800g"/>
  </r>
  <r>
    <d v="2019-03-07T00:00:00"/>
    <s v="KH008"/>
    <s v="A012"/>
    <n v="120"/>
    <n v="280806.16666666669"/>
    <n v="33696740"/>
    <n v="4380576.2"/>
    <s v="Miền Đông"/>
    <s v="Thành thị"/>
    <x v="2"/>
    <n v="10"/>
    <x v="6"/>
    <n v="0.48"/>
    <s v="800g"/>
  </r>
  <r>
    <d v="2019-03-07T00:00:00"/>
    <s v="KH008"/>
    <s v="A020"/>
    <n v="410"/>
    <n v="848240.19512195117"/>
    <n v="347778480"/>
    <n v="34777848"/>
    <s v="Miền Đông"/>
    <s v="Nông thôn"/>
    <x v="2"/>
    <n v="10"/>
    <x v="4"/>
    <n v="1.0660000000000001"/>
    <s v="500g"/>
  </r>
  <r>
    <d v="2019-03-07T00:00:00"/>
    <s v="KH005"/>
    <s v="A016"/>
    <n v="640"/>
    <n v="991393.71875"/>
    <n v="634491980"/>
    <n v="82483957.400000006"/>
    <s v="Miền Nam"/>
    <s v="Nông thôn"/>
    <x v="2"/>
    <n v="10"/>
    <x v="4"/>
    <n v="1.216"/>
    <s v="250g"/>
  </r>
  <r>
    <d v="2019-03-07T00:00:00"/>
    <s v="KH012"/>
    <s v="A017"/>
    <n v="180"/>
    <n v="853186.27777777775"/>
    <n v="153573530"/>
    <n v="15357353"/>
    <s v="Miền Trung"/>
    <s v="Thành thị"/>
    <x v="2"/>
    <n v="10"/>
    <x v="0"/>
    <n v="0.73799999999999988"/>
    <s v="1000g"/>
  </r>
  <r>
    <d v="2019-03-08T00:00:00"/>
    <s v="KH012"/>
    <s v="A019"/>
    <n v="910"/>
    <n v="685673.58241758239"/>
    <n v="623962960"/>
    <n v="106073703.2"/>
    <s v="Miền Bắc"/>
    <s v="Thành thị"/>
    <x v="2"/>
    <n v="10"/>
    <x v="4"/>
    <n v="1.1830000000000001"/>
    <s v="250g"/>
  </r>
  <r>
    <d v="2019-03-08T00:00:00"/>
    <s v="KH010"/>
    <s v="A007"/>
    <n v="380"/>
    <n v="851973.81578947371"/>
    <n v="323750050"/>
    <n v="74462511.5"/>
    <s v="Miền Đông"/>
    <s v="Thành thị"/>
    <x v="2"/>
    <n v="10"/>
    <x v="1"/>
    <n v="1.026"/>
    <s v="500g"/>
  </r>
  <r>
    <d v="2019-03-08T00:00:00"/>
    <s v="KH002"/>
    <s v="A015"/>
    <n v="400"/>
    <n v="509230.35"/>
    <n v="203692140"/>
    <n v="30553821"/>
    <s v="Miền Trung"/>
    <s v="Nông thôn"/>
    <x v="2"/>
    <n v="10"/>
    <x v="0"/>
    <n v="1.4"/>
    <s v="800g"/>
  </r>
  <r>
    <d v="2019-03-09T00:00:00"/>
    <s v="KH010"/>
    <s v="A003"/>
    <n v="1150"/>
    <n v="461569.87826086959"/>
    <n v="530805360"/>
    <n v="84928857.599999994"/>
    <s v="Miền Bắc"/>
    <s v="Nông thôn"/>
    <x v="2"/>
    <n v="10"/>
    <x v="3"/>
    <n v="3.68"/>
    <s v="800g"/>
  </r>
  <r>
    <d v="2019-03-09T00:00:00"/>
    <s v="KH012"/>
    <s v="A017"/>
    <n v="460"/>
    <n v="874555.30434782605"/>
    <n v="402295440"/>
    <n v="52298407.199999996"/>
    <s v="Miền Nam"/>
    <s v="Nông thôn"/>
    <x v="2"/>
    <n v="10"/>
    <x v="0"/>
    <n v="1.8859999999999997"/>
    <s v="1000g"/>
  </r>
  <r>
    <d v="2019-03-09T00:00:00"/>
    <s v="KH013"/>
    <s v="A013"/>
    <n v="1540"/>
    <n v="451301.8896103896"/>
    <n v="695004910"/>
    <n v="55600392.800000004"/>
    <s v="Miền Trung"/>
    <s v="Nông thôn"/>
    <x v="2"/>
    <n v="10"/>
    <x v="1"/>
    <n v="1.8480000000000001"/>
    <s v="250g"/>
  </r>
  <r>
    <d v="2019-03-10T00:00:00"/>
    <s v="KH009"/>
    <s v="A025"/>
    <n v="160"/>
    <n v="589768.4375"/>
    <n v="94362950"/>
    <n v="8492665.5"/>
    <s v="Miền Đông"/>
    <s v="Thành thị"/>
    <x v="2"/>
    <n v="11"/>
    <x v="3"/>
    <n v="0.51200000000000001"/>
    <s v="800g"/>
  </r>
  <r>
    <d v="2019-03-11T00:00:00"/>
    <s v="KH005"/>
    <s v="A003"/>
    <n v="970"/>
    <n v="502315.12371134019"/>
    <n v="487245670"/>
    <n v="48724567"/>
    <s v="Miền Nam"/>
    <s v="Nông thôn"/>
    <x v="2"/>
    <n v="11"/>
    <x v="3"/>
    <n v="3.1040000000000001"/>
    <s v="800g"/>
  </r>
  <r>
    <d v="2019-03-11T00:00:00"/>
    <s v="KH007"/>
    <s v="A004"/>
    <n v="1140"/>
    <n v="257023.83333333334"/>
    <n v="293007170"/>
    <n v="29300717"/>
    <s v="Miền Trung"/>
    <s v="Nông thôn"/>
    <x v="2"/>
    <n v="11"/>
    <x v="0"/>
    <n v="3.0779999999999998"/>
    <s v="500g"/>
  </r>
  <r>
    <d v="2019-03-11T00:00:00"/>
    <s v="KH009"/>
    <s v="A011"/>
    <n v="1280"/>
    <n v="489499.890625"/>
    <n v="626559860"/>
    <n v="68921584.599999994"/>
    <s v="Miền Đông"/>
    <s v="Nông thôn"/>
    <x v="2"/>
    <n v="11"/>
    <x v="5"/>
    <n v="2.944"/>
    <s v="500g"/>
  </r>
  <r>
    <d v="2019-03-12T00:00:00"/>
    <s v="KH015"/>
    <s v="A021"/>
    <n v="80"/>
    <n v="293650.625"/>
    <n v="23492050"/>
    <n v="3288887"/>
    <s v="Miền Nam"/>
    <s v="Nông thôn"/>
    <x v="2"/>
    <n v="11"/>
    <x v="2"/>
    <n v="0.29599999999999999"/>
    <s v="800g"/>
  </r>
  <r>
    <d v="2019-03-12T00:00:00"/>
    <s v="KH004"/>
    <s v="A015"/>
    <n v="710"/>
    <n v="616380.39436619717"/>
    <n v="437630080"/>
    <n v="74397113.600000009"/>
    <s v="Miền Trung"/>
    <s v="Nông thôn"/>
    <x v="2"/>
    <n v="11"/>
    <x v="0"/>
    <n v="2.4849999999999999"/>
    <s v="800g"/>
  </r>
  <r>
    <d v="2019-03-12T00:00:00"/>
    <s v="KH003"/>
    <s v="A017"/>
    <n v="480"/>
    <n v="928854.20833333337"/>
    <n v="445850020"/>
    <n v="84711503.800000012"/>
    <s v="Miền Tây"/>
    <s v="Nông thôn"/>
    <x v="2"/>
    <n v="11"/>
    <x v="0"/>
    <n v="1.9679999999999997"/>
    <s v="1000g"/>
  </r>
  <r>
    <d v="2019-03-13T00:00:00"/>
    <s v="KH013"/>
    <s v="A012"/>
    <n v="540"/>
    <n v="260153.94444444444"/>
    <n v="140483130"/>
    <n v="12643481.699999999"/>
    <s v="Miền Bắc"/>
    <s v="Thành thị"/>
    <x v="2"/>
    <n v="11"/>
    <x v="6"/>
    <n v="2.16"/>
    <s v="800g"/>
  </r>
  <r>
    <d v="2019-03-13T00:00:00"/>
    <s v="KH004"/>
    <s v="A010"/>
    <n v="970"/>
    <n v="566283.74226804124"/>
    <n v="549295230"/>
    <n v="76901332.200000003"/>
    <s v="Miền Tây"/>
    <s v="Nông thôn"/>
    <x v="2"/>
    <n v="11"/>
    <x v="3"/>
    <n v="3.1040000000000001"/>
    <s v="800g"/>
  </r>
  <r>
    <d v="2019-03-13T00:00:00"/>
    <s v="KH007"/>
    <s v="A004"/>
    <n v="1710"/>
    <n v="293661.14619883039"/>
    <n v="502160560"/>
    <n v="95410506.400000006"/>
    <s v="Miền Trung"/>
    <s v="Thành thị"/>
    <x v="2"/>
    <n v="11"/>
    <x v="0"/>
    <n v="4.617"/>
    <s v="500g"/>
  </r>
  <r>
    <d v="2019-03-13T00:00:00"/>
    <s v="KH002"/>
    <s v="A016"/>
    <n v="270"/>
    <n v="963279.66666666663"/>
    <n v="260085510"/>
    <n v="23407695.899999999"/>
    <s v="Miền Trung"/>
    <s v="Thành thị"/>
    <x v="2"/>
    <n v="11"/>
    <x v="4"/>
    <n v="0.51300000000000001"/>
    <s v="250g"/>
  </r>
  <r>
    <d v="2019-03-13T00:00:00"/>
    <s v="KH012"/>
    <s v="A010"/>
    <n v="970"/>
    <n v="488523.04123711342"/>
    <n v="473867350"/>
    <n v="52125408.5"/>
    <s v="Miền Đông"/>
    <s v="Nông thôn"/>
    <x v="2"/>
    <n v="11"/>
    <x v="3"/>
    <n v="3.1040000000000001"/>
    <s v="800g"/>
  </r>
  <r>
    <d v="2019-03-14T00:00:00"/>
    <s v="KH011"/>
    <s v="A023"/>
    <n v="190"/>
    <n v="840223.73684210528"/>
    <n v="159642510"/>
    <n v="14367825.899999999"/>
    <s v="Miền Tây"/>
    <s v="Nông thôn"/>
    <x v="2"/>
    <n v="11"/>
    <x v="6"/>
    <n v="0.627"/>
    <s v="800g"/>
  </r>
  <r>
    <d v="2019-03-14T00:00:00"/>
    <s v="KH009"/>
    <s v="A006"/>
    <n v="500"/>
    <n v="714499.76"/>
    <n v="357249880"/>
    <n v="85739971.199999988"/>
    <s v="Miền Trung"/>
    <s v="Thành thị"/>
    <x v="2"/>
    <n v="11"/>
    <x v="2"/>
    <n v="2.15"/>
    <s v="1000g"/>
  </r>
  <r>
    <d v="2019-03-15T00:00:00"/>
    <s v="KH011"/>
    <s v="A014"/>
    <n v="1550"/>
    <n v="396185.2"/>
    <n v="614087060"/>
    <n v="92113059"/>
    <s v="Miền Trung"/>
    <s v="Nông thôn"/>
    <x v="2"/>
    <n v="11"/>
    <x v="1"/>
    <n v="4.6500000000000004"/>
    <s v="500g"/>
  </r>
  <r>
    <d v="2019-03-15T00:00:00"/>
    <s v="KH001"/>
    <s v="A021"/>
    <n v="850"/>
    <n v="351567.14117647061"/>
    <n v="298832070"/>
    <n v="44824810.5"/>
    <s v="Miền Trung"/>
    <s v="Thành thị"/>
    <x v="2"/>
    <n v="11"/>
    <x v="2"/>
    <n v="3.145"/>
    <s v="800g"/>
  </r>
  <r>
    <d v="2019-03-15T00:00:00"/>
    <s v="KH006"/>
    <s v="A017"/>
    <n v="130"/>
    <n v="967027.07692307688"/>
    <n v="125713520"/>
    <n v="12571352"/>
    <s v="Miền Trung"/>
    <s v="Thành thị"/>
    <x v="2"/>
    <n v="11"/>
    <x v="0"/>
    <n v="0.53300000000000003"/>
    <s v="1000g"/>
  </r>
  <r>
    <d v="2019-03-15T00:00:00"/>
    <s v="KH009"/>
    <s v="A011"/>
    <n v="1040"/>
    <n v="453017.99038461538"/>
    <n v="471138710"/>
    <n v="42402483.899999999"/>
    <s v="Miền Tây"/>
    <s v="Thành thị"/>
    <x v="2"/>
    <n v="11"/>
    <x v="5"/>
    <n v="2.3919999999999999"/>
    <s v="500g"/>
  </r>
  <r>
    <d v="2019-03-16T00:00:00"/>
    <s v="KH005"/>
    <s v="A016"/>
    <n v="380"/>
    <n v="834680.31578947371"/>
    <n v="317178520"/>
    <n v="41233207.600000001"/>
    <s v="Miền Bắc"/>
    <s v="Thành thị"/>
    <x v="2"/>
    <n v="11"/>
    <x v="4"/>
    <n v="0.72199999999999998"/>
    <s v="250g"/>
  </r>
  <r>
    <d v="2019-03-18T00:00:00"/>
    <s v="KH004"/>
    <s v="A023"/>
    <n v="450"/>
    <n v="829238.2"/>
    <n v="373157190"/>
    <n v="63436722.300000004"/>
    <s v="Miền Tây"/>
    <s v="Nông thôn"/>
    <x v="2"/>
    <n v="12"/>
    <x v="6"/>
    <n v="1.4850000000000001"/>
    <s v="800g"/>
  </r>
  <r>
    <d v="2019-03-19T00:00:00"/>
    <s v="KH006"/>
    <s v="A015"/>
    <n v="560"/>
    <n v="612148.57142857148"/>
    <n v="342803200"/>
    <n v="41136384"/>
    <s v="Miền Tây"/>
    <s v="Thành thị"/>
    <x v="2"/>
    <n v="12"/>
    <x v="0"/>
    <n v="1.96"/>
    <s v="800g"/>
  </r>
  <r>
    <d v="2019-03-19T00:00:00"/>
    <s v="KH005"/>
    <s v="A011"/>
    <n v="50"/>
    <n v="436510.4"/>
    <n v="21825520"/>
    <n v="5456380"/>
    <s v="Miền Tây"/>
    <s v="Nông thôn"/>
    <x v="2"/>
    <n v="12"/>
    <x v="5"/>
    <n v="0.11499999999999999"/>
    <s v="500g"/>
  </r>
  <r>
    <d v="2019-03-19T00:00:00"/>
    <s v="KH010"/>
    <s v="A008"/>
    <n v="940"/>
    <n v="256404.97872340426"/>
    <n v="241020680"/>
    <n v="53024549.600000001"/>
    <s v="Miền Nam"/>
    <s v="Nông thôn"/>
    <x v="2"/>
    <n v="12"/>
    <x v="3"/>
    <n v="1.504"/>
    <s v="250g"/>
  </r>
  <r>
    <d v="2019-03-19T00:00:00"/>
    <s v="KH001"/>
    <s v="A013"/>
    <n v="790"/>
    <n v="537309.02531645575"/>
    <n v="424474130"/>
    <n v="33957930.399999999"/>
    <s v="Miền Nam"/>
    <s v="Nông thôn"/>
    <x v="2"/>
    <n v="12"/>
    <x v="1"/>
    <n v="0.94799999999999995"/>
    <s v="250g"/>
  </r>
  <r>
    <d v="2019-03-20T00:00:00"/>
    <s v="KH016"/>
    <s v="A017"/>
    <n v="520"/>
    <n v="1083216.8076923077"/>
    <n v="563272740"/>
    <n v="78858183.600000009"/>
    <s v="Miền Bắc"/>
    <s v="Thành thị"/>
    <x v="2"/>
    <n v="12"/>
    <x v="0"/>
    <n v="2.1320000000000001"/>
    <s v="1000g"/>
  </r>
  <r>
    <d v="2019-03-20T00:00:00"/>
    <s v="KH002"/>
    <s v="A010"/>
    <n v="730"/>
    <n v="511630.94520547945"/>
    <n v="373490590"/>
    <n v="29879247.200000003"/>
    <s v="Miền Đông"/>
    <s v="Thành thị"/>
    <x v="2"/>
    <n v="12"/>
    <x v="3"/>
    <n v="2.3359999999999999"/>
    <s v="800g"/>
  </r>
  <r>
    <d v="2019-03-21T00:00:00"/>
    <s v="KH009"/>
    <s v="A013"/>
    <n v="1080"/>
    <n v="420177.5"/>
    <n v="453791700"/>
    <n v="58992921.000000007"/>
    <s v="Miền Bắc"/>
    <s v="Thành thị"/>
    <x v="2"/>
    <n v="12"/>
    <x v="1"/>
    <n v="1.296"/>
    <s v="250g"/>
  </r>
  <r>
    <d v="2019-03-21T00:00:00"/>
    <s v="KH008"/>
    <s v="A020"/>
    <n v="290"/>
    <n v="855566"/>
    <n v="248114140"/>
    <n v="49622828"/>
    <s v="Miền Bắc"/>
    <s v="Thành thị"/>
    <x v="2"/>
    <n v="12"/>
    <x v="4"/>
    <n v="0.754"/>
    <s v="500g"/>
  </r>
  <r>
    <d v="2019-03-21T00:00:00"/>
    <s v="KH012"/>
    <s v="A007"/>
    <n v="380"/>
    <n v="884985.55263157899"/>
    <n v="336294510"/>
    <n v="43718286.299999997"/>
    <s v="Miền Bắc"/>
    <s v="Thành thị"/>
    <x v="2"/>
    <n v="12"/>
    <x v="1"/>
    <n v="1.026"/>
    <s v="500g"/>
  </r>
  <r>
    <d v="2019-03-21T00:00:00"/>
    <s v="KH010"/>
    <s v="A003"/>
    <n v="410"/>
    <n v="560249.09756097558"/>
    <n v="229702130"/>
    <n v="18376170.399999999"/>
    <s v="Miền Đông"/>
    <s v="Thành thị"/>
    <x v="2"/>
    <n v="12"/>
    <x v="3"/>
    <n v="1.3120000000000001"/>
    <s v="800g"/>
  </r>
  <r>
    <d v="2019-03-22T00:00:00"/>
    <s v="KH005"/>
    <s v="A011"/>
    <n v="1160"/>
    <n v="465616.81896551722"/>
    <n v="540115510"/>
    <n v="102621946.89999999"/>
    <s v="Miền Đông"/>
    <s v="Nông thôn"/>
    <x v="2"/>
    <n v="12"/>
    <x v="5"/>
    <n v="2.6680000000000001"/>
    <s v="500g"/>
  </r>
  <r>
    <d v="2019-03-22T00:00:00"/>
    <s v="KH008"/>
    <s v="A023"/>
    <n v="210"/>
    <n v="1118107.4761904762"/>
    <n v="234802570"/>
    <n v="28176308.399999999"/>
    <s v="Miền Tây"/>
    <s v="Thành thị"/>
    <x v="2"/>
    <n v="12"/>
    <x v="6"/>
    <n v="0.69299999999999995"/>
    <s v="800g"/>
  </r>
  <r>
    <d v="2019-03-22T00:00:00"/>
    <s v="KH016"/>
    <s v="A014"/>
    <n v="240"/>
    <n v="473224.45833333331"/>
    <n v="113573870"/>
    <n v="24986251.400000002"/>
    <s v="Miền Bắc"/>
    <s v="Nông thôn"/>
    <x v="2"/>
    <n v="12"/>
    <x v="1"/>
    <n v="0.72"/>
    <s v="500g"/>
  </r>
  <r>
    <d v="2019-03-23T00:00:00"/>
    <s v="KH013"/>
    <s v="A001"/>
    <n v="1130"/>
    <n v="454072.07964601769"/>
    <n v="513101450"/>
    <n v="87227246.5"/>
    <s v="Miền Nam"/>
    <s v="Thành thị"/>
    <x v="2"/>
    <n v="12"/>
    <x v="4"/>
    <n v="3.6160000000000001"/>
    <s v="800g"/>
  </r>
  <r>
    <d v="2019-03-23T00:00:00"/>
    <s v="KH005"/>
    <s v="A002"/>
    <n v="160"/>
    <n v="417508.8125"/>
    <n v="66801410"/>
    <n v="10688225.600000001"/>
    <s v="Miền Đông"/>
    <s v="Nông thôn"/>
    <x v="2"/>
    <n v="12"/>
    <x v="6"/>
    <n v="0.64"/>
    <s v="800g"/>
  </r>
  <r>
    <d v="2019-03-23T00:00:00"/>
    <s v="KH012"/>
    <s v="A023"/>
    <n v="50"/>
    <n v="954295.6"/>
    <n v="47714780"/>
    <n v="9542956"/>
    <s v="Miền Đông"/>
    <s v="Thành thị"/>
    <x v="2"/>
    <n v="12"/>
    <x v="6"/>
    <n v="0.16500000000000001"/>
    <s v="800g"/>
  </r>
  <r>
    <d v="2019-03-23T00:00:00"/>
    <s v="KH012"/>
    <s v="A003"/>
    <n v="890"/>
    <n v="481964.51685393258"/>
    <n v="428948420"/>
    <n v="51473810.399999999"/>
    <s v="Miền Tây"/>
    <s v="Thành thị"/>
    <x v="2"/>
    <n v="12"/>
    <x v="3"/>
    <n v="2.8479999999999999"/>
    <s v="800g"/>
  </r>
  <r>
    <d v="2019-03-24T00:00:00"/>
    <s v="KH006"/>
    <s v="A025"/>
    <n v="380"/>
    <n v="574521.42105263157"/>
    <n v="218318140"/>
    <n v="21831814"/>
    <s v="Miền Bắc"/>
    <s v="Nông thôn"/>
    <x v="2"/>
    <n v="13"/>
    <x v="3"/>
    <n v="1.216"/>
    <s v="800g"/>
  </r>
  <r>
    <d v="2019-03-25T00:00:00"/>
    <s v="KH009"/>
    <s v="A020"/>
    <n v="480"/>
    <n v="923471.625"/>
    <n v="443266380"/>
    <n v="115249258.80000001"/>
    <s v="Miền Bắc"/>
    <s v="Thành thị"/>
    <x v="2"/>
    <n v="13"/>
    <x v="4"/>
    <n v="1.248"/>
    <s v="500g"/>
  </r>
  <r>
    <d v="2019-03-25T00:00:00"/>
    <s v="KH007"/>
    <s v="A014"/>
    <n v="1010"/>
    <n v="398238.9306930693"/>
    <n v="402221320"/>
    <n v="76422050.799999997"/>
    <s v="Miền Nam"/>
    <s v="Thành thị"/>
    <x v="2"/>
    <n v="13"/>
    <x v="1"/>
    <n v="3.03"/>
    <s v="500g"/>
  </r>
  <r>
    <d v="2019-03-25T00:00:00"/>
    <s v="KH013"/>
    <s v="A022"/>
    <n v="780"/>
    <n v="793523.76923076925"/>
    <n v="618948540"/>
    <n v="99031766.400000006"/>
    <s v="Miền Đông"/>
    <s v="Nông thôn"/>
    <x v="2"/>
    <n v="13"/>
    <x v="7"/>
    <n v="1.56"/>
    <s v="250g"/>
  </r>
  <r>
    <d v="2019-03-26T00:00:00"/>
    <s v="KH013"/>
    <s v="A006"/>
    <n v="660"/>
    <n v="909522.0757575758"/>
    <n v="600284570"/>
    <n v="150071142.5"/>
    <s v="Miền Trung"/>
    <s v="Thành thị"/>
    <x v="2"/>
    <n v="13"/>
    <x v="2"/>
    <n v="2.8380000000000001"/>
    <s v="1000g"/>
  </r>
  <r>
    <d v="2019-03-26T00:00:00"/>
    <s v="KH012"/>
    <s v="A012"/>
    <n v="1800"/>
    <n v="229803.7888888889"/>
    <n v="413646820"/>
    <n v="37228213.799999997"/>
    <s v="Miền Tây"/>
    <s v="Nông thôn"/>
    <x v="2"/>
    <n v="13"/>
    <x v="6"/>
    <n v="7.2"/>
    <s v="800g"/>
  </r>
  <r>
    <d v="2019-03-26T00:00:00"/>
    <s v="KH016"/>
    <s v="A023"/>
    <n v="560"/>
    <n v="960835.10714285716"/>
    <n v="538067660"/>
    <n v="48426089.399999991"/>
    <s v="Miền Đông"/>
    <s v="Nông thôn"/>
    <x v="2"/>
    <n v="13"/>
    <x v="6"/>
    <n v="1.8480000000000001"/>
    <s v="800g"/>
  </r>
  <r>
    <d v="2019-03-26T00:00:00"/>
    <s v="KH014"/>
    <s v="A021"/>
    <n v="480"/>
    <n v="331827.72916666669"/>
    <n v="159277310"/>
    <n v="27077142.699999999"/>
    <s v="Miền Bắc"/>
    <s v="Nông thôn"/>
    <x v="2"/>
    <n v="13"/>
    <x v="2"/>
    <n v="1.776"/>
    <s v="800g"/>
  </r>
  <r>
    <d v="2019-03-27T00:00:00"/>
    <s v="KH001"/>
    <s v="A012"/>
    <n v="2160"/>
    <n v="313388.00462962961"/>
    <n v="676918090"/>
    <n v="94768532.600000024"/>
    <s v="Miền Bắc"/>
    <s v="Nông thôn"/>
    <x v="2"/>
    <n v="13"/>
    <x v="6"/>
    <n v="8.64"/>
    <s v="800g"/>
  </r>
  <r>
    <d v="2019-03-27T00:00:00"/>
    <s v="KH011"/>
    <s v="A018"/>
    <n v="660"/>
    <n v="706362.63636363635"/>
    <n v="466199340"/>
    <n v="121211828.40000001"/>
    <s v="Miền Nam"/>
    <s v="Nông thôn"/>
    <x v="2"/>
    <n v="13"/>
    <x v="4"/>
    <n v="1.3859999999999999"/>
    <s v="500g"/>
  </r>
  <r>
    <d v="2019-03-27T00:00:00"/>
    <s v="KH007"/>
    <s v="A018"/>
    <n v="290"/>
    <n v="713567.24137931038"/>
    <n v="206934500"/>
    <n v="26901485"/>
    <s v="Miền Bắc"/>
    <s v="Nông thôn"/>
    <x v="2"/>
    <n v="13"/>
    <x v="4"/>
    <n v="0.60899999999999999"/>
    <s v="500g"/>
  </r>
  <r>
    <d v="2019-03-27T00:00:00"/>
    <s v="KH001"/>
    <s v="A003"/>
    <n v="430"/>
    <n v="502964.04651162791"/>
    <n v="216274540"/>
    <n v="49743144.200000003"/>
    <s v="Miền Nam"/>
    <s v="Thành thị"/>
    <x v="2"/>
    <n v="13"/>
    <x v="3"/>
    <n v="1.3759999999999999"/>
    <s v="800g"/>
  </r>
  <r>
    <d v="2019-03-28T00:00:00"/>
    <s v="KH010"/>
    <s v="A023"/>
    <n v="840"/>
    <n v="826711.86904761905"/>
    <n v="694437970"/>
    <n v="180553872.19999999"/>
    <s v="Miền Tây"/>
    <s v="Thành thị"/>
    <x v="2"/>
    <n v="13"/>
    <x v="6"/>
    <n v="2.7719999999999998"/>
    <s v="800g"/>
  </r>
  <r>
    <d v="2019-03-28T00:00:00"/>
    <s v="KH015"/>
    <s v="A021"/>
    <n v="2240"/>
    <n v="306034.41071428574"/>
    <n v="685517080"/>
    <n v="68551708"/>
    <s v="Miền Trung"/>
    <s v="Thành thị"/>
    <x v="2"/>
    <n v="13"/>
    <x v="2"/>
    <n v="8.2880000000000003"/>
    <s v="800g"/>
  </r>
  <r>
    <d v="2019-03-28T00:00:00"/>
    <s v="KH015"/>
    <s v="A012"/>
    <n v="730"/>
    <n v="226083.15068493152"/>
    <n v="165040700"/>
    <n v="33008140"/>
    <s v="Miền Đông"/>
    <s v="Nông thôn"/>
    <x v="2"/>
    <n v="13"/>
    <x v="6"/>
    <n v="2.92"/>
    <s v="800g"/>
  </r>
  <r>
    <d v="2019-03-28T00:00:00"/>
    <s v="KH002"/>
    <s v="A019"/>
    <n v="470"/>
    <n v="541888.70212765958"/>
    <n v="254687690"/>
    <n v="35656276.600000001"/>
    <s v="Miền Nam"/>
    <s v="Nông thôn"/>
    <x v="2"/>
    <n v="13"/>
    <x v="4"/>
    <n v="0.61099999999999999"/>
    <s v="250g"/>
  </r>
  <r>
    <d v="2019-03-29T00:00:00"/>
    <s v="KH013"/>
    <s v="A014"/>
    <n v="1250"/>
    <n v="487747.07199999999"/>
    <n v="609683840"/>
    <n v="152420960"/>
    <s v="Miền Nam"/>
    <s v="Thành thị"/>
    <x v="2"/>
    <n v="13"/>
    <x v="1"/>
    <n v="3.75"/>
    <s v="500g"/>
  </r>
  <r>
    <d v="2019-03-29T00:00:00"/>
    <s v="KH012"/>
    <s v="A004"/>
    <n v="890"/>
    <n v="262367.05617977527"/>
    <n v="233506680"/>
    <n v="53706536.400000006"/>
    <s v="Miền Bắc"/>
    <s v="Thành thị"/>
    <x v="2"/>
    <n v="13"/>
    <x v="0"/>
    <n v="2.403"/>
    <s v="500g"/>
  </r>
  <r>
    <d v="2019-03-29T00:00:00"/>
    <s v="KH013"/>
    <s v="A023"/>
    <n v="440"/>
    <n v="1022898.0227272727"/>
    <n v="450075130"/>
    <n v="49508264.299999997"/>
    <s v="Miền Bắc"/>
    <s v="Thành thị"/>
    <x v="2"/>
    <n v="13"/>
    <x v="6"/>
    <n v="1.452"/>
    <s v="800g"/>
  </r>
  <r>
    <d v="2019-03-29T00:00:00"/>
    <s v="KH013"/>
    <s v="A012"/>
    <n v="210"/>
    <n v="245845.85714285713"/>
    <n v="51627630"/>
    <n v="13423183.800000001"/>
    <s v="Miền Nam"/>
    <s v="Nông thôn"/>
    <x v="2"/>
    <n v="13"/>
    <x v="6"/>
    <n v="0.84"/>
    <s v="800g"/>
  </r>
  <r>
    <d v="2019-03-29T00:00:00"/>
    <s v="KH012"/>
    <s v="A012"/>
    <n v="1680"/>
    <n v="258620.17857142858"/>
    <n v="434481900"/>
    <n v="91241199"/>
    <s v="Miền Đông"/>
    <s v="Nông thôn"/>
    <x v="2"/>
    <n v="13"/>
    <x v="6"/>
    <n v="6.72"/>
    <s v="800g"/>
  </r>
  <r>
    <d v="2019-03-30T00:00:00"/>
    <s v="KH004"/>
    <s v="A025"/>
    <n v="240"/>
    <n v="836169.125"/>
    <n v="200680590"/>
    <n v="52176953.399999999"/>
    <s v="Miền Đông"/>
    <s v="Nông thôn"/>
    <x v="2"/>
    <n v="13"/>
    <x v="3"/>
    <n v="0.76800000000000002"/>
    <s v="800g"/>
  </r>
  <r>
    <d v="2019-03-30T00:00:00"/>
    <s v="KH003"/>
    <s v="A017"/>
    <n v="150"/>
    <n v="791151.26666666672"/>
    <n v="118672690"/>
    <n v="14240722.800000001"/>
    <s v="Miền Nam"/>
    <s v="Nông thôn"/>
    <x v="2"/>
    <n v="13"/>
    <x v="0"/>
    <n v="0.61499999999999999"/>
    <s v="1000g"/>
  </r>
  <r>
    <d v="2019-03-31T00:00:00"/>
    <s v="KH010"/>
    <s v="A025"/>
    <n v="760"/>
    <n v="659739.39473684214"/>
    <n v="501401940"/>
    <n v="85238329.800000012"/>
    <s v="Miền Nam"/>
    <s v="Nông thôn"/>
    <x v="2"/>
    <n v="14"/>
    <x v="3"/>
    <n v="2.4319999999999999"/>
    <s v="800g"/>
  </r>
  <r>
    <d v="2019-03-31T00:00:00"/>
    <s v="KH001"/>
    <s v="A002"/>
    <n v="950"/>
    <n v="452005.05263157893"/>
    <n v="429404800"/>
    <n v="98763104"/>
    <s v="Miền Đông"/>
    <s v="Nông thôn"/>
    <x v="2"/>
    <n v="14"/>
    <x v="6"/>
    <n v="3.8"/>
    <s v="800g"/>
  </r>
  <r>
    <d v="2019-03-31T00:00:00"/>
    <s v="KH003"/>
    <s v="A010"/>
    <n v="560"/>
    <n v="680383.23214285716"/>
    <n v="381014610"/>
    <n v="30481168.799999997"/>
    <s v="Miền Đông"/>
    <s v="Thành thị"/>
    <x v="2"/>
    <n v="14"/>
    <x v="3"/>
    <n v="1.792"/>
    <s v="800g"/>
  </r>
  <r>
    <d v="2019-04-01T00:00:00"/>
    <s v="KH011"/>
    <s v="A015"/>
    <n v="1160"/>
    <n v="559781.54310344823"/>
    <n v="649346590"/>
    <n v="149349715.69999999"/>
    <s v="Miền Trung"/>
    <s v="Thành thị"/>
    <x v="3"/>
    <n v="14"/>
    <x v="0"/>
    <n v="4.0599999999999996"/>
    <s v="800g"/>
  </r>
  <r>
    <d v="2019-04-01T00:00:00"/>
    <s v="KH006"/>
    <s v="A010"/>
    <n v="870"/>
    <n v="606308.60919540224"/>
    <n v="527488490"/>
    <n v="89673043.299999997"/>
    <s v="Miền Bắc"/>
    <s v="Nông thôn"/>
    <x v="3"/>
    <n v="14"/>
    <x v="3"/>
    <n v="2.7839999999999998"/>
    <s v="800g"/>
  </r>
  <r>
    <d v="2019-04-01T00:00:00"/>
    <s v="KH010"/>
    <s v="A010"/>
    <n v="420"/>
    <n v="629857.88095238095"/>
    <n v="264540310"/>
    <n v="44971852.700000003"/>
    <s v="Miền Nam"/>
    <s v="Nông thôn"/>
    <x v="3"/>
    <n v="14"/>
    <x v="3"/>
    <n v="1.3440000000000001"/>
    <s v="800g"/>
  </r>
  <r>
    <d v="2019-04-02T00:00:00"/>
    <s v="KH015"/>
    <s v="A016"/>
    <n v="470"/>
    <n v="952009.40425531915"/>
    <n v="447444420"/>
    <n v="80539995.599999994"/>
    <s v="Miền Trung"/>
    <s v="Nông thôn"/>
    <x v="3"/>
    <n v="14"/>
    <x v="4"/>
    <n v="0.89300000000000002"/>
    <s v="250g"/>
  </r>
  <r>
    <d v="2019-04-02T00:00:00"/>
    <s v="KH009"/>
    <s v="A015"/>
    <n v="750"/>
    <n v="701610.81333333335"/>
    <n v="526208110"/>
    <n v="110503703.10000001"/>
    <s v="Miền Trung"/>
    <s v="Nông thôn"/>
    <x v="3"/>
    <n v="14"/>
    <x v="0"/>
    <n v="2.625"/>
    <s v="800g"/>
  </r>
  <r>
    <d v="2019-04-03T00:00:00"/>
    <s v="KH004"/>
    <s v="A006"/>
    <n v="490"/>
    <n v="911474.83673469385"/>
    <n v="446622670"/>
    <n v="66993400.5"/>
    <s v="Miền Nam"/>
    <s v="Nông thôn"/>
    <x v="3"/>
    <n v="14"/>
    <x v="2"/>
    <n v="2.1070000000000002"/>
    <s v="1000g"/>
  </r>
  <r>
    <d v="2019-04-03T00:00:00"/>
    <s v="KH014"/>
    <s v="A019"/>
    <n v="790"/>
    <n v="593918.27848101268"/>
    <n v="469195440"/>
    <n v="93839088"/>
    <s v="Miền Tây"/>
    <s v="Nông thôn"/>
    <x v="3"/>
    <n v="14"/>
    <x v="4"/>
    <n v="1.0269999999999999"/>
    <s v="250g"/>
  </r>
  <r>
    <d v="2019-04-03T00:00:00"/>
    <s v="KH009"/>
    <s v="A017"/>
    <n v="320"/>
    <n v="1032267"/>
    <n v="330325440"/>
    <n v="82581360"/>
    <s v="Miền Đông"/>
    <s v="Nông thôn"/>
    <x v="3"/>
    <n v="14"/>
    <x v="0"/>
    <n v="1.3120000000000001"/>
    <s v="1000g"/>
  </r>
  <r>
    <d v="2019-04-03T00:00:00"/>
    <s v="KH004"/>
    <s v="A016"/>
    <n v="550"/>
    <n v="802806.70909090911"/>
    <n v="441543690"/>
    <n v="66231553.5"/>
    <s v="Miền Bắc"/>
    <s v="Nông thôn"/>
    <x v="3"/>
    <n v="14"/>
    <x v="4"/>
    <n v="1.0449999999999999"/>
    <s v="250g"/>
  </r>
  <r>
    <d v="2019-04-04T00:00:00"/>
    <s v="KH007"/>
    <s v="A014"/>
    <n v="760"/>
    <n v="443563.73684210528"/>
    <n v="337108440"/>
    <n v="26968675.199999999"/>
    <s v="Miền Bắc"/>
    <s v="Thành thị"/>
    <x v="3"/>
    <n v="14"/>
    <x v="1"/>
    <n v="2.2799999999999998"/>
    <s v="500g"/>
  </r>
  <r>
    <d v="2019-04-05T00:00:00"/>
    <s v="KH005"/>
    <s v="A019"/>
    <n v="710"/>
    <n v="726879.04225352115"/>
    <n v="516084120"/>
    <n v="129021030"/>
    <s v="Miền Tây"/>
    <s v="Nông thôn"/>
    <x v="3"/>
    <n v="14"/>
    <x v="4"/>
    <n v="0.92300000000000004"/>
    <s v="250g"/>
  </r>
  <r>
    <d v="2019-04-05T00:00:00"/>
    <s v="KH012"/>
    <s v="A025"/>
    <n v="510"/>
    <n v="602271.76470588241"/>
    <n v="307158600"/>
    <n v="64503306"/>
    <s v="Miền Bắc"/>
    <s v="Nông thôn"/>
    <x v="3"/>
    <n v="14"/>
    <x v="3"/>
    <n v="1.6319999999999999"/>
    <s v="800g"/>
  </r>
  <r>
    <d v="2019-04-06T00:00:00"/>
    <s v="KH003"/>
    <s v="A002"/>
    <n v="220"/>
    <n v="458586.04545454547"/>
    <n v="100888930"/>
    <n v="19168896.699999999"/>
    <s v="Miền Nam"/>
    <s v="Nông thôn"/>
    <x v="3"/>
    <n v="14"/>
    <x v="6"/>
    <n v="0.88"/>
    <s v="800g"/>
  </r>
  <r>
    <d v="2019-04-07T00:00:00"/>
    <s v="KH009"/>
    <s v="A020"/>
    <n v="140"/>
    <n v="831564"/>
    <n v="116418960"/>
    <n v="12806085.600000001"/>
    <s v="Miền Nam"/>
    <s v="Thành thị"/>
    <x v="3"/>
    <n v="15"/>
    <x v="4"/>
    <n v="0.36399999999999999"/>
    <s v="500g"/>
  </r>
  <r>
    <d v="2019-04-07T00:00:00"/>
    <s v="KH006"/>
    <s v="A019"/>
    <n v="920"/>
    <n v="705503.13043478259"/>
    <n v="649062880"/>
    <n v="123321947.2"/>
    <s v="Miền Nam"/>
    <s v="Thành thị"/>
    <x v="3"/>
    <n v="15"/>
    <x v="4"/>
    <n v="1.196"/>
    <s v="250g"/>
  </r>
  <r>
    <d v="2019-04-07T00:00:00"/>
    <s v="KH001"/>
    <s v="A023"/>
    <n v="220"/>
    <n v="985840.77272727271"/>
    <n v="216884970"/>
    <n v="36870444.900000006"/>
    <s v="Miền Đông"/>
    <s v="Thành thị"/>
    <x v="3"/>
    <n v="15"/>
    <x v="6"/>
    <n v="0.72599999999999998"/>
    <s v="800g"/>
  </r>
  <r>
    <d v="2019-04-07T00:00:00"/>
    <s v="KH016"/>
    <s v="A014"/>
    <n v="800"/>
    <n v="389250.17499999999"/>
    <n v="311400140"/>
    <n v="28026012.599999998"/>
    <s v="Miền Trung"/>
    <s v="Thành thị"/>
    <x v="3"/>
    <n v="15"/>
    <x v="1"/>
    <n v="2.4"/>
    <s v="500g"/>
  </r>
  <r>
    <d v="2019-04-10T00:00:00"/>
    <s v="KH009"/>
    <s v="A001"/>
    <n v="300"/>
    <n v="460163.9"/>
    <n v="138049170"/>
    <n v="31751309.100000001"/>
    <s v="Miền Đông"/>
    <s v="Nông thôn"/>
    <x v="3"/>
    <n v="15"/>
    <x v="4"/>
    <n v="0.96"/>
    <s v="800g"/>
  </r>
  <r>
    <d v="2019-04-10T00:00:00"/>
    <s v="KH010"/>
    <s v="A008"/>
    <n v="1850"/>
    <n v="242889.07027027028"/>
    <n v="449344780"/>
    <n v="112336195"/>
    <s v="Miền Tây"/>
    <s v="Thành thị"/>
    <x v="3"/>
    <n v="15"/>
    <x v="3"/>
    <n v="2.96"/>
    <s v="250g"/>
  </r>
  <r>
    <d v="2019-04-10T00:00:00"/>
    <s v="KH014"/>
    <s v="A018"/>
    <n v="320"/>
    <n v="605157.09375"/>
    <n v="193650270"/>
    <n v="48412567.5"/>
    <s v="Miền Tây"/>
    <s v="Nông thôn"/>
    <x v="3"/>
    <n v="15"/>
    <x v="4"/>
    <n v="0.67200000000000004"/>
    <s v="500g"/>
  </r>
  <r>
    <d v="2019-04-10T00:00:00"/>
    <s v="KH015"/>
    <s v="A023"/>
    <n v="250"/>
    <n v="1122027.2"/>
    <n v="280506800"/>
    <n v="64516564"/>
    <s v="Miền Bắc"/>
    <s v="Nông thôn"/>
    <x v="3"/>
    <n v="15"/>
    <x v="6"/>
    <n v="0.82499999999999996"/>
    <s v="800g"/>
  </r>
  <r>
    <d v="2019-04-11T00:00:00"/>
    <s v="KH015"/>
    <s v="A001"/>
    <n v="860"/>
    <n v="408517.24418604653"/>
    <n v="351324830"/>
    <n v="66751717.700000003"/>
    <s v="Miền Bắc"/>
    <s v="Thành thị"/>
    <x v="3"/>
    <n v="15"/>
    <x v="4"/>
    <n v="2.7519999999999998"/>
    <s v="800g"/>
  </r>
  <r>
    <d v="2019-04-11T00:00:00"/>
    <s v="KH016"/>
    <s v="A016"/>
    <n v="60"/>
    <n v="1039029.6666666666"/>
    <n v="62341780"/>
    <n v="9351267"/>
    <s v="Miền Nam"/>
    <s v="Nông thôn"/>
    <x v="3"/>
    <n v="15"/>
    <x v="4"/>
    <n v="0.114"/>
    <s v="250g"/>
  </r>
  <r>
    <d v="2019-04-11T00:00:00"/>
    <s v="KH009"/>
    <s v="A008"/>
    <n v="2410"/>
    <n v="236331.64315352697"/>
    <n v="569559260"/>
    <n v="45564740.799999997"/>
    <s v="Miền Đông"/>
    <s v="Nông thôn"/>
    <x v="3"/>
    <n v="15"/>
    <x v="3"/>
    <n v="3.8559999999999999"/>
    <s v="250g"/>
  </r>
  <r>
    <d v="2019-04-12T00:00:00"/>
    <s v="KH004"/>
    <s v="A025"/>
    <n v="30"/>
    <n v="693346"/>
    <n v="20800380"/>
    <n v="3328060.8000000003"/>
    <s v="Miền Trung"/>
    <s v="Nông thôn"/>
    <x v="3"/>
    <n v="15"/>
    <x v="3"/>
    <n v="9.6000000000000002E-2"/>
    <s v="800g"/>
  </r>
  <r>
    <d v="2019-04-12T00:00:00"/>
    <s v="KH003"/>
    <s v="A018"/>
    <n v="50"/>
    <n v="672885.4"/>
    <n v="33644270"/>
    <n v="5383083.2000000011"/>
    <s v="Miền Đông"/>
    <s v="Nông thôn"/>
    <x v="3"/>
    <n v="15"/>
    <x v="4"/>
    <n v="0.105"/>
    <s v="500g"/>
  </r>
  <r>
    <d v="2019-04-12T00:00:00"/>
    <s v="KH003"/>
    <s v="A001"/>
    <n v="1780"/>
    <n v="364629.55056179775"/>
    <n v="649040600"/>
    <n v="168750556"/>
    <s v="Miền Nam"/>
    <s v="Thành thị"/>
    <x v="3"/>
    <n v="15"/>
    <x v="4"/>
    <n v="5.6959999999999997"/>
    <s v="800g"/>
  </r>
  <r>
    <d v="2019-04-12T00:00:00"/>
    <s v="KH014"/>
    <s v="A014"/>
    <n v="800"/>
    <n v="381660.67499999999"/>
    <n v="305328540"/>
    <n v="70225564.200000003"/>
    <s v="Miền Tây"/>
    <s v="Thành thị"/>
    <x v="3"/>
    <n v="15"/>
    <x v="1"/>
    <n v="2.4"/>
    <s v="500g"/>
  </r>
  <r>
    <d v="2019-04-13T00:00:00"/>
    <s v="KH010"/>
    <s v="A015"/>
    <n v="990"/>
    <n v="572380.81818181823"/>
    <n v="566657010"/>
    <n v="118997972.09999999"/>
    <s v="Miền Đông"/>
    <s v="Nông thôn"/>
    <x v="3"/>
    <n v="15"/>
    <x v="0"/>
    <n v="3.4649999999999999"/>
    <s v="800g"/>
  </r>
  <r>
    <d v="2019-04-13T00:00:00"/>
    <s v="KH008"/>
    <s v="A006"/>
    <n v="180"/>
    <n v="751865.27777777775"/>
    <n v="135335750"/>
    <n v="25713792.5"/>
    <s v="Miền Tây"/>
    <s v="Thành thị"/>
    <x v="3"/>
    <n v="15"/>
    <x v="2"/>
    <n v="0.77400000000000002"/>
    <s v="1000g"/>
  </r>
  <r>
    <d v="2019-04-14T00:00:00"/>
    <s v="KH007"/>
    <s v="A019"/>
    <n v="30"/>
    <n v="635031"/>
    <n v="19050930"/>
    <n v="2286111.6"/>
    <s v="Miền Trung"/>
    <s v="Nông thôn"/>
    <x v="3"/>
    <n v="16"/>
    <x v="4"/>
    <n v="3.9E-2"/>
    <s v="250g"/>
  </r>
  <r>
    <d v="2019-04-15T00:00:00"/>
    <s v="KH004"/>
    <s v="A012"/>
    <n v="1560"/>
    <n v="285543.38461538462"/>
    <n v="445447680"/>
    <n v="106907443.2"/>
    <s v="Miền Đông"/>
    <s v="Nông thôn"/>
    <x v="3"/>
    <n v="16"/>
    <x v="6"/>
    <n v="6.24"/>
    <s v="800g"/>
  </r>
  <r>
    <d v="2019-04-15T00:00:00"/>
    <s v="KH007"/>
    <s v="A022"/>
    <n v="890"/>
    <n v="731612.60674157308"/>
    <n v="651135220"/>
    <n v="110692987.40000001"/>
    <s v="Miền Nam"/>
    <s v="Thành thị"/>
    <x v="3"/>
    <n v="16"/>
    <x v="7"/>
    <n v="1.78"/>
    <s v="250g"/>
  </r>
  <r>
    <d v="2019-04-15T00:00:00"/>
    <s v="KH015"/>
    <s v="A005"/>
    <n v="1400"/>
    <n v="411763.6857142857"/>
    <n v="576469160"/>
    <n v="46117532.800000004"/>
    <s v="Miền Bắc"/>
    <s v="Thành thị"/>
    <x v="3"/>
    <n v="16"/>
    <x v="7"/>
    <n v="3.0800000000000005"/>
    <s v="500g"/>
  </r>
  <r>
    <d v="2019-04-16T00:00:00"/>
    <s v="KH005"/>
    <s v="A007"/>
    <n v="780"/>
    <n v="817278.5"/>
    <n v="637477230"/>
    <n v="127495446.00000001"/>
    <s v="Miền Trung"/>
    <s v="Thành thị"/>
    <x v="3"/>
    <n v="16"/>
    <x v="1"/>
    <n v="2.1059999999999999"/>
    <s v="500g"/>
  </r>
  <r>
    <d v="2019-04-18T00:00:00"/>
    <s v="KH016"/>
    <s v="A005"/>
    <n v="1050"/>
    <n v="339187.60952380951"/>
    <n v="356146990"/>
    <n v="67667928.100000009"/>
    <s v="Miền Đông"/>
    <s v="Nông thôn"/>
    <x v="3"/>
    <n v="16"/>
    <x v="7"/>
    <n v="2.31"/>
    <s v="500g"/>
  </r>
  <r>
    <d v="2019-04-18T00:00:00"/>
    <s v="KH010"/>
    <s v="A001"/>
    <n v="920"/>
    <n v="475014.86956521741"/>
    <n v="437013680"/>
    <n v="52441641.600000001"/>
    <s v="Miền Đông"/>
    <s v="Thành thị"/>
    <x v="3"/>
    <n v="16"/>
    <x v="4"/>
    <n v="2.944"/>
    <s v="800g"/>
  </r>
  <r>
    <d v="2019-04-18T00:00:00"/>
    <s v="KH009"/>
    <s v="A015"/>
    <n v="1190"/>
    <n v="563368.65546218492"/>
    <n v="670408700"/>
    <n v="140785827"/>
    <s v="Miền Bắc"/>
    <s v="Thành thị"/>
    <x v="3"/>
    <n v="16"/>
    <x v="0"/>
    <n v="4.165"/>
    <s v="800g"/>
  </r>
  <r>
    <d v="2019-04-18T00:00:00"/>
    <s v="KH014"/>
    <s v="A022"/>
    <n v="650"/>
    <n v="830246.64615384617"/>
    <n v="539660320"/>
    <n v="113328667.19999999"/>
    <s v="Miền Tây"/>
    <s v="Nông thôn"/>
    <x v="3"/>
    <n v="16"/>
    <x v="7"/>
    <n v="1.3"/>
    <s v="250g"/>
  </r>
  <r>
    <d v="2019-04-18T00:00:00"/>
    <s v="KH011"/>
    <s v="A025"/>
    <n v="970"/>
    <n v="649097.56701030931"/>
    <n v="629624640"/>
    <n v="125924928"/>
    <s v="Miền Bắc"/>
    <s v="Nông thôn"/>
    <x v="3"/>
    <n v="16"/>
    <x v="3"/>
    <n v="3.1040000000000001"/>
    <s v="800g"/>
  </r>
  <r>
    <d v="2019-04-19T00:00:00"/>
    <s v="KH007"/>
    <s v="A025"/>
    <n v="430"/>
    <n v="770648"/>
    <n v="331378640"/>
    <n v="66275728.000000007"/>
    <s v="Miền Nam"/>
    <s v="Thành thị"/>
    <x v="3"/>
    <n v="16"/>
    <x v="3"/>
    <n v="1.3759999999999999"/>
    <s v="800g"/>
  </r>
  <r>
    <d v="2019-04-19T00:00:00"/>
    <s v="KH003"/>
    <s v="A008"/>
    <n v="1390"/>
    <n v="202129.75539568346"/>
    <n v="280960360"/>
    <n v="42144053.999999993"/>
    <s v="Miền Bắc"/>
    <s v="Thành thị"/>
    <x v="3"/>
    <n v="16"/>
    <x v="3"/>
    <n v="2.2240000000000002"/>
    <s v="250g"/>
  </r>
  <r>
    <d v="2019-04-19T00:00:00"/>
    <s v="KH006"/>
    <s v="A013"/>
    <n v="1230"/>
    <n v="550105.87804878049"/>
    <n v="676630230"/>
    <n v="101494534.5"/>
    <s v="Miền Nam"/>
    <s v="Thành thị"/>
    <x v="3"/>
    <n v="16"/>
    <x v="1"/>
    <n v="1.476"/>
    <s v="250g"/>
  </r>
  <r>
    <d v="2019-04-19T00:00:00"/>
    <s v="KH013"/>
    <s v="A001"/>
    <n v="530"/>
    <n v="390719.56603773584"/>
    <n v="207081370"/>
    <n v="16566509.6"/>
    <s v="Miền Bắc"/>
    <s v="Nông thôn"/>
    <x v="3"/>
    <n v="16"/>
    <x v="4"/>
    <n v="1.696"/>
    <s v="800g"/>
  </r>
  <r>
    <d v="2019-04-19T00:00:00"/>
    <s v="KH013"/>
    <s v="A012"/>
    <n v="940"/>
    <n v="253804.72340425532"/>
    <n v="238576440"/>
    <n v="42943759.200000003"/>
    <s v="Miền Trung"/>
    <s v="Nông thôn"/>
    <x v="3"/>
    <n v="16"/>
    <x v="6"/>
    <n v="3.76"/>
    <s v="800g"/>
  </r>
  <r>
    <d v="2019-04-19T00:00:00"/>
    <s v="KH009"/>
    <s v="A025"/>
    <n v="470"/>
    <n v="584530.14893617027"/>
    <n v="274729170"/>
    <n v="21978333.599999998"/>
    <s v="Miền Tây"/>
    <s v="Thành thị"/>
    <x v="3"/>
    <n v="16"/>
    <x v="3"/>
    <n v="1.504"/>
    <s v="800g"/>
  </r>
  <r>
    <d v="2019-04-20T00:00:00"/>
    <s v="KH004"/>
    <s v="A019"/>
    <n v="160"/>
    <n v="681689.4375"/>
    <n v="109070310"/>
    <n v="27267577.5"/>
    <s v="Miền Trung"/>
    <s v="Nông thôn"/>
    <x v="3"/>
    <n v="16"/>
    <x v="4"/>
    <n v="0.20799999999999999"/>
    <s v="250g"/>
  </r>
  <r>
    <d v="2019-04-20T00:00:00"/>
    <s v="KH011"/>
    <s v="A025"/>
    <n v="630"/>
    <n v="804920.87301587302"/>
    <n v="507100150"/>
    <n v="70994021"/>
    <s v="Miền Tây"/>
    <s v="Nông thôn"/>
    <x v="3"/>
    <n v="16"/>
    <x v="3"/>
    <n v="2.016"/>
    <s v="800g"/>
  </r>
  <r>
    <d v="2019-04-20T00:00:00"/>
    <s v="KH012"/>
    <s v="A014"/>
    <n v="120"/>
    <n v="402049.08333333331"/>
    <n v="48245890"/>
    <n v="12061472.5"/>
    <s v="Miền Nam"/>
    <s v="Thành thị"/>
    <x v="3"/>
    <n v="16"/>
    <x v="1"/>
    <n v="0.36"/>
    <s v="500g"/>
  </r>
  <r>
    <d v="2019-04-21T00:00:00"/>
    <s v="KH002"/>
    <s v="A001"/>
    <n v="70"/>
    <n v="447887.57142857142"/>
    <n v="31352130"/>
    <n v="6897468.5999999996"/>
    <s v="Miền Trung"/>
    <s v="Nông thôn"/>
    <x v="3"/>
    <n v="17"/>
    <x v="4"/>
    <n v="0.224"/>
    <s v="800g"/>
  </r>
  <r>
    <d v="2019-04-21T00:00:00"/>
    <s v="KH006"/>
    <s v="A016"/>
    <n v="300"/>
    <n v="851940.96666666667"/>
    <n v="255582290"/>
    <n v="25558229.000000004"/>
    <s v="Miền Bắc"/>
    <s v="Nông thôn"/>
    <x v="3"/>
    <n v="17"/>
    <x v="4"/>
    <n v="0.56999999999999995"/>
    <s v="250g"/>
  </r>
  <r>
    <d v="2019-04-21T00:00:00"/>
    <s v="KH015"/>
    <s v="A002"/>
    <n v="1370"/>
    <n v="494744.37226277374"/>
    <n v="677799790"/>
    <n v="74557976.900000006"/>
    <s v="Miền Đông"/>
    <s v="Thành thị"/>
    <x v="3"/>
    <n v="17"/>
    <x v="6"/>
    <n v="5.48"/>
    <s v="800g"/>
  </r>
  <r>
    <d v="2019-04-21T00:00:00"/>
    <s v="KH011"/>
    <s v="A025"/>
    <n v="200"/>
    <n v="775025.75"/>
    <n v="155005150"/>
    <n v="18600618"/>
    <s v="Miền Đông"/>
    <s v="Thành thị"/>
    <x v="3"/>
    <n v="17"/>
    <x v="3"/>
    <n v="0.64"/>
    <s v="800g"/>
  </r>
  <r>
    <d v="2019-04-22T00:00:00"/>
    <s v="KH009"/>
    <s v="A004"/>
    <n v="1930"/>
    <n v="262649.10362694302"/>
    <n v="506912770"/>
    <n v="126728192.5"/>
    <s v="Miền Trung"/>
    <s v="Thành thị"/>
    <x v="3"/>
    <n v="17"/>
    <x v="0"/>
    <n v="5.2110000000000003"/>
    <s v="500g"/>
  </r>
  <r>
    <d v="2019-04-22T00:00:00"/>
    <s v="KH008"/>
    <s v="A019"/>
    <n v="710"/>
    <n v="722135.32394366199"/>
    <n v="512716080"/>
    <n v="71780251.200000018"/>
    <s v="Miền Đông"/>
    <s v="Thành thị"/>
    <x v="3"/>
    <n v="17"/>
    <x v="4"/>
    <n v="0.92300000000000004"/>
    <s v="250g"/>
  </r>
  <r>
    <d v="2019-04-22T00:00:00"/>
    <s v="KH016"/>
    <s v="A012"/>
    <n v="2390"/>
    <n v="289521.28033472801"/>
    <n v="691955860"/>
    <n v="83034703.199999988"/>
    <s v="Miền Tây"/>
    <s v="Thành thị"/>
    <x v="3"/>
    <n v="17"/>
    <x v="6"/>
    <n v="9.56"/>
    <s v="800g"/>
  </r>
  <r>
    <d v="2019-04-22T00:00:00"/>
    <s v="KH006"/>
    <s v="A022"/>
    <n v="490"/>
    <n v="622001.06122448982"/>
    <n v="304780520"/>
    <n v="54860493.599999994"/>
    <s v="Miền Tây"/>
    <s v="Thành thị"/>
    <x v="3"/>
    <n v="17"/>
    <x v="7"/>
    <n v="0.98"/>
    <s v="250g"/>
  </r>
  <r>
    <d v="2019-04-23T00:00:00"/>
    <s v="KH016"/>
    <s v="A015"/>
    <n v="220"/>
    <n v="559656.77272727271"/>
    <n v="123124490"/>
    <n v="25856142.899999999"/>
    <s v="Miền Nam"/>
    <s v="Nông thôn"/>
    <x v="3"/>
    <n v="17"/>
    <x v="0"/>
    <n v="0.77"/>
    <s v="800g"/>
  </r>
  <r>
    <d v="2019-04-24T00:00:00"/>
    <s v="KH010"/>
    <s v="A014"/>
    <n v="200"/>
    <n v="525989.1"/>
    <n v="105197820"/>
    <n v="13675716.600000001"/>
    <s v="Miền Trung"/>
    <s v="Nông thôn"/>
    <x v="3"/>
    <n v="17"/>
    <x v="1"/>
    <n v="0.6"/>
    <s v="500g"/>
  </r>
  <r>
    <d v="2019-04-25T00:00:00"/>
    <s v="KH001"/>
    <s v="A003"/>
    <n v="940"/>
    <n v="551276.23404255323"/>
    <n v="518199660"/>
    <n v="98457935.400000006"/>
    <s v="Miền Tây"/>
    <s v="Thành thị"/>
    <x v="3"/>
    <n v="17"/>
    <x v="3"/>
    <n v="3.008"/>
    <s v="800g"/>
  </r>
  <r>
    <d v="2019-04-26T00:00:00"/>
    <s v="KH014"/>
    <s v="A009"/>
    <n v="540"/>
    <n v="666035.37037037034"/>
    <n v="359659100"/>
    <n v="79125002"/>
    <s v="Miền Nam"/>
    <s v="Nông thôn"/>
    <x v="3"/>
    <n v="17"/>
    <x v="2"/>
    <n v="1.944"/>
    <s v="800g"/>
  </r>
  <r>
    <d v="2019-04-26T00:00:00"/>
    <s v="KH009"/>
    <s v="A013"/>
    <n v="1160"/>
    <n v="575136.95689655177"/>
    <n v="667158870"/>
    <n v="93402241.800000012"/>
    <s v="Miền Trung"/>
    <s v="Thành thị"/>
    <x v="3"/>
    <n v="17"/>
    <x v="1"/>
    <n v="1.3919999999999999"/>
    <s v="250g"/>
  </r>
  <r>
    <d v="2019-04-26T00:00:00"/>
    <s v="KH014"/>
    <s v="A022"/>
    <n v="150"/>
    <n v="664008.26666666672"/>
    <n v="99601240"/>
    <n v="18924235.600000001"/>
    <s v="Miền Bắc"/>
    <s v="Nông thôn"/>
    <x v="3"/>
    <n v="17"/>
    <x v="7"/>
    <n v="0.3"/>
    <s v="250g"/>
  </r>
  <r>
    <d v="2019-04-26T00:00:00"/>
    <s v="KH010"/>
    <s v="A015"/>
    <n v="400"/>
    <n v="542039.57499999995"/>
    <n v="216815830"/>
    <n v="41195007.700000003"/>
    <s v="Miền Trung"/>
    <s v="Thành thị"/>
    <x v="3"/>
    <n v="17"/>
    <x v="0"/>
    <n v="1.4"/>
    <s v="800g"/>
  </r>
  <r>
    <d v="2019-04-26T00:00:00"/>
    <s v="KH010"/>
    <s v="A024"/>
    <n v="660"/>
    <n v="352168.04545454547"/>
    <n v="232430910"/>
    <n v="53459109.300000004"/>
    <s v="Miền Tây"/>
    <s v="Thành thị"/>
    <x v="3"/>
    <n v="17"/>
    <x v="0"/>
    <n v="2.508"/>
    <s v="800g"/>
  </r>
  <r>
    <d v="2019-04-26T00:00:00"/>
    <s v="KH001"/>
    <s v="A016"/>
    <n v="490"/>
    <n v="863177.12244897964"/>
    <n v="422956790"/>
    <n v="76132222.200000003"/>
    <s v="Miền Tây"/>
    <s v="Thành thị"/>
    <x v="3"/>
    <n v="17"/>
    <x v="4"/>
    <n v="0.93100000000000005"/>
    <s v="250g"/>
  </r>
  <r>
    <d v="2019-04-27T00:00:00"/>
    <s v="KH010"/>
    <s v="A003"/>
    <n v="1230"/>
    <n v="437858.34146341466"/>
    <n v="538565760"/>
    <n v="75399206.400000006"/>
    <s v="Miền Trung"/>
    <s v="Thành thị"/>
    <x v="3"/>
    <n v="17"/>
    <x v="3"/>
    <n v="3.9359999999999999"/>
    <s v="800g"/>
  </r>
  <r>
    <d v="2019-04-27T00:00:00"/>
    <s v="KH003"/>
    <s v="A012"/>
    <n v="910"/>
    <n v="260375.67032967033"/>
    <n v="236941860"/>
    <n v="40280116.200000003"/>
    <s v="Miền Bắc"/>
    <s v="Thành thị"/>
    <x v="3"/>
    <n v="17"/>
    <x v="6"/>
    <n v="3.64"/>
    <s v="800g"/>
  </r>
  <r>
    <d v="2019-04-28T00:00:00"/>
    <s v="KH016"/>
    <s v="A006"/>
    <n v="460"/>
    <n v="794906.39130434778"/>
    <n v="365656940"/>
    <n v="80444526.799999997"/>
    <s v="Miền Tây"/>
    <s v="Nông thôn"/>
    <x v="3"/>
    <n v="18"/>
    <x v="2"/>
    <n v="1.978"/>
    <s v="1000g"/>
  </r>
  <r>
    <d v="2019-04-28T00:00:00"/>
    <s v="KH012"/>
    <s v="A023"/>
    <n v="470"/>
    <n v="820758.80851063831"/>
    <n v="385756640"/>
    <n v="38575664"/>
    <s v="Miền Đông"/>
    <s v="Nông thôn"/>
    <x v="3"/>
    <n v="18"/>
    <x v="6"/>
    <n v="1.5509999999999999"/>
    <s v="800g"/>
  </r>
  <r>
    <d v="2019-04-29T00:00:00"/>
    <s v="KH009"/>
    <s v="A013"/>
    <n v="930"/>
    <n v="421206.89247311826"/>
    <n v="391722410"/>
    <n v="43089465.099999994"/>
    <s v="Miền Đông"/>
    <s v="Thành thị"/>
    <x v="3"/>
    <n v="18"/>
    <x v="1"/>
    <n v="1.1160000000000001"/>
    <s v="250g"/>
  </r>
  <r>
    <d v="2019-04-30T00:00:00"/>
    <s v="KH016"/>
    <s v="A020"/>
    <n v="10"/>
    <n v="1090606"/>
    <n v="10906060"/>
    <n v="872484.79999999993"/>
    <s v="Miền Bắc"/>
    <s v="Nông thôn"/>
    <x v="3"/>
    <n v="18"/>
    <x v="4"/>
    <n v="2.5999999999999999E-2"/>
    <s v="500g"/>
  </r>
  <r>
    <d v="2019-04-30T00:00:00"/>
    <s v="KH012"/>
    <s v="A022"/>
    <n v="730"/>
    <n v="690270.78082191781"/>
    <n v="503897670"/>
    <n v="80623627.200000003"/>
    <s v="Miền Đông"/>
    <s v="Thành thị"/>
    <x v="3"/>
    <n v="18"/>
    <x v="7"/>
    <n v="1.46"/>
    <s v="250g"/>
  </r>
  <r>
    <d v="2019-04-30T00:00:00"/>
    <s v="KH009"/>
    <s v="A002"/>
    <n v="1480"/>
    <n v="422081.66891891893"/>
    <n v="624680870"/>
    <n v="93702130.499999985"/>
    <s v="Miền Nam"/>
    <s v="Thành thị"/>
    <x v="3"/>
    <n v="18"/>
    <x v="6"/>
    <n v="5.92"/>
    <s v="800g"/>
  </r>
  <r>
    <d v="2019-04-30T00:00:00"/>
    <s v="KH002"/>
    <s v="A018"/>
    <n v="1040"/>
    <n v="518717.79807692306"/>
    <n v="539466510"/>
    <n v="134866627.5"/>
    <s v="Miền Trung"/>
    <s v="Nông thôn"/>
    <x v="3"/>
    <n v="18"/>
    <x v="4"/>
    <n v="2.1840000000000002"/>
    <s v="500g"/>
  </r>
  <r>
    <d v="2019-04-30T00:00:00"/>
    <s v="KH007"/>
    <s v="A023"/>
    <n v="260"/>
    <n v="1026287.8076923077"/>
    <n v="266834830"/>
    <n v="37356876.200000003"/>
    <s v="Miền Trung"/>
    <s v="Nông thôn"/>
    <x v="3"/>
    <n v="18"/>
    <x v="6"/>
    <n v="0.85799999999999998"/>
    <s v="800g"/>
  </r>
  <r>
    <d v="2019-05-01T00:00:00"/>
    <s v="KH003"/>
    <s v="A001"/>
    <n v="50"/>
    <n v="482510.8"/>
    <n v="24125540"/>
    <n v="4825108"/>
    <s v="Miền Đông"/>
    <s v="Thành thị"/>
    <x v="4"/>
    <n v="18"/>
    <x v="4"/>
    <n v="0.16"/>
    <s v="800g"/>
  </r>
  <r>
    <d v="2019-05-01T00:00:00"/>
    <s v="KH016"/>
    <s v="A018"/>
    <n v="940"/>
    <n v="705457.52127659577"/>
    <n v="663130070"/>
    <n v="145888615.40000001"/>
    <s v="Miền Đông"/>
    <s v="Nông thôn"/>
    <x v="4"/>
    <n v="18"/>
    <x v="4"/>
    <n v="1.974"/>
    <s v="500g"/>
  </r>
  <r>
    <d v="2019-05-01T00:00:00"/>
    <s v="KH016"/>
    <s v="A007"/>
    <n v="320"/>
    <n v="680822.0625"/>
    <n v="217863060"/>
    <n v="37036720.200000003"/>
    <s v="Miền Bắc"/>
    <s v="Nông thôn"/>
    <x v="4"/>
    <n v="18"/>
    <x v="1"/>
    <n v="0.86399999999999999"/>
    <s v="500g"/>
  </r>
  <r>
    <d v="2019-05-01T00:00:00"/>
    <s v="KH016"/>
    <s v="A013"/>
    <n v="1380"/>
    <n v="428571.47101449274"/>
    <n v="591428630"/>
    <n v="59142863.000000007"/>
    <s v="Miền Tây"/>
    <s v="Nông thôn"/>
    <x v="4"/>
    <n v="18"/>
    <x v="1"/>
    <n v="1.6559999999999999"/>
    <s v="250g"/>
  </r>
  <r>
    <d v="2019-05-01T00:00:00"/>
    <s v="KH013"/>
    <s v="A001"/>
    <n v="720"/>
    <n v="519791.84722222225"/>
    <n v="374250130"/>
    <n v="86077529.900000006"/>
    <s v="Miền Nam"/>
    <s v="Nông thôn"/>
    <x v="4"/>
    <n v="18"/>
    <x v="4"/>
    <n v="2.3039999999999998"/>
    <s v="800g"/>
  </r>
  <r>
    <d v="2019-05-01T00:00:00"/>
    <s v="KH006"/>
    <s v="A020"/>
    <n v="200"/>
    <n v="936075.1"/>
    <n v="187215020"/>
    <n v="44931604.799999997"/>
    <s v="Miền Nam"/>
    <s v="Nông thôn"/>
    <x v="4"/>
    <n v="18"/>
    <x v="4"/>
    <n v="0.52"/>
    <s v="500g"/>
  </r>
  <r>
    <d v="2019-05-02T00:00:00"/>
    <s v="KH002"/>
    <s v="A006"/>
    <n v="40"/>
    <n v="901679"/>
    <n v="36067160"/>
    <n v="4688730.8"/>
    <s v="Miền Tây"/>
    <s v="Thành thị"/>
    <x v="4"/>
    <n v="18"/>
    <x v="2"/>
    <n v="0.17199999999999999"/>
    <s v="1000g"/>
  </r>
  <r>
    <d v="2019-05-02T00:00:00"/>
    <s v="KH013"/>
    <s v="A007"/>
    <n v="370"/>
    <n v="684132.97297297302"/>
    <n v="253129200"/>
    <n v="22781628"/>
    <s v="Miền Tây"/>
    <s v="Thành thị"/>
    <x v="4"/>
    <n v="18"/>
    <x v="1"/>
    <n v="0.99900000000000011"/>
    <s v="500g"/>
  </r>
  <r>
    <d v="2019-05-02T00:00:00"/>
    <s v="KH010"/>
    <s v="A018"/>
    <n v="70"/>
    <n v="616178.14285714284"/>
    <n v="43132470"/>
    <n v="10351792.799999999"/>
    <s v="Miền Bắc"/>
    <s v="Thành thị"/>
    <x v="4"/>
    <n v="18"/>
    <x v="4"/>
    <n v="0.14699999999999999"/>
    <s v="500g"/>
  </r>
  <r>
    <d v="2019-05-03T00:00:00"/>
    <s v="KH016"/>
    <s v="A012"/>
    <n v="550"/>
    <n v="300545.29090909089"/>
    <n v="165299910"/>
    <n v="42977976.600000001"/>
    <s v="Miền Nam"/>
    <s v="Thành thị"/>
    <x v="4"/>
    <n v="18"/>
    <x v="6"/>
    <n v="2.2000000000000002"/>
    <s v="800g"/>
  </r>
  <r>
    <d v="2019-05-03T00:00:00"/>
    <s v="KH005"/>
    <s v="A019"/>
    <n v="590"/>
    <n v="581189.23728813557"/>
    <n v="342901650"/>
    <n v="72009346.5"/>
    <s v="Miền Trung"/>
    <s v="Thành thị"/>
    <x v="4"/>
    <n v="18"/>
    <x v="4"/>
    <n v="0.76700000000000002"/>
    <s v="250g"/>
  </r>
  <r>
    <d v="2019-05-03T00:00:00"/>
    <s v="KH005"/>
    <s v="A006"/>
    <n v="600"/>
    <n v="1009297.1"/>
    <n v="605578260"/>
    <n v="109004086.8"/>
    <s v="Miền Trung"/>
    <s v="Nông thôn"/>
    <x v="4"/>
    <n v="18"/>
    <x v="2"/>
    <n v="2.58"/>
    <s v="1000g"/>
  </r>
  <r>
    <d v="2019-05-03T00:00:00"/>
    <s v="KH013"/>
    <s v="A008"/>
    <n v="1800"/>
    <n v="236353.74444444446"/>
    <n v="425436740"/>
    <n v="46798041.399999999"/>
    <s v="Miền Nam"/>
    <s v="Thành thị"/>
    <x v="4"/>
    <n v="18"/>
    <x v="3"/>
    <n v="2.88"/>
    <s v="250g"/>
  </r>
  <r>
    <d v="2019-05-04T00:00:00"/>
    <s v="KH009"/>
    <s v="A001"/>
    <n v="1070"/>
    <n v="476965.55140186916"/>
    <n v="510353140"/>
    <n v="71449439.600000009"/>
    <s v="Miền Nam"/>
    <s v="Nông thôn"/>
    <x v="4"/>
    <n v="18"/>
    <x v="4"/>
    <n v="3.4239999999999999"/>
    <s v="800g"/>
  </r>
  <r>
    <d v="2019-05-04T00:00:00"/>
    <s v="KH008"/>
    <s v="A016"/>
    <n v="300"/>
    <n v="865780.56666666665"/>
    <n v="259734170"/>
    <n v="23376075.299999997"/>
    <s v="Miền Bắc"/>
    <s v="Nông thôn"/>
    <x v="4"/>
    <n v="18"/>
    <x v="4"/>
    <n v="0.56999999999999995"/>
    <s v="250g"/>
  </r>
  <r>
    <d v="2019-05-04T00:00:00"/>
    <s v="KH001"/>
    <s v="A012"/>
    <n v="1800"/>
    <n v="221344.66111111111"/>
    <n v="398420390"/>
    <n v="103589301.40000001"/>
    <s v="Miền Tây"/>
    <s v="Nông thôn"/>
    <x v="4"/>
    <n v="18"/>
    <x v="6"/>
    <n v="7.2"/>
    <s v="800g"/>
  </r>
  <r>
    <d v="2019-05-05T00:00:00"/>
    <s v="KH001"/>
    <s v="A022"/>
    <n v="360"/>
    <n v="763568.5"/>
    <n v="274884660"/>
    <n v="30237312.600000001"/>
    <s v="Miền Trung"/>
    <s v="Nông thôn"/>
    <x v="4"/>
    <n v="19"/>
    <x v="7"/>
    <n v="0.72"/>
    <s v="250g"/>
  </r>
  <r>
    <d v="2019-05-05T00:00:00"/>
    <s v="KH008"/>
    <s v="A015"/>
    <n v="980"/>
    <n v="653558.59183673467"/>
    <n v="640487420"/>
    <n v="64048742"/>
    <s v="Miền Tây"/>
    <s v="Nông thôn"/>
    <x v="4"/>
    <n v="19"/>
    <x v="0"/>
    <n v="3.43"/>
    <s v="800g"/>
  </r>
  <r>
    <d v="2019-05-05T00:00:00"/>
    <s v="KH005"/>
    <s v="A020"/>
    <n v="730"/>
    <n v="674413.30136986298"/>
    <n v="492321710"/>
    <n v="88617907.799999997"/>
    <s v="Miền Nam"/>
    <s v="Thành thị"/>
    <x v="4"/>
    <n v="19"/>
    <x v="4"/>
    <n v="1.8979999999999999"/>
    <s v="500g"/>
  </r>
  <r>
    <d v="2019-05-05T00:00:00"/>
    <s v="KH013"/>
    <s v="A006"/>
    <n v="330"/>
    <n v="799144.81818181823"/>
    <n v="263717790"/>
    <n v="36920490.600000009"/>
    <s v="Miền Bắc"/>
    <s v="Nông thôn"/>
    <x v="4"/>
    <n v="19"/>
    <x v="2"/>
    <n v="1.419"/>
    <s v="1000g"/>
  </r>
  <r>
    <d v="2019-05-05T00:00:00"/>
    <s v="KH011"/>
    <s v="A005"/>
    <n v="1800"/>
    <n v="351283.91111111111"/>
    <n v="632311040"/>
    <n v="158077760"/>
    <s v="Miền Đông"/>
    <s v="Nông thôn"/>
    <x v="4"/>
    <n v="19"/>
    <x v="7"/>
    <n v="3.9600000000000004"/>
    <s v="500g"/>
  </r>
  <r>
    <d v="2019-05-06T00:00:00"/>
    <s v="KH015"/>
    <s v="A001"/>
    <n v="850"/>
    <n v="497603.31764705881"/>
    <n v="422962820"/>
    <n v="80362935.799999997"/>
    <s v="Miền Tây"/>
    <s v="Nông thôn"/>
    <x v="4"/>
    <n v="19"/>
    <x v="4"/>
    <n v="2.72"/>
    <s v="800g"/>
  </r>
  <r>
    <d v="2019-05-06T00:00:00"/>
    <s v="KH009"/>
    <s v="A003"/>
    <n v="540"/>
    <n v="554065.98148148146"/>
    <n v="299195630"/>
    <n v="53855213.399999999"/>
    <s v="Miền Nam"/>
    <s v="Nông thôn"/>
    <x v="4"/>
    <n v="19"/>
    <x v="3"/>
    <n v="1.728"/>
    <s v="800g"/>
  </r>
  <r>
    <d v="2019-05-06T00:00:00"/>
    <s v="KH001"/>
    <s v="A016"/>
    <n v="300"/>
    <n v="970823.1"/>
    <n v="291246930"/>
    <n v="40774570.200000003"/>
    <s v="Miền Đông"/>
    <s v="Thành thị"/>
    <x v="4"/>
    <n v="19"/>
    <x v="4"/>
    <n v="0.56999999999999995"/>
    <s v="250g"/>
  </r>
  <r>
    <d v="2019-05-06T00:00:00"/>
    <s v="KH009"/>
    <s v="A005"/>
    <n v="670"/>
    <n v="370646.28358208953"/>
    <n v="248333010"/>
    <n v="49666602"/>
    <s v="Miền Nam"/>
    <s v="Thành thị"/>
    <x v="4"/>
    <n v="19"/>
    <x v="7"/>
    <n v="1.4740000000000002"/>
    <s v="500g"/>
  </r>
  <r>
    <d v="2019-05-06T00:00:00"/>
    <s v="KH014"/>
    <s v="A008"/>
    <n v="240"/>
    <n v="267601.125"/>
    <n v="64224270"/>
    <n v="10918125.9"/>
    <s v="Miền Bắc"/>
    <s v="Nông thôn"/>
    <x v="4"/>
    <n v="19"/>
    <x v="3"/>
    <n v="0.38400000000000001"/>
    <s v="250g"/>
  </r>
  <r>
    <d v="2019-05-07T00:00:00"/>
    <s v="KH008"/>
    <s v="A011"/>
    <n v="20"/>
    <n v="505993"/>
    <n v="10119860"/>
    <n v="2125170.6"/>
    <s v="Miền Tây"/>
    <s v="Thành thị"/>
    <x v="4"/>
    <n v="19"/>
    <x v="5"/>
    <n v="4.5999999999999999E-2"/>
    <s v="500g"/>
  </r>
  <r>
    <d v="2019-05-07T00:00:00"/>
    <s v="KH007"/>
    <s v="A011"/>
    <n v="170"/>
    <n v="462404.1176470588"/>
    <n v="78608700"/>
    <n v="8646957"/>
    <s v="Miền Nam"/>
    <s v="Nông thôn"/>
    <x v="4"/>
    <n v="19"/>
    <x v="5"/>
    <n v="0.39099999999999996"/>
    <s v="500g"/>
  </r>
  <r>
    <d v="2019-05-08T00:00:00"/>
    <s v="KH008"/>
    <s v="A007"/>
    <n v="530"/>
    <n v="775836.86792452831"/>
    <n v="411193540"/>
    <n v="65790966.400000006"/>
    <s v="Miền Tây"/>
    <s v="Thành thị"/>
    <x v="4"/>
    <n v="19"/>
    <x v="1"/>
    <n v="1.431"/>
    <s v="500g"/>
  </r>
  <r>
    <d v="2019-05-08T00:00:00"/>
    <s v="KH009"/>
    <s v="A005"/>
    <n v="970"/>
    <n v="398860.57731958764"/>
    <n v="386894760"/>
    <n v="50296318.799999997"/>
    <s v="Miền Trung"/>
    <s v="Thành thị"/>
    <x v="4"/>
    <n v="19"/>
    <x v="7"/>
    <n v="2.1339999999999999"/>
    <s v="500g"/>
  </r>
  <r>
    <d v="2019-05-08T00:00:00"/>
    <s v="KH001"/>
    <s v="A006"/>
    <n v="440"/>
    <n v="880637.56818181823"/>
    <n v="387480530"/>
    <n v="42622858.299999997"/>
    <s v="Miền Bắc"/>
    <s v="Thành thị"/>
    <x v="4"/>
    <n v="19"/>
    <x v="2"/>
    <n v="1.8919999999999999"/>
    <s v="1000g"/>
  </r>
  <r>
    <d v="2019-05-08T00:00:00"/>
    <s v="KH006"/>
    <s v="A011"/>
    <n v="1460"/>
    <n v="424586.31506849313"/>
    <n v="619896020"/>
    <n v="61989602"/>
    <s v="Miền Đông"/>
    <s v="Thành thị"/>
    <x v="4"/>
    <n v="19"/>
    <x v="5"/>
    <n v="3.3579999999999997"/>
    <s v="500g"/>
  </r>
  <r>
    <d v="2019-05-08T00:00:00"/>
    <s v="KH003"/>
    <s v="A017"/>
    <n v="660"/>
    <n v="920033.28787878784"/>
    <n v="607221970"/>
    <n v="109299954.59999999"/>
    <s v="Miền Đông"/>
    <s v="Nông thôn"/>
    <x v="4"/>
    <n v="19"/>
    <x v="0"/>
    <n v="2.7059999999999995"/>
    <s v="1000g"/>
  </r>
  <r>
    <d v="2019-05-08T00:00:00"/>
    <s v="KH014"/>
    <s v="A002"/>
    <n v="500"/>
    <n v="502019.7"/>
    <n v="251009850"/>
    <n v="55222167"/>
    <s v="Miền Trung"/>
    <s v="Nông thôn"/>
    <x v="4"/>
    <n v="19"/>
    <x v="6"/>
    <n v="2"/>
    <s v="800g"/>
  </r>
  <r>
    <d v="2019-05-09T00:00:00"/>
    <s v="KH015"/>
    <s v="A023"/>
    <n v="340"/>
    <n v="1084724.6470588236"/>
    <n v="368806380"/>
    <n v="95889658.800000012"/>
    <s v="Miền Bắc"/>
    <s v="Thành thị"/>
    <x v="4"/>
    <n v="19"/>
    <x v="6"/>
    <n v="1.1220000000000001"/>
    <s v="800g"/>
  </r>
  <r>
    <d v="2019-05-09T00:00:00"/>
    <s v="KH008"/>
    <s v="A002"/>
    <n v="1430"/>
    <n v="401183.34265734267"/>
    <n v="573692180"/>
    <n v="74579983.400000006"/>
    <s v="Miền Đông"/>
    <s v="Thành thị"/>
    <x v="4"/>
    <n v="19"/>
    <x v="6"/>
    <n v="5.72"/>
    <s v="800g"/>
  </r>
  <r>
    <d v="2019-05-10T00:00:00"/>
    <s v="KH015"/>
    <s v="A014"/>
    <n v="390"/>
    <n v="490102.20512820513"/>
    <n v="191139860"/>
    <n v="19113986"/>
    <s v="Miền Tây"/>
    <s v="Thành thị"/>
    <x v="4"/>
    <n v="19"/>
    <x v="1"/>
    <n v="1.17"/>
    <s v="500g"/>
  </r>
  <r>
    <d v="2019-05-10T00:00:00"/>
    <s v="KH008"/>
    <s v="A001"/>
    <n v="350"/>
    <n v="405896.6857142857"/>
    <n v="142063840"/>
    <n v="28412768.000000004"/>
    <s v="Miền Tây"/>
    <s v="Thành thị"/>
    <x v="4"/>
    <n v="19"/>
    <x v="4"/>
    <n v="1.1200000000000001"/>
    <s v="800g"/>
  </r>
  <r>
    <d v="2019-05-10T00:00:00"/>
    <s v="KH006"/>
    <s v="A010"/>
    <n v="710"/>
    <n v="649525.78873239434"/>
    <n v="461163310"/>
    <n v="119902460.60000001"/>
    <s v="Miền Bắc"/>
    <s v="Thành thị"/>
    <x v="4"/>
    <n v="19"/>
    <x v="3"/>
    <n v="2.2719999999999998"/>
    <s v="800g"/>
  </r>
  <r>
    <d v="2019-05-10T00:00:00"/>
    <s v="KH012"/>
    <s v="A018"/>
    <n v="860"/>
    <n v="686453.81395348837"/>
    <n v="590350280"/>
    <n v="82649039.200000003"/>
    <s v="Miền Đông"/>
    <s v="Thành thị"/>
    <x v="4"/>
    <n v="19"/>
    <x v="4"/>
    <n v="1.806"/>
    <s v="500g"/>
  </r>
  <r>
    <d v="2019-05-10T00:00:00"/>
    <s v="KH011"/>
    <s v="A024"/>
    <n v="640"/>
    <n v="466884.859375"/>
    <n v="298806310"/>
    <n v="26892567.899999999"/>
    <s v="Miền Trung"/>
    <s v="Thành thị"/>
    <x v="4"/>
    <n v="19"/>
    <x v="0"/>
    <n v="2.4319999999999999"/>
    <s v="800g"/>
  </r>
  <r>
    <d v="2019-05-10T00:00:00"/>
    <s v="KH014"/>
    <s v="A025"/>
    <n v="520"/>
    <n v="641122.09615384613"/>
    <n v="333383490"/>
    <n v="46673688.600000001"/>
    <s v="Miền Nam"/>
    <s v="Nông thôn"/>
    <x v="4"/>
    <n v="19"/>
    <x v="3"/>
    <n v="1.6639999999999999"/>
    <s v="800g"/>
  </r>
  <r>
    <d v="2019-05-10T00:00:00"/>
    <s v="KH002"/>
    <s v="A018"/>
    <n v="220"/>
    <n v="517169.63636363635"/>
    <n v="113777320"/>
    <n v="11377732"/>
    <s v="Miền Bắc"/>
    <s v="Nông thôn"/>
    <x v="4"/>
    <n v="19"/>
    <x v="4"/>
    <n v="0.46200000000000002"/>
    <s v="500g"/>
  </r>
  <r>
    <d v="2019-05-11T00:00:00"/>
    <s v="KH007"/>
    <s v="A021"/>
    <n v="280"/>
    <n v="364772.10714285716"/>
    <n v="102136190"/>
    <n v="15320428.499999998"/>
    <s v="Miền Nam"/>
    <s v="Nông thôn"/>
    <x v="4"/>
    <n v="19"/>
    <x v="2"/>
    <n v="1.036"/>
    <s v="800g"/>
  </r>
  <r>
    <d v="2019-05-11T00:00:00"/>
    <s v="KH006"/>
    <s v="A022"/>
    <n v="50"/>
    <n v="747176.4"/>
    <n v="37358820"/>
    <n v="8966116.7999999989"/>
    <s v="Miền Đông"/>
    <s v="Thành thị"/>
    <x v="4"/>
    <n v="19"/>
    <x v="7"/>
    <n v="0.1"/>
    <s v="250g"/>
  </r>
  <r>
    <d v="2019-05-11T00:00:00"/>
    <s v="KH012"/>
    <s v="A017"/>
    <n v="290"/>
    <n v="1082422.4827586208"/>
    <n v="313902520"/>
    <n v="43946352.800000004"/>
    <s v="Miền Nam"/>
    <s v="Thành thị"/>
    <x v="4"/>
    <n v="19"/>
    <x v="0"/>
    <n v="1.1890000000000001"/>
    <s v="1000g"/>
  </r>
  <r>
    <d v="2019-05-11T00:00:00"/>
    <s v="KH010"/>
    <s v="A023"/>
    <n v="480"/>
    <n v="824146.625"/>
    <n v="395590380"/>
    <n v="90985787.400000006"/>
    <s v="Miền Trung"/>
    <s v="Nông thôn"/>
    <x v="4"/>
    <n v="19"/>
    <x v="6"/>
    <n v="1.5840000000000001"/>
    <s v="800g"/>
  </r>
  <r>
    <d v="2019-05-11T00:00:00"/>
    <s v="KH010"/>
    <s v="A020"/>
    <n v="490"/>
    <n v="949248.38775510201"/>
    <n v="465131710"/>
    <n v="60467122.300000004"/>
    <s v="Miền Bắc"/>
    <s v="Thành thị"/>
    <x v="4"/>
    <n v="19"/>
    <x v="4"/>
    <n v="1.274"/>
    <s v="500g"/>
  </r>
  <r>
    <d v="2019-05-11T00:00:00"/>
    <s v="KH010"/>
    <s v="A001"/>
    <n v="950"/>
    <n v="367967.5263157895"/>
    <n v="349569150"/>
    <n v="52435372.5"/>
    <s v="Miền Nam"/>
    <s v="Thành thị"/>
    <x v="4"/>
    <n v="19"/>
    <x v="4"/>
    <n v="3.04"/>
    <s v="800g"/>
  </r>
  <r>
    <d v="2019-05-11T00:00:00"/>
    <s v="KH011"/>
    <s v="A003"/>
    <n v="260"/>
    <n v="604839.5384615385"/>
    <n v="157258280"/>
    <n v="31451656"/>
    <s v="Miền Nam"/>
    <s v="Thành thị"/>
    <x v="4"/>
    <n v="19"/>
    <x v="3"/>
    <n v="0.83199999999999996"/>
    <s v="800g"/>
  </r>
  <r>
    <d v="2019-05-11T00:00:00"/>
    <s v="KH015"/>
    <s v="A018"/>
    <n v="290"/>
    <n v="705847.62068965519"/>
    <n v="204695810"/>
    <n v="40939162"/>
    <s v="Miền Trung"/>
    <s v="Thành thị"/>
    <x v="4"/>
    <n v="19"/>
    <x v="4"/>
    <n v="0.60899999999999999"/>
    <s v="500g"/>
  </r>
  <r>
    <d v="2019-05-12T00:00:00"/>
    <s v="KH011"/>
    <s v="A006"/>
    <n v="600"/>
    <n v="955028.6166666667"/>
    <n v="573017170"/>
    <n v="126063777.40000001"/>
    <s v="Miền Bắc"/>
    <s v="Thành thị"/>
    <x v="4"/>
    <n v="20"/>
    <x v="2"/>
    <n v="2.58"/>
    <s v="1000g"/>
  </r>
  <r>
    <d v="2019-05-12T00:00:00"/>
    <s v="KH015"/>
    <s v="A005"/>
    <n v="1710"/>
    <n v="383469.79532163742"/>
    <n v="655733350"/>
    <n v="65573335"/>
    <s v="Miền Nam"/>
    <s v="Thành thị"/>
    <x v="4"/>
    <n v="20"/>
    <x v="7"/>
    <n v="3.7620000000000005"/>
    <s v="500g"/>
  </r>
  <r>
    <d v="2019-05-12T00:00:00"/>
    <s v="KH008"/>
    <s v="A009"/>
    <n v="300"/>
    <n v="803854.83333333337"/>
    <n v="241156450"/>
    <n v="38585032"/>
    <s v="Miền Trung"/>
    <s v="Thành thị"/>
    <x v="4"/>
    <n v="20"/>
    <x v="2"/>
    <n v="1.08"/>
    <s v="800g"/>
  </r>
  <r>
    <d v="2019-05-12T00:00:00"/>
    <s v="KH014"/>
    <s v="A023"/>
    <n v="580"/>
    <n v="1034078.1551724138"/>
    <n v="599765330"/>
    <n v="53978879.699999996"/>
    <s v="Miền Nam"/>
    <s v="Thành thị"/>
    <x v="4"/>
    <n v="20"/>
    <x v="6"/>
    <n v="1.9139999999999999"/>
    <s v="800g"/>
  </r>
  <r>
    <d v="2019-05-12T00:00:00"/>
    <s v="KH006"/>
    <s v="A004"/>
    <n v="1860"/>
    <n v="256550.95161290321"/>
    <n v="477184770"/>
    <n v="95436954"/>
    <s v="Miền Bắc"/>
    <s v="Thành thị"/>
    <x v="4"/>
    <n v="20"/>
    <x v="0"/>
    <n v="5.0220000000000002"/>
    <s v="500g"/>
  </r>
  <r>
    <d v="2019-05-12T00:00:00"/>
    <s v="KH003"/>
    <s v="A002"/>
    <n v="1220"/>
    <n v="389068.11475409835"/>
    <n v="474663100"/>
    <n v="37973048"/>
    <s v="Miền Đông"/>
    <s v="Nông thôn"/>
    <x v="4"/>
    <n v="20"/>
    <x v="6"/>
    <n v="4.88"/>
    <s v="800g"/>
  </r>
  <r>
    <d v="2019-05-12T00:00:00"/>
    <s v="KH007"/>
    <s v="A007"/>
    <n v="970"/>
    <n v="625484.08247422683"/>
    <n v="606719560"/>
    <n v="151679890"/>
    <s v="Miền Bắc"/>
    <s v="Thành thị"/>
    <x v="4"/>
    <n v="20"/>
    <x v="1"/>
    <n v="2.6190000000000002"/>
    <s v="500g"/>
  </r>
  <r>
    <d v="2019-05-12T00:00:00"/>
    <s v="KH001"/>
    <s v="A015"/>
    <n v="680"/>
    <n v="696015.79411764711"/>
    <n v="473290740"/>
    <n v="118322685"/>
    <s v="Miền Trung"/>
    <s v="Nông thôn"/>
    <x v="4"/>
    <n v="20"/>
    <x v="0"/>
    <n v="2.38"/>
    <s v="800g"/>
  </r>
  <r>
    <d v="2019-05-13T00:00:00"/>
    <s v="KH007"/>
    <s v="A014"/>
    <n v="1030"/>
    <n v="382568.66990291263"/>
    <n v="394045730"/>
    <n v="39404573"/>
    <s v="Miền Tây"/>
    <s v="Thành thị"/>
    <x v="4"/>
    <n v="20"/>
    <x v="1"/>
    <n v="3.09"/>
    <s v="500g"/>
  </r>
  <r>
    <d v="2019-05-13T00:00:00"/>
    <s v="KH012"/>
    <s v="A014"/>
    <n v="1310"/>
    <n v="382682.02290076338"/>
    <n v="501313450"/>
    <n v="105275824.5"/>
    <s v="Miền Đông"/>
    <s v="Thành thị"/>
    <x v="4"/>
    <n v="20"/>
    <x v="1"/>
    <n v="3.93"/>
    <s v="500g"/>
  </r>
  <r>
    <d v="2019-05-13T00:00:00"/>
    <s v="KH006"/>
    <s v="A024"/>
    <n v="230"/>
    <n v="357413.17391304346"/>
    <n v="82205030"/>
    <n v="20551257.5"/>
    <s v="Miền Nam"/>
    <s v="Nông thôn"/>
    <x v="4"/>
    <n v="20"/>
    <x v="0"/>
    <n v="0.874"/>
    <s v="800g"/>
  </r>
  <r>
    <d v="2019-05-13T00:00:00"/>
    <s v="KH011"/>
    <s v="A024"/>
    <n v="800"/>
    <n v="439316.8"/>
    <n v="351453440"/>
    <n v="91377894.399999991"/>
    <s v="Miền Nam"/>
    <s v="Nông thôn"/>
    <x v="4"/>
    <n v="20"/>
    <x v="0"/>
    <n v="3.04"/>
    <s v="800g"/>
  </r>
  <r>
    <d v="2019-05-14T00:00:00"/>
    <s v="KH011"/>
    <s v="A006"/>
    <n v="540"/>
    <n v="969839.18518518517"/>
    <n v="523713160"/>
    <n v="62845579.200000003"/>
    <s v="Miền Nam"/>
    <s v="Thành thị"/>
    <x v="4"/>
    <n v="20"/>
    <x v="2"/>
    <n v="2.3220000000000001"/>
    <s v="1000g"/>
  </r>
  <r>
    <d v="2019-05-14T00:00:00"/>
    <s v="KH013"/>
    <s v="A006"/>
    <n v="120"/>
    <n v="928411.66666666663"/>
    <n v="111409400"/>
    <n v="14483222"/>
    <s v="Miền Trung"/>
    <s v="Thành thị"/>
    <x v="4"/>
    <n v="20"/>
    <x v="2"/>
    <n v="0.51600000000000001"/>
    <s v="1000g"/>
  </r>
  <r>
    <d v="2019-05-14T00:00:00"/>
    <s v="KH011"/>
    <s v="A009"/>
    <n v="240"/>
    <n v="667174.66666666663"/>
    <n v="160121920"/>
    <n v="12809753.600000001"/>
    <s v="Miền Trung"/>
    <s v="Thành thị"/>
    <x v="4"/>
    <n v="20"/>
    <x v="2"/>
    <n v="0.86399999999999999"/>
    <s v="800g"/>
  </r>
  <r>
    <d v="2019-05-14T00:00:00"/>
    <s v="KH001"/>
    <s v="A009"/>
    <n v="480"/>
    <n v="778641.25"/>
    <n v="373747800"/>
    <n v="71012082"/>
    <s v="Miền Bắc"/>
    <s v="Thành thị"/>
    <x v="4"/>
    <n v="20"/>
    <x v="2"/>
    <n v="1.728"/>
    <s v="800g"/>
  </r>
  <r>
    <d v="2019-05-14T00:00:00"/>
    <s v="KH014"/>
    <s v="A010"/>
    <n v="320"/>
    <n v="476315.1875"/>
    <n v="152420860"/>
    <n v="33532589.199999999"/>
    <s v="Miền Trung"/>
    <s v="Nông thôn"/>
    <x v="4"/>
    <n v="20"/>
    <x v="3"/>
    <n v="1.024"/>
    <s v="800g"/>
  </r>
  <r>
    <d v="2019-05-14T00:00:00"/>
    <s v="KH013"/>
    <s v="A025"/>
    <n v="440"/>
    <n v="772939.79545454541"/>
    <n v="340093510"/>
    <n v="61216831.799999997"/>
    <s v="Miền Đông"/>
    <s v="Nông thôn"/>
    <x v="4"/>
    <n v="20"/>
    <x v="3"/>
    <n v="1.4079999999999999"/>
    <s v="800g"/>
  </r>
  <r>
    <d v="2019-05-14T00:00:00"/>
    <s v="KH008"/>
    <s v="A019"/>
    <n v="1010"/>
    <n v="613524.85148514854"/>
    <n v="619660100"/>
    <n v="92949015"/>
    <s v="Miền Bắc"/>
    <s v="Nông thôn"/>
    <x v="4"/>
    <n v="20"/>
    <x v="4"/>
    <n v="1.3129999999999999"/>
    <s v="250g"/>
  </r>
  <r>
    <d v="2019-05-15T00:00:00"/>
    <s v="KH008"/>
    <s v="A024"/>
    <n v="1040"/>
    <n v="375951.25961538462"/>
    <n v="390989310"/>
    <n v="58648396.499999993"/>
    <s v="Miền Đông"/>
    <s v="Thành thị"/>
    <x v="4"/>
    <n v="20"/>
    <x v="0"/>
    <n v="3.952"/>
    <s v="800g"/>
  </r>
  <r>
    <d v="2019-05-15T00:00:00"/>
    <s v="KH005"/>
    <s v="A014"/>
    <n v="740"/>
    <n v="419105.32432432432"/>
    <n v="310137940"/>
    <n v="77534485"/>
    <s v="Miền Nam"/>
    <s v="Thành thị"/>
    <x v="4"/>
    <n v="20"/>
    <x v="1"/>
    <n v="2.2200000000000002"/>
    <s v="500g"/>
  </r>
  <r>
    <d v="2019-05-16T00:00:00"/>
    <s v="KH011"/>
    <s v="A016"/>
    <n v="150"/>
    <n v="813491.66666666663"/>
    <n v="122023750"/>
    <n v="29285700"/>
    <s v="Miền Nam"/>
    <s v="Thành thị"/>
    <x v="4"/>
    <n v="20"/>
    <x v="4"/>
    <n v="0.28499999999999998"/>
    <s v="250g"/>
  </r>
  <r>
    <d v="2019-05-16T00:00:00"/>
    <s v="KH016"/>
    <s v="A017"/>
    <n v="520"/>
    <n v="909424.30769230775"/>
    <n v="472900640"/>
    <n v="70935096"/>
    <s v="Miền Bắc"/>
    <s v="Thành thị"/>
    <x v="4"/>
    <n v="20"/>
    <x v="0"/>
    <n v="2.1320000000000001"/>
    <s v="1000g"/>
  </r>
  <r>
    <d v="2019-05-16T00:00:00"/>
    <s v="KH010"/>
    <s v="A024"/>
    <n v="800"/>
    <n v="471127.57500000001"/>
    <n v="376902060"/>
    <n v="41459226.600000001"/>
    <s v="Miền Nam"/>
    <s v="Nông thôn"/>
    <x v="4"/>
    <n v="20"/>
    <x v="0"/>
    <n v="3.04"/>
    <s v="800g"/>
  </r>
  <r>
    <d v="2019-05-16T00:00:00"/>
    <s v="KH001"/>
    <s v="A009"/>
    <n v="320"/>
    <n v="576906.53125"/>
    <n v="184610090"/>
    <n v="44306421.600000001"/>
    <s v="Miền Trung"/>
    <s v="Thành thị"/>
    <x v="4"/>
    <n v="20"/>
    <x v="2"/>
    <n v="1.1519999999999999"/>
    <s v="800g"/>
  </r>
  <r>
    <d v="2019-05-16T00:00:00"/>
    <s v="KH003"/>
    <s v="A010"/>
    <n v="1050"/>
    <n v="589185.67619047617"/>
    <n v="618644960"/>
    <n v="80423844.800000012"/>
    <s v="Miền Đông"/>
    <s v="Nông thôn"/>
    <x v="4"/>
    <n v="20"/>
    <x v="3"/>
    <n v="3.36"/>
    <s v="800g"/>
  </r>
  <r>
    <d v="2019-05-17T00:00:00"/>
    <s v="KH005"/>
    <s v="A022"/>
    <n v="480"/>
    <n v="808592.39583333337"/>
    <n v="388124350"/>
    <n v="81506113.5"/>
    <s v="Miền Nam"/>
    <s v="Thành thị"/>
    <x v="4"/>
    <n v="20"/>
    <x v="7"/>
    <n v="0.96"/>
    <s v="250g"/>
  </r>
  <r>
    <d v="2019-05-17T00:00:00"/>
    <s v="KH016"/>
    <s v="A007"/>
    <n v="990"/>
    <n v="660773.35353535356"/>
    <n v="654165620"/>
    <n v="137374780.19999999"/>
    <s v="Miền Tây"/>
    <s v="Nông thôn"/>
    <x v="4"/>
    <n v="20"/>
    <x v="1"/>
    <n v="2.673"/>
    <s v="500g"/>
  </r>
  <r>
    <d v="2019-05-17T00:00:00"/>
    <s v="KH014"/>
    <s v="A012"/>
    <n v="2450"/>
    <n v="267520.64081632654"/>
    <n v="655425570"/>
    <n v="78651068.400000006"/>
    <s v="Miền Nam"/>
    <s v="Nông thôn"/>
    <x v="4"/>
    <n v="20"/>
    <x v="6"/>
    <n v="9.8000000000000007"/>
    <s v="800g"/>
  </r>
  <r>
    <d v="2019-05-17T00:00:00"/>
    <s v="KH015"/>
    <s v="A020"/>
    <n v="410"/>
    <n v="925356.90243902442"/>
    <n v="379396330"/>
    <n v="94849082.5"/>
    <s v="Miền Tây"/>
    <s v="Thành thị"/>
    <x v="4"/>
    <n v="20"/>
    <x v="4"/>
    <n v="1.0660000000000001"/>
    <s v="500g"/>
  </r>
  <r>
    <d v="2019-05-18T00:00:00"/>
    <s v="KH012"/>
    <s v="A008"/>
    <n v="550"/>
    <n v="283009.59999999998"/>
    <n v="155655280"/>
    <n v="31131056"/>
    <s v="Miền Nam"/>
    <s v="Thành thị"/>
    <x v="4"/>
    <n v="20"/>
    <x v="3"/>
    <n v="0.88"/>
    <s v="250g"/>
  </r>
  <r>
    <d v="2019-05-18T00:00:00"/>
    <s v="KH011"/>
    <s v="A008"/>
    <n v="2240"/>
    <n v="226930.91517857142"/>
    <n v="508325250"/>
    <n v="40666020"/>
    <s v="Miền Đông"/>
    <s v="Thành thị"/>
    <x v="4"/>
    <n v="20"/>
    <x v="3"/>
    <n v="3.5840000000000001"/>
    <s v="250g"/>
  </r>
  <r>
    <d v="2019-05-18T00:00:00"/>
    <s v="KH006"/>
    <s v="A023"/>
    <n v="110"/>
    <n v="1086340.1818181819"/>
    <n v="119497420"/>
    <n v="20314561.400000002"/>
    <s v="Miền Trung"/>
    <s v="Nông thôn"/>
    <x v="4"/>
    <n v="20"/>
    <x v="6"/>
    <n v="0.36299999999999999"/>
    <s v="800g"/>
  </r>
  <r>
    <d v="2019-05-18T00:00:00"/>
    <s v="KH004"/>
    <s v="A011"/>
    <n v="510"/>
    <n v="576530.96078431373"/>
    <n v="294030790"/>
    <n v="47044926.399999999"/>
    <s v="Miền Đông"/>
    <s v="Nông thôn"/>
    <x v="4"/>
    <n v="20"/>
    <x v="5"/>
    <n v="1.173"/>
    <s v="500g"/>
  </r>
  <r>
    <d v="2019-05-19T00:00:00"/>
    <s v="KH011"/>
    <s v="A006"/>
    <n v="760"/>
    <n v="869097.15789473685"/>
    <n v="660513840"/>
    <n v="165128460"/>
    <s v="Miền Nam"/>
    <s v="Nông thôn"/>
    <x v="4"/>
    <n v="21"/>
    <x v="2"/>
    <n v="3.2679999999999998"/>
    <s v="1000g"/>
  </r>
  <r>
    <d v="2019-05-19T00:00:00"/>
    <s v="KH009"/>
    <s v="A025"/>
    <n v="640"/>
    <n v="705040.375"/>
    <n v="451225840"/>
    <n v="36098067.200000003"/>
    <s v="Miền Nam"/>
    <s v="Nông thôn"/>
    <x v="4"/>
    <n v="21"/>
    <x v="3"/>
    <n v="2.048"/>
    <s v="800g"/>
  </r>
  <r>
    <d v="2019-05-19T00:00:00"/>
    <s v="KH010"/>
    <s v="A007"/>
    <n v="320"/>
    <n v="761419.75"/>
    <n v="243654320"/>
    <n v="21928888.799999997"/>
    <s v="Miền Bắc"/>
    <s v="Nông thôn"/>
    <x v="4"/>
    <n v="21"/>
    <x v="1"/>
    <n v="0.86399999999999999"/>
    <s v="500g"/>
  </r>
  <r>
    <d v="2019-05-19T00:00:00"/>
    <s v="KH009"/>
    <s v="A018"/>
    <n v="880"/>
    <n v="614488.11363636365"/>
    <n v="540749540"/>
    <n v="75704935.600000009"/>
    <s v="Miền Trung"/>
    <s v="Thành thị"/>
    <x v="4"/>
    <n v="21"/>
    <x v="4"/>
    <n v="1.8480000000000001"/>
    <s v="500g"/>
  </r>
  <r>
    <d v="2019-05-19T00:00:00"/>
    <s v="KH006"/>
    <s v="A022"/>
    <n v="20"/>
    <n v="693301.5"/>
    <n v="13866030"/>
    <n v="2634545.7000000002"/>
    <s v="Miền Đông"/>
    <s v="Nông thôn"/>
    <x v="4"/>
    <n v="21"/>
    <x v="7"/>
    <n v="0.04"/>
    <s v="250g"/>
  </r>
  <r>
    <d v="2019-05-20T00:00:00"/>
    <s v="KH011"/>
    <s v="A005"/>
    <n v="1520"/>
    <n v="430208.71052631579"/>
    <n v="653917240"/>
    <n v="91548413.600000009"/>
    <s v="Miền Trung"/>
    <s v="Thành thị"/>
    <x v="4"/>
    <n v="21"/>
    <x v="7"/>
    <n v="3.3440000000000003"/>
    <s v="500g"/>
  </r>
  <r>
    <d v="2019-05-20T00:00:00"/>
    <s v="KH008"/>
    <s v="A009"/>
    <n v="100"/>
    <n v="632536.69999999995"/>
    <n v="63253670"/>
    <n v="16445954.200000001"/>
    <s v="Miền Tây"/>
    <s v="Nông thôn"/>
    <x v="4"/>
    <n v="21"/>
    <x v="2"/>
    <n v="0.36"/>
    <s v="800g"/>
  </r>
  <r>
    <d v="2019-05-20T00:00:00"/>
    <s v="KH004"/>
    <s v="A010"/>
    <n v="1150"/>
    <n v="493241.92173913046"/>
    <n v="567228210"/>
    <n v="62395103.099999994"/>
    <s v="Miền Bắc"/>
    <s v="Thành thị"/>
    <x v="4"/>
    <n v="21"/>
    <x v="3"/>
    <n v="3.68"/>
    <s v="800g"/>
  </r>
  <r>
    <d v="2019-05-21T00:00:00"/>
    <s v="KH006"/>
    <s v="A005"/>
    <n v="1690"/>
    <n v="379214.88165680476"/>
    <n v="640873150"/>
    <n v="102539704"/>
    <s v="Miền Trung"/>
    <s v="Thành thị"/>
    <x v="4"/>
    <n v="21"/>
    <x v="7"/>
    <n v="3.7180000000000004"/>
    <s v="500g"/>
  </r>
  <r>
    <d v="2019-05-21T00:00:00"/>
    <s v="KH007"/>
    <s v="A023"/>
    <n v="180"/>
    <n v="803403.5"/>
    <n v="144612630"/>
    <n v="31814778.599999998"/>
    <s v="Miền Trung"/>
    <s v="Thành thị"/>
    <x v="4"/>
    <n v="21"/>
    <x v="6"/>
    <n v="0.59399999999999997"/>
    <s v="800g"/>
  </r>
  <r>
    <d v="2019-05-21T00:00:00"/>
    <s v="KH006"/>
    <s v="A024"/>
    <n v="1270"/>
    <n v="499277.3622047244"/>
    <n v="634082250"/>
    <n v="107793982.5"/>
    <s v="Miền Nam"/>
    <s v="Nông thôn"/>
    <x v="4"/>
    <n v="21"/>
    <x v="0"/>
    <n v="4.8259999999999996"/>
    <s v="800g"/>
  </r>
  <r>
    <d v="2019-05-22T00:00:00"/>
    <s v="KH010"/>
    <s v="A025"/>
    <n v="440"/>
    <n v="828607.61363636365"/>
    <n v="364587350"/>
    <n v="94792711"/>
    <s v="Miền Trung"/>
    <s v="Thành thị"/>
    <x v="4"/>
    <n v="21"/>
    <x v="3"/>
    <n v="1.4079999999999999"/>
    <s v="800g"/>
  </r>
  <r>
    <d v="2019-05-22T00:00:00"/>
    <s v="KH009"/>
    <s v="A022"/>
    <n v="500"/>
    <n v="716979.58"/>
    <n v="358489790"/>
    <n v="86037549.599999994"/>
    <s v="Miền Bắc"/>
    <s v="Thành thị"/>
    <x v="4"/>
    <n v="21"/>
    <x v="7"/>
    <n v="1"/>
    <s v="250g"/>
  </r>
  <r>
    <d v="2019-05-22T00:00:00"/>
    <s v="KH012"/>
    <s v="A017"/>
    <n v="590"/>
    <n v="1019818.4406779661"/>
    <n v="601692880"/>
    <n v="54152359.200000003"/>
    <s v="Miền Nam"/>
    <s v="Thành thị"/>
    <x v="4"/>
    <n v="21"/>
    <x v="0"/>
    <n v="2.419"/>
    <s v="1000g"/>
  </r>
  <r>
    <d v="2019-05-22T00:00:00"/>
    <s v="KH006"/>
    <s v="A003"/>
    <n v="1000"/>
    <n v="434167.55"/>
    <n v="434167550"/>
    <n v="95516861"/>
    <s v="Miền Đông"/>
    <s v="Nông thôn"/>
    <x v="4"/>
    <n v="21"/>
    <x v="3"/>
    <n v="3.2"/>
    <s v="800g"/>
  </r>
  <r>
    <d v="2019-05-22T00:00:00"/>
    <s v="KH016"/>
    <s v="A008"/>
    <n v="2520"/>
    <n v="210156.79761904763"/>
    <n v="529595130"/>
    <n v="74143318.200000003"/>
    <s v="Miền Đông"/>
    <s v="Nông thôn"/>
    <x v="4"/>
    <n v="21"/>
    <x v="3"/>
    <n v="4.032"/>
    <s v="250g"/>
  </r>
  <r>
    <d v="2019-05-23T00:00:00"/>
    <s v="KH009"/>
    <s v="A008"/>
    <n v="1740"/>
    <n v="195944.36206896551"/>
    <n v="340943190"/>
    <n v="57960342.300000004"/>
    <s v="Miền Bắc"/>
    <s v="Thành thị"/>
    <x v="4"/>
    <n v="21"/>
    <x v="3"/>
    <n v="2.7839999999999998"/>
    <s v="250g"/>
  </r>
  <r>
    <d v="2019-05-23T00:00:00"/>
    <s v="KH012"/>
    <s v="A015"/>
    <n v="410"/>
    <n v="611897.04878048785"/>
    <n v="250877790"/>
    <n v="32614112.699999999"/>
    <s v="Miền Đông"/>
    <s v="Thành thị"/>
    <x v="4"/>
    <n v="21"/>
    <x v="0"/>
    <n v="1.4350000000000001"/>
    <s v="800g"/>
  </r>
  <r>
    <d v="2019-05-23T00:00:00"/>
    <s v="KH004"/>
    <s v="A003"/>
    <n v="1060"/>
    <n v="585587.30188679241"/>
    <n v="620722540"/>
    <n v="148973409.59999999"/>
    <s v="Miền Trung"/>
    <s v="Nông thôn"/>
    <x v="4"/>
    <n v="21"/>
    <x v="3"/>
    <n v="3.3919999999999999"/>
    <s v="800g"/>
  </r>
  <r>
    <d v="2019-05-23T00:00:00"/>
    <s v="KH007"/>
    <s v="A009"/>
    <n v="20"/>
    <n v="600184.5"/>
    <n v="12003690"/>
    <n v="1200369"/>
    <s v="Miền Nam"/>
    <s v="Nông thôn"/>
    <x v="4"/>
    <n v="21"/>
    <x v="2"/>
    <n v="7.1999999999999995E-2"/>
    <s v="800g"/>
  </r>
  <r>
    <d v="2019-05-23T00:00:00"/>
    <s v="KH006"/>
    <s v="A020"/>
    <n v="60"/>
    <n v="794574.33333333337"/>
    <n v="47674460"/>
    <n v="7151169"/>
    <s v="Miền Trung"/>
    <s v="Thành thị"/>
    <x v="4"/>
    <n v="21"/>
    <x v="4"/>
    <n v="0.156"/>
    <s v="500g"/>
  </r>
  <r>
    <d v="2019-05-24T00:00:00"/>
    <s v="KH004"/>
    <s v="A006"/>
    <n v="50"/>
    <n v="880825.2"/>
    <n v="44041260"/>
    <n v="9689077.1999999993"/>
    <s v="Miền Đông"/>
    <s v="Thành thị"/>
    <x v="4"/>
    <n v="21"/>
    <x v="2"/>
    <n v="0.215"/>
    <s v="1000g"/>
  </r>
  <r>
    <d v="2019-05-24T00:00:00"/>
    <s v="KH008"/>
    <s v="A025"/>
    <n v="500"/>
    <n v="685964.12"/>
    <n v="342982060"/>
    <n v="78885873.799999997"/>
    <s v="Miền Đông"/>
    <s v="Nông thôn"/>
    <x v="4"/>
    <n v="21"/>
    <x v="3"/>
    <n v="1.6"/>
    <s v="800g"/>
  </r>
  <r>
    <d v="2019-05-24T00:00:00"/>
    <s v="KH007"/>
    <s v="A010"/>
    <n v="1250"/>
    <n v="532147.12"/>
    <n v="665183900"/>
    <n v="139688619"/>
    <s v="Miền Đông"/>
    <s v="Nông thôn"/>
    <x v="4"/>
    <n v="21"/>
    <x v="3"/>
    <n v="4"/>
    <s v="800g"/>
  </r>
  <r>
    <d v="2019-05-24T00:00:00"/>
    <s v="KH015"/>
    <s v="A010"/>
    <n v="880"/>
    <n v="676240.53409090906"/>
    <n v="595091670"/>
    <n v="47607333.600000001"/>
    <s v="Miền Đông"/>
    <s v="Thành thị"/>
    <x v="4"/>
    <n v="21"/>
    <x v="3"/>
    <n v="2.8159999999999998"/>
    <s v="800g"/>
  </r>
  <r>
    <d v="2019-05-25T00:00:00"/>
    <s v="KH010"/>
    <s v="A017"/>
    <n v="210"/>
    <n v="1046385.1904761905"/>
    <n v="219740890"/>
    <n v="28566315.700000003"/>
    <s v="Miền Trung"/>
    <s v="Nông thôn"/>
    <x v="4"/>
    <n v="21"/>
    <x v="0"/>
    <n v="0.86099999999999988"/>
    <s v="1000g"/>
  </r>
  <r>
    <d v="2019-05-25T00:00:00"/>
    <s v="KH001"/>
    <s v="A024"/>
    <n v="1210"/>
    <n v="374971.64462809917"/>
    <n v="453715690"/>
    <n v="36297255.200000003"/>
    <s v="Miền Nam"/>
    <s v="Thành thị"/>
    <x v="4"/>
    <n v="21"/>
    <x v="0"/>
    <n v="4.5979999999999999"/>
    <s v="800g"/>
  </r>
  <r>
    <d v="2019-05-25T00:00:00"/>
    <s v="KH015"/>
    <s v="A007"/>
    <n v="450"/>
    <n v="843821.22222222225"/>
    <n v="379719550"/>
    <n v="64552323.500000007"/>
    <s v="Miền Đông"/>
    <s v="Nông thôn"/>
    <x v="4"/>
    <n v="21"/>
    <x v="1"/>
    <n v="1.2150000000000001"/>
    <s v="500g"/>
  </r>
  <r>
    <d v="2019-05-25T00:00:00"/>
    <s v="KH010"/>
    <s v="A024"/>
    <n v="1010"/>
    <n v="499777.89108910889"/>
    <n v="504775670"/>
    <n v="95907377.300000012"/>
    <s v="Miền Nam"/>
    <s v="Thành thị"/>
    <x v="4"/>
    <n v="21"/>
    <x v="0"/>
    <n v="3.8380000000000001"/>
    <s v="800g"/>
  </r>
  <r>
    <d v="2019-05-26T00:00:00"/>
    <s v="KH004"/>
    <s v="A023"/>
    <n v="40"/>
    <n v="889041.25"/>
    <n v="35561650"/>
    <n v="6401097"/>
    <s v="Miền Tây"/>
    <s v="Nông thôn"/>
    <x v="4"/>
    <n v="22"/>
    <x v="6"/>
    <n v="0.13200000000000001"/>
    <s v="800g"/>
  </r>
  <r>
    <d v="2019-05-26T00:00:00"/>
    <s v="KH008"/>
    <s v="A007"/>
    <n v="290"/>
    <n v="618388.51724137936"/>
    <n v="179332670"/>
    <n v="32279880.600000001"/>
    <s v="Miền Tây"/>
    <s v="Nông thôn"/>
    <x v="4"/>
    <n v="22"/>
    <x v="1"/>
    <n v="0.78300000000000003"/>
    <s v="500g"/>
  </r>
  <r>
    <d v="2019-05-26T00:00:00"/>
    <s v="KH012"/>
    <s v="A025"/>
    <n v="450"/>
    <n v="692816.5777777778"/>
    <n v="311767460"/>
    <n v="74824190.400000006"/>
    <s v="Miền Nam"/>
    <s v="Thành thị"/>
    <x v="4"/>
    <n v="22"/>
    <x v="3"/>
    <n v="1.44"/>
    <s v="800g"/>
  </r>
  <r>
    <d v="2019-05-26T00:00:00"/>
    <s v="KH001"/>
    <s v="A006"/>
    <n v="110"/>
    <n v="789493.18181818177"/>
    <n v="86844250"/>
    <n v="15631965"/>
    <s v="Miền Tây"/>
    <s v="Thành thị"/>
    <x v="4"/>
    <n v="22"/>
    <x v="2"/>
    <n v="0.47299999999999998"/>
    <s v="1000g"/>
  </r>
  <r>
    <d v="2019-05-27T00:00:00"/>
    <s v="KH009"/>
    <s v="A017"/>
    <n v="640"/>
    <n v="800524.28125"/>
    <n v="512335540"/>
    <n v="87097041.799999997"/>
    <s v="Miền Tây"/>
    <s v="Nông thôn"/>
    <x v="4"/>
    <n v="22"/>
    <x v="0"/>
    <n v="2.6240000000000001"/>
    <s v="1000g"/>
  </r>
  <r>
    <d v="2019-05-27T00:00:00"/>
    <s v="KH016"/>
    <s v="A010"/>
    <n v="380"/>
    <n v="676650.89473684214"/>
    <n v="257127340"/>
    <n v="61710561.600000001"/>
    <s v="Miền Trung"/>
    <s v="Nông thôn"/>
    <x v="4"/>
    <n v="22"/>
    <x v="3"/>
    <n v="1.216"/>
    <s v="800g"/>
  </r>
  <r>
    <d v="2019-05-27T00:00:00"/>
    <s v="KH003"/>
    <s v="A004"/>
    <n v="1550"/>
    <n v="297375.49032258062"/>
    <n v="460932010"/>
    <n v="92186402.000000015"/>
    <s v="Miền Bắc"/>
    <s v="Thành thị"/>
    <x v="4"/>
    <n v="22"/>
    <x v="0"/>
    <n v="4.1849999999999996"/>
    <s v="500g"/>
  </r>
  <r>
    <d v="2019-05-28T00:00:00"/>
    <s v="KH009"/>
    <s v="A025"/>
    <n v="860"/>
    <n v="759552.6162790698"/>
    <n v="653215250"/>
    <n v="117578745"/>
    <s v="Miền Trung"/>
    <s v="Thành thị"/>
    <x v="4"/>
    <n v="22"/>
    <x v="3"/>
    <n v="2.7519999999999998"/>
    <s v="800g"/>
  </r>
  <r>
    <d v="2019-05-28T00:00:00"/>
    <s v="KH001"/>
    <s v="A025"/>
    <n v="710"/>
    <n v="802042.71830985916"/>
    <n v="569450330"/>
    <n v="85417549.5"/>
    <s v="Miền Đông"/>
    <s v="Thành thị"/>
    <x v="4"/>
    <n v="22"/>
    <x v="3"/>
    <n v="2.2719999999999998"/>
    <s v="800g"/>
  </r>
  <r>
    <d v="2019-05-28T00:00:00"/>
    <s v="KH002"/>
    <s v="A023"/>
    <n v="550"/>
    <n v="1102168.7272727273"/>
    <n v="606192800"/>
    <n v="115176632"/>
    <s v="Miền Nam"/>
    <s v="Nông thôn"/>
    <x v="4"/>
    <n v="22"/>
    <x v="6"/>
    <n v="1.8149999999999999"/>
    <s v="800g"/>
  </r>
  <r>
    <d v="2019-05-29T00:00:00"/>
    <s v="KH003"/>
    <s v="A017"/>
    <n v="530"/>
    <n v="910099.39622641506"/>
    <n v="482352680"/>
    <n v="38588214.399999999"/>
    <s v="Miền Đông"/>
    <s v="Thành thị"/>
    <x v="4"/>
    <n v="22"/>
    <x v="0"/>
    <n v="2.173"/>
    <s v="1000g"/>
  </r>
  <r>
    <d v="2019-05-29T00:00:00"/>
    <s v="KH016"/>
    <s v="A019"/>
    <n v="380"/>
    <n v="656650.05263157899"/>
    <n v="249527020"/>
    <n v="54895944.400000006"/>
    <s v="Miền Trung"/>
    <s v="Thành thị"/>
    <x v="4"/>
    <n v="22"/>
    <x v="4"/>
    <n v="0.49399999999999999"/>
    <s v="250g"/>
  </r>
  <r>
    <d v="2019-05-29T00:00:00"/>
    <s v="KH012"/>
    <s v="A009"/>
    <n v="380"/>
    <n v="807920.84210526315"/>
    <n v="307009920"/>
    <n v="36841190.399999999"/>
    <s v="Miền Đông"/>
    <s v="Nông thôn"/>
    <x v="4"/>
    <n v="22"/>
    <x v="2"/>
    <n v="1.3680000000000001"/>
    <s v="800g"/>
  </r>
  <r>
    <d v="2019-05-29T00:00:00"/>
    <s v="KH010"/>
    <s v="A002"/>
    <n v="1470"/>
    <n v="424952.70068027213"/>
    <n v="624680470"/>
    <n v="118689289.3"/>
    <s v="Miền Bắc"/>
    <s v="Thành thị"/>
    <x v="4"/>
    <n v="22"/>
    <x v="6"/>
    <n v="5.88"/>
    <s v="800g"/>
  </r>
  <r>
    <d v="2019-05-29T00:00:00"/>
    <s v="KH015"/>
    <s v="A003"/>
    <n v="490"/>
    <n v="488652.24489795917"/>
    <n v="239439600"/>
    <n v="31127148.000000004"/>
    <s v="Miền Bắc"/>
    <s v="Nông thôn"/>
    <x v="4"/>
    <n v="22"/>
    <x v="3"/>
    <n v="1.5680000000000001"/>
    <s v="800g"/>
  </r>
  <r>
    <d v="2019-05-30T00:00:00"/>
    <s v="KH003"/>
    <s v="A011"/>
    <n v="470"/>
    <n v="412250.87234042556"/>
    <n v="193757910"/>
    <n v="25188528.300000001"/>
    <s v="Miền Tây"/>
    <s v="Thành thị"/>
    <x v="4"/>
    <n v="22"/>
    <x v="5"/>
    <n v="1.081"/>
    <s v="500g"/>
  </r>
  <r>
    <d v="2019-05-30T00:00:00"/>
    <s v="KH004"/>
    <s v="A010"/>
    <n v="480"/>
    <n v="545688.02083333337"/>
    <n v="261930250"/>
    <n v="52386050"/>
    <s v="Miền Nam"/>
    <s v="Thành thị"/>
    <x v="4"/>
    <n v="22"/>
    <x v="3"/>
    <n v="1.536"/>
    <s v="800g"/>
  </r>
  <r>
    <d v="2019-05-30T00:00:00"/>
    <s v="KH010"/>
    <s v="A009"/>
    <n v="760"/>
    <n v="671563.22368421056"/>
    <n v="510388050"/>
    <n v="132700893"/>
    <s v="Miền Nam"/>
    <s v="Nông thôn"/>
    <x v="4"/>
    <n v="22"/>
    <x v="2"/>
    <n v="2.7360000000000002"/>
    <s v="800g"/>
  </r>
  <r>
    <d v="2019-05-30T00:00:00"/>
    <s v="KH006"/>
    <s v="A024"/>
    <n v="1130"/>
    <n v="419057.1327433628"/>
    <n v="473534560"/>
    <n v="37882764.799999997"/>
    <s v="Miền Nam"/>
    <s v="Nông thôn"/>
    <x v="4"/>
    <n v="22"/>
    <x v="0"/>
    <n v="4.2939999999999996"/>
    <s v="800g"/>
  </r>
  <r>
    <d v="2019-05-31T00:00:00"/>
    <s v="KH015"/>
    <s v="A018"/>
    <n v="340"/>
    <n v="716018.0882352941"/>
    <n v="243446150"/>
    <n v="43820307"/>
    <s v="Miền Nam"/>
    <s v="Thành thị"/>
    <x v="4"/>
    <n v="22"/>
    <x v="4"/>
    <n v="0.71399999999999997"/>
    <s v="500g"/>
  </r>
  <r>
    <d v="2019-05-31T00:00:00"/>
    <s v="KH008"/>
    <s v="A012"/>
    <n v="1490"/>
    <n v="258940.30872483223"/>
    <n v="385821060"/>
    <n v="100313475.60000001"/>
    <s v="Miền Trung"/>
    <s v="Thành thị"/>
    <x v="4"/>
    <n v="22"/>
    <x v="6"/>
    <n v="5.96"/>
    <s v="800g"/>
  </r>
  <r>
    <d v="2019-05-31T00:00:00"/>
    <s v="KH015"/>
    <s v="A017"/>
    <n v="350"/>
    <n v="756788.37142857141"/>
    <n v="264875930"/>
    <n v="31785111.599999998"/>
    <s v="Miền Nam"/>
    <s v="Thành thị"/>
    <x v="4"/>
    <n v="22"/>
    <x v="0"/>
    <n v="1.4349999999999998"/>
    <s v="1000g"/>
  </r>
  <r>
    <d v="2019-05-31T00:00:00"/>
    <s v="KH014"/>
    <s v="A004"/>
    <n v="1860"/>
    <n v="307808.33870967739"/>
    <n v="572523510"/>
    <n v="103054231.8"/>
    <s v="Miền Nam"/>
    <s v="Nông thôn"/>
    <x v="4"/>
    <n v="22"/>
    <x v="0"/>
    <n v="5.0220000000000002"/>
    <s v="500g"/>
  </r>
  <r>
    <d v="2019-05-31T00:00:00"/>
    <s v="KH002"/>
    <s v="A021"/>
    <n v="1210"/>
    <n v="374292.64462809917"/>
    <n v="452894100"/>
    <n v="113223525"/>
    <s v="Miền Đông"/>
    <s v="Nông thôn"/>
    <x v="4"/>
    <n v="22"/>
    <x v="2"/>
    <n v="4.4770000000000003"/>
    <s v="800g"/>
  </r>
  <r>
    <d v="2019-06-01T00:00:00"/>
    <s v="KH014"/>
    <s v="A014"/>
    <n v="1100"/>
    <n v="443479.15454545454"/>
    <n v="487827070"/>
    <n v="78052331.200000003"/>
    <s v="Miền Nam"/>
    <s v="Thành thị"/>
    <x v="5"/>
    <n v="22"/>
    <x v="1"/>
    <n v="3.3"/>
    <s v="500g"/>
  </r>
  <r>
    <d v="2019-06-01T00:00:00"/>
    <s v="KH002"/>
    <s v="A017"/>
    <n v="40"/>
    <n v="899643.75"/>
    <n v="35985750"/>
    <n v="5757720"/>
    <s v="Miền Đông"/>
    <s v="Nông thôn"/>
    <x v="5"/>
    <n v="22"/>
    <x v="0"/>
    <n v="0.16400000000000001"/>
    <s v="1000g"/>
  </r>
  <r>
    <d v="2019-06-01T00:00:00"/>
    <s v="KH003"/>
    <s v="A016"/>
    <n v="100"/>
    <n v="944734.6"/>
    <n v="94473460"/>
    <n v="7557876.8000000007"/>
    <s v="Miền Trung"/>
    <s v="Thành thị"/>
    <x v="5"/>
    <n v="22"/>
    <x v="4"/>
    <n v="0.19"/>
    <s v="250g"/>
  </r>
  <r>
    <d v="2019-06-01T00:00:00"/>
    <s v="KH009"/>
    <s v="A022"/>
    <n v="870"/>
    <n v="742478.31034482759"/>
    <n v="645956130"/>
    <n v="96893419.5"/>
    <s v="Miền Tây"/>
    <s v="Nông thôn"/>
    <x v="5"/>
    <n v="22"/>
    <x v="7"/>
    <n v="1.74"/>
    <s v="250g"/>
  </r>
  <r>
    <d v="2019-06-02T00:00:00"/>
    <s v="KH005"/>
    <s v="A008"/>
    <n v="750"/>
    <n v="263959.09333333332"/>
    <n v="197969320"/>
    <n v="49492330"/>
    <s v="Miền Tây"/>
    <s v="Thành thị"/>
    <x v="5"/>
    <n v="23"/>
    <x v="3"/>
    <n v="1.2"/>
    <s v="250g"/>
  </r>
  <r>
    <d v="2019-06-02T00:00:00"/>
    <s v="KH004"/>
    <s v="A017"/>
    <n v="140"/>
    <n v="769329.57142857148"/>
    <n v="107706140"/>
    <n v="14001798.200000001"/>
    <s v="Miền Nam"/>
    <s v="Nông thôn"/>
    <x v="5"/>
    <n v="23"/>
    <x v="0"/>
    <n v="0.57399999999999995"/>
    <s v="1000g"/>
  </r>
  <r>
    <d v="2019-06-03T00:00:00"/>
    <s v="KH011"/>
    <s v="A018"/>
    <n v="810"/>
    <n v="554577.5555555555"/>
    <n v="449207820"/>
    <n v="89841564"/>
    <s v="Miền Trung"/>
    <s v="Nông thôn"/>
    <x v="5"/>
    <n v="23"/>
    <x v="4"/>
    <n v="1.7010000000000001"/>
    <s v="500g"/>
  </r>
  <r>
    <d v="2019-06-03T00:00:00"/>
    <s v="KH011"/>
    <s v="A025"/>
    <n v="900"/>
    <n v="757421.7"/>
    <n v="681679530"/>
    <n v="81801543.599999994"/>
    <s v="Miền Trung"/>
    <s v="Thành thị"/>
    <x v="5"/>
    <n v="23"/>
    <x v="3"/>
    <n v="2.88"/>
    <s v="800g"/>
  </r>
  <r>
    <d v="2019-06-03T00:00:00"/>
    <s v="KH012"/>
    <s v="A025"/>
    <n v="230"/>
    <n v="744067.73913043481"/>
    <n v="171135580"/>
    <n v="20536269.600000001"/>
    <s v="Miền Bắc"/>
    <s v="Thành thị"/>
    <x v="5"/>
    <n v="23"/>
    <x v="3"/>
    <n v="0.73599999999999999"/>
    <s v="800g"/>
  </r>
  <r>
    <d v="2019-06-03T00:00:00"/>
    <s v="KH012"/>
    <s v="A008"/>
    <n v="270"/>
    <n v="245295.88888888888"/>
    <n v="66229890"/>
    <n v="17219771.400000002"/>
    <s v="Miền Nam"/>
    <s v="Nông thôn"/>
    <x v="5"/>
    <n v="23"/>
    <x v="3"/>
    <n v="0.432"/>
    <s v="250g"/>
  </r>
  <r>
    <d v="2019-06-03T00:00:00"/>
    <s v="KH001"/>
    <s v="A009"/>
    <n v="940"/>
    <n v="664244.48936170212"/>
    <n v="624389820"/>
    <n v="137365760.40000001"/>
    <s v="Miền Nam"/>
    <s v="Thành thị"/>
    <x v="5"/>
    <n v="23"/>
    <x v="2"/>
    <n v="3.3839999999999999"/>
    <s v="800g"/>
  </r>
  <r>
    <d v="2019-06-03T00:00:00"/>
    <s v="KH015"/>
    <s v="A010"/>
    <n v="1100"/>
    <n v="481998.37272727274"/>
    <n v="530198210"/>
    <n v="42415856.799999997"/>
    <s v="Miền Tây"/>
    <s v="Nông thôn"/>
    <x v="5"/>
    <n v="23"/>
    <x v="3"/>
    <n v="3.52"/>
    <s v="800g"/>
  </r>
  <r>
    <d v="2019-06-03T00:00:00"/>
    <s v="KH016"/>
    <s v="A008"/>
    <n v="610"/>
    <n v="249965.65573770492"/>
    <n v="152479050"/>
    <n v="27446229"/>
    <s v="Miền Nam"/>
    <s v="Thành thị"/>
    <x v="5"/>
    <n v="23"/>
    <x v="3"/>
    <n v="0.97599999999999998"/>
    <s v="250g"/>
  </r>
  <r>
    <d v="2019-06-04T00:00:00"/>
    <s v="KH015"/>
    <s v="A020"/>
    <n v="420"/>
    <n v="966710.59523809527"/>
    <n v="406018450"/>
    <n v="69023136.5"/>
    <s v="Miền Bắc"/>
    <s v="Thành thị"/>
    <x v="5"/>
    <n v="23"/>
    <x v="4"/>
    <n v="1.0920000000000001"/>
    <s v="500g"/>
  </r>
  <r>
    <d v="2019-06-04T00:00:00"/>
    <s v="KH011"/>
    <s v="A017"/>
    <n v="780"/>
    <n v="832976.74358974362"/>
    <n v="649721860"/>
    <n v="168927683.59999999"/>
    <s v="Miền Nam"/>
    <s v="Thành thị"/>
    <x v="5"/>
    <n v="23"/>
    <x v="0"/>
    <n v="3.1979999999999995"/>
    <s v="1000g"/>
  </r>
  <r>
    <d v="2019-06-04T00:00:00"/>
    <s v="KH009"/>
    <s v="A004"/>
    <n v="1040"/>
    <n v="241796.375"/>
    <n v="251468230"/>
    <n v="60352375.199999996"/>
    <s v="Miền Tây"/>
    <s v="Nông thôn"/>
    <x v="5"/>
    <n v="23"/>
    <x v="0"/>
    <n v="2.8079999999999998"/>
    <s v="500g"/>
  </r>
  <r>
    <d v="2019-06-04T00:00:00"/>
    <s v="KH013"/>
    <s v="A010"/>
    <n v="450"/>
    <n v="575508.37777777773"/>
    <n v="258978770"/>
    <n v="62154904.799999997"/>
    <s v="Miền Đông"/>
    <s v="Nông thôn"/>
    <x v="5"/>
    <n v="23"/>
    <x v="3"/>
    <n v="1.44"/>
    <s v="800g"/>
  </r>
  <r>
    <d v="2019-06-04T00:00:00"/>
    <s v="KH011"/>
    <s v="A003"/>
    <n v="1090"/>
    <n v="562267.16513761471"/>
    <n v="612871210"/>
    <n v="116445529.90000001"/>
    <s v="Miền Đông"/>
    <s v="Thành thị"/>
    <x v="5"/>
    <n v="23"/>
    <x v="3"/>
    <n v="3.488"/>
    <s v="800g"/>
  </r>
  <r>
    <d v="2019-06-04T00:00:00"/>
    <s v="KH015"/>
    <s v="A022"/>
    <n v="220"/>
    <n v="807867.72727272729"/>
    <n v="177730900"/>
    <n v="19550399"/>
    <s v="Miền Bắc"/>
    <s v="Thành thị"/>
    <x v="5"/>
    <n v="23"/>
    <x v="7"/>
    <n v="0.44"/>
    <s v="250g"/>
  </r>
  <r>
    <d v="2019-06-05T00:00:00"/>
    <s v="KH012"/>
    <s v="A024"/>
    <n v="270"/>
    <n v="410775.66666666669"/>
    <n v="110909430"/>
    <n v="8872754.4000000004"/>
    <s v="Miền Đông"/>
    <s v="Thành thị"/>
    <x v="5"/>
    <n v="23"/>
    <x v="0"/>
    <n v="1.026"/>
    <s v="800g"/>
  </r>
  <r>
    <d v="2019-06-05T00:00:00"/>
    <s v="KH006"/>
    <s v="A010"/>
    <n v="630"/>
    <n v="692365.96825396828"/>
    <n v="436190560"/>
    <n v="69790489.599999994"/>
    <s v="Miền Bắc"/>
    <s v="Thành thị"/>
    <x v="5"/>
    <n v="23"/>
    <x v="3"/>
    <n v="2.016"/>
    <s v="800g"/>
  </r>
  <r>
    <d v="2019-06-05T00:00:00"/>
    <s v="KH003"/>
    <s v="A002"/>
    <n v="270"/>
    <n v="544390.81481481483"/>
    <n v="146985520"/>
    <n v="20577972.800000004"/>
    <s v="Miền Bắc"/>
    <s v="Nông thôn"/>
    <x v="5"/>
    <n v="23"/>
    <x v="6"/>
    <n v="1.08"/>
    <s v="800g"/>
  </r>
  <r>
    <d v="2019-06-05T00:00:00"/>
    <s v="KH014"/>
    <s v="A004"/>
    <n v="960"/>
    <n v="269905.96875"/>
    <n v="259109730"/>
    <n v="51821946.000000007"/>
    <s v="Miền Đông"/>
    <s v="Nông thôn"/>
    <x v="5"/>
    <n v="23"/>
    <x v="0"/>
    <n v="2.5920000000000001"/>
    <s v="500g"/>
  </r>
  <r>
    <d v="2019-06-06T00:00:00"/>
    <s v="KH016"/>
    <s v="A021"/>
    <n v="1820"/>
    <n v="312699.35164835164"/>
    <n v="569112820"/>
    <n v="147969333.19999999"/>
    <s v="Miền Đông"/>
    <s v="Nông thôn"/>
    <x v="5"/>
    <n v="23"/>
    <x v="2"/>
    <n v="6.734"/>
    <s v="800g"/>
  </r>
  <r>
    <d v="2019-06-07T00:00:00"/>
    <s v="KH013"/>
    <s v="A024"/>
    <n v="170"/>
    <n v="496996.29411764705"/>
    <n v="84489370"/>
    <n v="19432555.100000001"/>
    <s v="Miền Tây"/>
    <s v="Nông thôn"/>
    <x v="5"/>
    <n v="23"/>
    <x v="0"/>
    <n v="0.64600000000000002"/>
    <s v="800g"/>
  </r>
  <r>
    <d v="2019-06-07T00:00:00"/>
    <s v="KH001"/>
    <s v="A025"/>
    <n v="220"/>
    <n v="683729.63636363635"/>
    <n v="150420520"/>
    <n v="31588309.199999999"/>
    <s v="Miền Trung"/>
    <s v="Nông thôn"/>
    <x v="5"/>
    <n v="23"/>
    <x v="3"/>
    <n v="0.70399999999999996"/>
    <s v="800g"/>
  </r>
  <r>
    <d v="2019-06-08T00:00:00"/>
    <s v="KH003"/>
    <s v="A013"/>
    <n v="460"/>
    <n v="582983.80434782605"/>
    <n v="268172550"/>
    <n v="61679686.5"/>
    <s v="Miền Trung"/>
    <s v="Thành thị"/>
    <x v="5"/>
    <n v="23"/>
    <x v="1"/>
    <n v="0.55200000000000005"/>
    <s v="250g"/>
  </r>
  <r>
    <d v="2019-06-08T00:00:00"/>
    <s v="KH004"/>
    <s v="A009"/>
    <n v="60"/>
    <n v="665409.33333333337"/>
    <n v="39924560"/>
    <n v="9981140"/>
    <s v="Miền Bắc"/>
    <s v="Nông thôn"/>
    <x v="5"/>
    <n v="23"/>
    <x v="2"/>
    <n v="0.216"/>
    <s v="800g"/>
  </r>
  <r>
    <d v="2019-06-09T00:00:00"/>
    <s v="KH002"/>
    <s v="A015"/>
    <n v="530"/>
    <n v="521276.83018867922"/>
    <n v="276276720"/>
    <n v="69069180"/>
    <s v="Miền Bắc"/>
    <s v="Thành thị"/>
    <x v="5"/>
    <n v="24"/>
    <x v="0"/>
    <n v="1.855"/>
    <s v="800g"/>
  </r>
  <r>
    <d v="2019-06-09T00:00:00"/>
    <s v="KH006"/>
    <s v="A013"/>
    <n v="800"/>
    <n v="587119.6"/>
    <n v="469695680"/>
    <n v="65757395.200000003"/>
    <s v="Miền Tây"/>
    <s v="Nông thôn"/>
    <x v="5"/>
    <n v="24"/>
    <x v="1"/>
    <n v="0.96"/>
    <s v="250g"/>
  </r>
  <r>
    <d v="2019-06-09T00:00:00"/>
    <s v="KH014"/>
    <s v="A006"/>
    <n v="370"/>
    <n v="909178.37837837834"/>
    <n v="336396000"/>
    <n v="63915240"/>
    <s v="Miền Bắc"/>
    <s v="Thành thị"/>
    <x v="5"/>
    <n v="24"/>
    <x v="2"/>
    <n v="1.591"/>
    <s v="1000g"/>
  </r>
  <r>
    <d v="2019-06-09T00:00:00"/>
    <s v="KH013"/>
    <s v="A014"/>
    <n v="980"/>
    <n v="487992.81632653059"/>
    <n v="478232960"/>
    <n v="38258636.800000004"/>
    <s v="Miền Đông"/>
    <s v="Thành thị"/>
    <x v="5"/>
    <n v="24"/>
    <x v="1"/>
    <n v="2.94"/>
    <s v="500g"/>
  </r>
  <r>
    <d v="2019-06-09T00:00:00"/>
    <s v="KH012"/>
    <s v="A007"/>
    <n v="640"/>
    <n v="724614"/>
    <n v="463752960"/>
    <n v="97388121.599999994"/>
    <s v="Miền Tây"/>
    <s v="Nông thôn"/>
    <x v="5"/>
    <n v="24"/>
    <x v="1"/>
    <n v="1.728"/>
    <s v="500g"/>
  </r>
  <r>
    <d v="2019-06-10T00:00:00"/>
    <s v="KH006"/>
    <s v="A008"/>
    <n v="2990"/>
    <n v="198068.93311036789"/>
    <n v="592226110"/>
    <n v="76989394.300000012"/>
    <s v="Miền Nam"/>
    <s v="Nông thôn"/>
    <x v="5"/>
    <n v="24"/>
    <x v="3"/>
    <n v="4.7839999999999998"/>
    <s v="250g"/>
  </r>
  <r>
    <d v="2019-06-10T00:00:00"/>
    <s v="KH014"/>
    <s v="A015"/>
    <n v="890"/>
    <n v="693494.07865168538"/>
    <n v="617209730"/>
    <n v="111097751.39999999"/>
    <s v="Miền Đông"/>
    <s v="Thành thị"/>
    <x v="5"/>
    <n v="24"/>
    <x v="0"/>
    <n v="3.1150000000000002"/>
    <s v="800g"/>
  </r>
  <r>
    <d v="2019-06-11T00:00:00"/>
    <s v="KH006"/>
    <s v="A003"/>
    <n v="170"/>
    <n v="607912.4117647059"/>
    <n v="103345110"/>
    <n v="14468315.4"/>
    <s v="Miền Trung"/>
    <s v="Thành thị"/>
    <x v="5"/>
    <n v="24"/>
    <x v="3"/>
    <n v="0.54400000000000004"/>
    <s v="800g"/>
  </r>
  <r>
    <d v="2019-06-11T00:00:00"/>
    <s v="KH014"/>
    <s v="A002"/>
    <n v="1320"/>
    <n v="525866.47727272729"/>
    <n v="694143750"/>
    <n v="173535937.5"/>
    <s v="Miền Trung"/>
    <s v="Thành thị"/>
    <x v="5"/>
    <n v="24"/>
    <x v="6"/>
    <n v="5.28"/>
    <s v="800g"/>
  </r>
  <r>
    <d v="2019-06-11T00:00:00"/>
    <s v="KH014"/>
    <s v="A025"/>
    <n v="310"/>
    <n v="799906.12903225806"/>
    <n v="247970900"/>
    <n v="44634762"/>
    <s v="Miền Nam"/>
    <s v="Nông thôn"/>
    <x v="5"/>
    <n v="24"/>
    <x v="3"/>
    <n v="0.99199999999999999"/>
    <s v="800g"/>
  </r>
  <r>
    <d v="2019-06-11T00:00:00"/>
    <s v="KH009"/>
    <s v="A017"/>
    <n v="430"/>
    <n v="925062.65116279072"/>
    <n v="397776940"/>
    <n v="91488696.200000018"/>
    <s v="Miền Tây"/>
    <s v="Nông thôn"/>
    <x v="5"/>
    <n v="24"/>
    <x v="0"/>
    <n v="1.7629999999999997"/>
    <s v="1000g"/>
  </r>
  <r>
    <d v="2019-06-12T00:00:00"/>
    <s v="KH004"/>
    <s v="A024"/>
    <n v="660"/>
    <n v="406727.92424242425"/>
    <n v="268440430"/>
    <n v="34897255.900000006"/>
    <s v="Miền Đông"/>
    <s v="Thành thị"/>
    <x v="5"/>
    <n v="24"/>
    <x v="0"/>
    <n v="2.508"/>
    <s v="800g"/>
  </r>
  <r>
    <d v="2019-06-12T00:00:00"/>
    <s v="KH009"/>
    <s v="A008"/>
    <n v="1780"/>
    <n v="240655.94382022473"/>
    <n v="428367580"/>
    <n v="89957191.799999997"/>
    <s v="Miền Tây"/>
    <s v="Nông thôn"/>
    <x v="5"/>
    <n v="24"/>
    <x v="3"/>
    <n v="2.8479999999999999"/>
    <s v="250g"/>
  </r>
  <r>
    <d v="2019-06-13T00:00:00"/>
    <s v="KH002"/>
    <s v="A025"/>
    <n v="560"/>
    <n v="633606.01785714284"/>
    <n v="354819370"/>
    <n v="60319292.899999999"/>
    <s v="Miền Bắc"/>
    <s v="Nông thôn"/>
    <x v="5"/>
    <n v="24"/>
    <x v="3"/>
    <n v="1.792"/>
    <s v="800g"/>
  </r>
  <r>
    <d v="2019-06-13T00:00:00"/>
    <s v="KH008"/>
    <s v="A001"/>
    <n v="720"/>
    <n v="455286.65277777775"/>
    <n v="327806390"/>
    <n v="81951597.5"/>
    <s v="Miền Tây"/>
    <s v="Nông thôn"/>
    <x v="5"/>
    <n v="24"/>
    <x v="4"/>
    <n v="2.3039999999999998"/>
    <s v="800g"/>
  </r>
  <r>
    <d v="2019-06-14T00:00:00"/>
    <s v="KH007"/>
    <s v="A012"/>
    <n v="810"/>
    <n v="321113.7160493827"/>
    <n v="260102110"/>
    <n v="52020422"/>
    <s v="Miền Trung"/>
    <s v="Thành thị"/>
    <x v="5"/>
    <n v="24"/>
    <x v="6"/>
    <n v="3.24"/>
    <s v="800g"/>
  </r>
  <r>
    <d v="2019-06-14T00:00:00"/>
    <s v="KH011"/>
    <s v="A024"/>
    <n v="950"/>
    <n v="464971.45263157896"/>
    <n v="441722880"/>
    <n v="114847948.80000001"/>
    <s v="Miền Đông"/>
    <s v="Nông thôn"/>
    <x v="5"/>
    <n v="24"/>
    <x v="0"/>
    <n v="3.61"/>
    <s v="800g"/>
  </r>
  <r>
    <d v="2019-06-14T00:00:00"/>
    <s v="KH015"/>
    <s v="A012"/>
    <n v="1310"/>
    <n v="255878.04580152672"/>
    <n v="335200240"/>
    <n v="73744052.799999997"/>
    <s v="Miền Nam"/>
    <s v="Nông thôn"/>
    <x v="5"/>
    <n v="24"/>
    <x v="6"/>
    <n v="5.24"/>
    <s v="800g"/>
  </r>
  <r>
    <d v="2019-06-15T00:00:00"/>
    <s v="KH003"/>
    <s v="A024"/>
    <n v="1020"/>
    <n v="473706.72549019608"/>
    <n v="483180860"/>
    <n v="67645320.400000006"/>
    <s v="Miền Tây"/>
    <s v="Thành thị"/>
    <x v="5"/>
    <n v="24"/>
    <x v="0"/>
    <n v="3.8759999999999999"/>
    <s v="800g"/>
  </r>
  <r>
    <d v="2019-06-15T00:00:00"/>
    <s v="KH003"/>
    <s v="A018"/>
    <n v="900"/>
    <n v="610493.25555555557"/>
    <n v="549443930"/>
    <n v="82416589.5"/>
    <s v="Miền Bắc"/>
    <s v="Nông thôn"/>
    <x v="5"/>
    <n v="24"/>
    <x v="4"/>
    <n v="1.89"/>
    <s v="500g"/>
  </r>
  <r>
    <d v="2019-06-15T00:00:00"/>
    <s v="KH007"/>
    <s v="A004"/>
    <n v="2110"/>
    <n v="327729.81990521325"/>
    <n v="691509920"/>
    <n v="62235892.799999997"/>
    <s v="Miền Trung"/>
    <s v="Thành thị"/>
    <x v="5"/>
    <n v="24"/>
    <x v="0"/>
    <n v="5.6970000000000001"/>
    <s v="500g"/>
  </r>
  <r>
    <d v="2019-06-15T00:00:00"/>
    <s v="KH011"/>
    <s v="A012"/>
    <n v="980"/>
    <n v="288586.23469387757"/>
    <n v="282814510"/>
    <n v="42422176.499999993"/>
    <s v="Miền Trung"/>
    <s v="Nông thôn"/>
    <x v="5"/>
    <n v="24"/>
    <x v="6"/>
    <n v="3.92"/>
    <s v="800g"/>
  </r>
  <r>
    <d v="2019-06-15T00:00:00"/>
    <s v="KH002"/>
    <s v="A015"/>
    <n v="450"/>
    <n v="542224.5555555555"/>
    <n v="244001050"/>
    <n v="19520084"/>
    <s v="Miền Trung"/>
    <s v="Thành thị"/>
    <x v="5"/>
    <n v="24"/>
    <x v="0"/>
    <n v="1.575"/>
    <s v="800g"/>
  </r>
  <r>
    <d v="2019-06-15T00:00:00"/>
    <s v="KH011"/>
    <s v="A020"/>
    <n v="10"/>
    <n v="1230805"/>
    <n v="12308050"/>
    <n v="2584690.5"/>
    <s v="Miền Nam"/>
    <s v="Nông thôn"/>
    <x v="5"/>
    <n v="24"/>
    <x v="4"/>
    <n v="2.5999999999999999E-2"/>
    <s v="500g"/>
  </r>
  <r>
    <d v="2019-06-15T00:00:00"/>
    <s v="KH013"/>
    <s v="A022"/>
    <n v="420"/>
    <n v="720011.66666666663"/>
    <n v="302404900"/>
    <n v="33264539"/>
    <s v="Miền Tây"/>
    <s v="Thành thị"/>
    <x v="5"/>
    <n v="24"/>
    <x v="7"/>
    <n v="0.84"/>
    <s v="250g"/>
  </r>
  <r>
    <d v="2019-06-16T00:00:00"/>
    <s v="KH011"/>
    <s v="A015"/>
    <n v="900"/>
    <n v="536466.6"/>
    <n v="482819940"/>
    <n v="77251190.400000006"/>
    <s v="Miền Đông"/>
    <s v="Thành thị"/>
    <x v="5"/>
    <n v="25"/>
    <x v="0"/>
    <n v="3.15"/>
    <s v="800g"/>
  </r>
  <r>
    <d v="2019-06-16T00:00:00"/>
    <s v="KH002"/>
    <s v="A015"/>
    <n v="460"/>
    <n v="666511.73913043481"/>
    <n v="306595400"/>
    <n v="64385033.999999993"/>
    <s v="Miền Đông"/>
    <s v="Nông thôn"/>
    <x v="5"/>
    <n v="25"/>
    <x v="0"/>
    <n v="1.61"/>
    <s v="800g"/>
  </r>
  <r>
    <d v="2019-06-16T00:00:00"/>
    <s v="KH008"/>
    <s v="A004"/>
    <n v="2450"/>
    <n v="265591.53877551021"/>
    <n v="650699270"/>
    <n v="136646846.69999999"/>
    <s v="Miền Tây"/>
    <s v="Thành thị"/>
    <x v="5"/>
    <n v="25"/>
    <x v="0"/>
    <n v="6.6150000000000002"/>
    <s v="500g"/>
  </r>
  <r>
    <d v="2019-06-16T00:00:00"/>
    <s v="KH001"/>
    <s v="A025"/>
    <n v="330"/>
    <n v="647534.36363636365"/>
    <n v="213686340"/>
    <n v="19231770.599999998"/>
    <s v="Miền Đông"/>
    <s v="Nông thôn"/>
    <x v="5"/>
    <n v="25"/>
    <x v="3"/>
    <n v="1.056"/>
    <s v="800g"/>
  </r>
  <r>
    <d v="2019-06-16T00:00:00"/>
    <s v="KH009"/>
    <s v="A024"/>
    <n v="1180"/>
    <n v="467527.06779661018"/>
    <n v="551681940"/>
    <n v="115853207.40000001"/>
    <s v="Miền Trung"/>
    <s v="Nông thôn"/>
    <x v="5"/>
    <n v="25"/>
    <x v="0"/>
    <n v="4.484"/>
    <s v="800g"/>
  </r>
  <r>
    <d v="2019-06-17T00:00:00"/>
    <s v="KH005"/>
    <s v="A006"/>
    <n v="490"/>
    <n v="897583.59183673467"/>
    <n v="439815960"/>
    <n v="65972393.999999993"/>
    <s v="Miền Đông"/>
    <s v="Thành thị"/>
    <x v="5"/>
    <n v="25"/>
    <x v="2"/>
    <n v="2.1070000000000002"/>
    <s v="1000g"/>
  </r>
  <r>
    <d v="2019-06-17T00:00:00"/>
    <s v="KH011"/>
    <s v="A020"/>
    <n v="360"/>
    <n v="916017.11111111112"/>
    <n v="329766160"/>
    <n v="49464923.999999993"/>
    <s v="Miền Bắc"/>
    <s v="Thành thị"/>
    <x v="5"/>
    <n v="25"/>
    <x v="4"/>
    <n v="0.93600000000000005"/>
    <s v="500g"/>
  </r>
  <r>
    <d v="2019-06-17T00:00:00"/>
    <s v="KH013"/>
    <s v="A021"/>
    <n v="1280"/>
    <n v="275680.9921875"/>
    <n v="352871670"/>
    <n v="74103050.699999988"/>
    <s v="Miền Nam"/>
    <s v="Nông thôn"/>
    <x v="5"/>
    <n v="25"/>
    <x v="2"/>
    <n v="4.7359999999999998"/>
    <s v="800g"/>
  </r>
  <r>
    <d v="2019-06-18T00:00:00"/>
    <s v="KH013"/>
    <s v="A004"/>
    <n v="900"/>
    <n v="309855.03333333333"/>
    <n v="278869530"/>
    <n v="50196515.399999999"/>
    <s v="Miền Bắc"/>
    <s v="Thành thị"/>
    <x v="5"/>
    <n v="25"/>
    <x v="0"/>
    <n v="2.4300000000000002"/>
    <s v="500g"/>
  </r>
  <r>
    <d v="2019-06-18T00:00:00"/>
    <s v="KH015"/>
    <s v="A009"/>
    <n v="780"/>
    <n v="766721.41025641025"/>
    <n v="598042700"/>
    <n v="119608540"/>
    <s v="Miền Đông"/>
    <s v="Nông thôn"/>
    <x v="5"/>
    <n v="25"/>
    <x v="2"/>
    <n v="2.8079999999999998"/>
    <s v="800g"/>
  </r>
  <r>
    <d v="2019-06-18T00:00:00"/>
    <s v="KH004"/>
    <s v="A017"/>
    <n v="360"/>
    <n v="1094409.2777777778"/>
    <n v="393987340"/>
    <n v="86677214.800000012"/>
    <s v="Miền Đông"/>
    <s v="Thành thị"/>
    <x v="5"/>
    <n v="25"/>
    <x v="0"/>
    <n v="1.4759999999999998"/>
    <s v="1000g"/>
  </r>
  <r>
    <d v="2019-06-18T00:00:00"/>
    <s v="KH001"/>
    <s v="A010"/>
    <n v="550"/>
    <n v="648967"/>
    <n v="356931850"/>
    <n v="57109096.000000007"/>
    <s v="Miền Trung"/>
    <s v="Nông thôn"/>
    <x v="5"/>
    <n v="25"/>
    <x v="3"/>
    <n v="1.76"/>
    <s v="800g"/>
  </r>
  <r>
    <d v="2019-06-19T00:00:00"/>
    <s v="KH001"/>
    <s v="A013"/>
    <n v="820"/>
    <n v="580534.45121951215"/>
    <n v="476038250"/>
    <n v="80926502.500000015"/>
    <s v="Miền Nam"/>
    <s v="Thành thị"/>
    <x v="5"/>
    <n v="25"/>
    <x v="1"/>
    <n v="0.98399999999999999"/>
    <s v="250g"/>
  </r>
  <r>
    <d v="2019-06-19T00:00:00"/>
    <s v="KH009"/>
    <s v="A001"/>
    <n v="1200"/>
    <n v="462873.33333333331"/>
    <n v="555448000"/>
    <n v="44435840"/>
    <s v="Miền Nam"/>
    <s v="Nông thôn"/>
    <x v="5"/>
    <n v="25"/>
    <x v="4"/>
    <n v="3.84"/>
    <s v="800g"/>
  </r>
  <r>
    <d v="2019-06-19T00:00:00"/>
    <s v="KH004"/>
    <s v="A008"/>
    <n v="2240"/>
    <n v="252846.50892857142"/>
    <n v="566376180"/>
    <n v="62301379.800000004"/>
    <s v="Miền Nam"/>
    <s v="Nông thôn"/>
    <x v="5"/>
    <n v="25"/>
    <x v="3"/>
    <n v="3.5840000000000001"/>
    <s v="250g"/>
  </r>
  <r>
    <d v="2019-06-19T00:00:00"/>
    <s v="KH014"/>
    <s v="A013"/>
    <n v="910"/>
    <n v="597934.36263736268"/>
    <n v="544120270"/>
    <n v="125147662.10000001"/>
    <s v="Miền Nam"/>
    <s v="Nông thôn"/>
    <x v="5"/>
    <n v="25"/>
    <x v="1"/>
    <n v="1.0920000000000001"/>
    <s v="250g"/>
  </r>
  <r>
    <d v="2019-06-19T00:00:00"/>
    <s v="KH015"/>
    <s v="A002"/>
    <n v="1660"/>
    <n v="380730.97590361448"/>
    <n v="632013420"/>
    <n v="101122147.2"/>
    <s v="Miền Đông"/>
    <s v="Nông thôn"/>
    <x v="5"/>
    <n v="25"/>
    <x v="6"/>
    <n v="6.64"/>
    <s v="800g"/>
  </r>
  <r>
    <d v="2019-06-20T00:00:00"/>
    <s v="KH007"/>
    <s v="A010"/>
    <n v="970"/>
    <n v="554847.75257731962"/>
    <n v="538202320"/>
    <n v="123786533.60000001"/>
    <s v="Miền Tây"/>
    <s v="Nông thôn"/>
    <x v="5"/>
    <n v="25"/>
    <x v="3"/>
    <n v="3.1040000000000001"/>
    <s v="800g"/>
  </r>
  <r>
    <d v="2019-06-20T00:00:00"/>
    <s v="KH011"/>
    <s v="A016"/>
    <n v="900"/>
    <n v="738762.31111111108"/>
    <n v="664886080"/>
    <n v="159572659.19999999"/>
    <s v="Miền Bắc"/>
    <s v="Nông thôn"/>
    <x v="5"/>
    <n v="25"/>
    <x v="4"/>
    <n v="1.71"/>
    <s v="250g"/>
  </r>
  <r>
    <d v="2019-06-20T00:00:00"/>
    <s v="KH006"/>
    <s v="A011"/>
    <n v="960"/>
    <n v="488310.27083333331"/>
    <n v="468777860"/>
    <n v="117194465"/>
    <s v="Miền Trung"/>
    <s v="Thành thị"/>
    <x v="5"/>
    <n v="25"/>
    <x v="5"/>
    <n v="2.2080000000000002"/>
    <s v="500g"/>
  </r>
  <r>
    <d v="2019-06-20T00:00:00"/>
    <s v="KH004"/>
    <s v="A002"/>
    <n v="1320"/>
    <n v="373812.80303030304"/>
    <n v="493432900"/>
    <n v="103620909"/>
    <s v="Miền Tây"/>
    <s v="Thành thị"/>
    <x v="5"/>
    <n v="25"/>
    <x v="6"/>
    <n v="5.28"/>
    <s v="800g"/>
  </r>
  <r>
    <d v="2019-06-20T00:00:00"/>
    <s v="KH009"/>
    <s v="A015"/>
    <n v="700"/>
    <n v="532499.55714285711"/>
    <n v="372749690"/>
    <n v="74549938"/>
    <s v="Miền Bắc"/>
    <s v="Nông thôn"/>
    <x v="5"/>
    <n v="25"/>
    <x v="0"/>
    <n v="2.4500000000000002"/>
    <s v="800g"/>
  </r>
  <r>
    <d v="2019-06-20T00:00:00"/>
    <s v="KH014"/>
    <s v="A004"/>
    <n v="750"/>
    <n v="245237.72"/>
    <n v="183928290"/>
    <n v="44142789.600000001"/>
    <s v="Miền Nam"/>
    <s v="Nông thôn"/>
    <x v="5"/>
    <n v="25"/>
    <x v="0"/>
    <n v="2.0250000000000004"/>
    <s v="500g"/>
  </r>
  <r>
    <d v="2019-06-21T00:00:00"/>
    <s v="KH006"/>
    <s v="A024"/>
    <n v="1600"/>
    <n v="421483.48125000001"/>
    <n v="674373570"/>
    <n v="121387242.59999999"/>
    <s v="Miền Bắc"/>
    <s v="Nông thôn"/>
    <x v="5"/>
    <n v="25"/>
    <x v="0"/>
    <n v="6.08"/>
    <s v="800g"/>
  </r>
  <r>
    <d v="2019-06-22T00:00:00"/>
    <s v="KH006"/>
    <s v="A007"/>
    <n v="510"/>
    <n v="623825.92156862747"/>
    <n v="318151220"/>
    <n v="66811756.200000003"/>
    <s v="Miền Nam"/>
    <s v="Thành thị"/>
    <x v="5"/>
    <n v="25"/>
    <x v="1"/>
    <n v="1.377"/>
    <s v="500g"/>
  </r>
  <r>
    <d v="2019-06-22T00:00:00"/>
    <s v="KH012"/>
    <s v="A011"/>
    <n v="980"/>
    <n v="548744.97959183669"/>
    <n v="537770080"/>
    <n v="86043212.799999997"/>
    <s v="Miền Tây"/>
    <s v="Thành thị"/>
    <x v="5"/>
    <n v="25"/>
    <x v="5"/>
    <n v="2.254"/>
    <s v="500g"/>
  </r>
  <r>
    <d v="2019-06-22T00:00:00"/>
    <s v="KH002"/>
    <s v="A011"/>
    <n v="400"/>
    <n v="566817.69999999995"/>
    <n v="226727080"/>
    <n v="36276332.800000004"/>
    <s v="Miền Trung"/>
    <s v="Nông thôn"/>
    <x v="5"/>
    <n v="25"/>
    <x v="5"/>
    <n v="0.91999999999999993"/>
    <s v="500g"/>
  </r>
  <r>
    <d v="2019-06-23T00:00:00"/>
    <s v="KH012"/>
    <s v="A014"/>
    <n v="1090"/>
    <n v="445584.65137614676"/>
    <n v="485687270"/>
    <n v="77709963.200000003"/>
    <s v="Miền Tây"/>
    <s v="Thành thị"/>
    <x v="5"/>
    <n v="26"/>
    <x v="1"/>
    <n v="3.27"/>
    <s v="500g"/>
  </r>
  <r>
    <d v="2019-06-23T00:00:00"/>
    <s v="KH002"/>
    <s v="A017"/>
    <n v="230"/>
    <n v="940543.21739130432"/>
    <n v="216324940"/>
    <n v="30285491.600000001"/>
    <s v="Miền Trung"/>
    <s v="Thành thị"/>
    <x v="5"/>
    <n v="26"/>
    <x v="0"/>
    <n v="0.94299999999999984"/>
    <s v="1000g"/>
  </r>
  <r>
    <d v="2019-06-23T00:00:00"/>
    <s v="KH012"/>
    <s v="A007"/>
    <n v="210"/>
    <n v="660849.47619047621"/>
    <n v="138778390"/>
    <n v="11102271.200000001"/>
    <s v="Miền Tây"/>
    <s v="Thành thị"/>
    <x v="5"/>
    <n v="26"/>
    <x v="1"/>
    <n v="0.56699999999999995"/>
    <s v="500g"/>
  </r>
  <r>
    <d v="2019-06-24T00:00:00"/>
    <s v="KH005"/>
    <s v="A010"/>
    <n v="1250"/>
    <n v="485439.48800000001"/>
    <n v="606799360"/>
    <n v="157767833.60000002"/>
    <s v="Miền Nam"/>
    <s v="Nông thôn"/>
    <x v="5"/>
    <n v="26"/>
    <x v="3"/>
    <n v="4"/>
    <s v="800g"/>
  </r>
  <r>
    <d v="2019-06-24T00:00:00"/>
    <s v="KH015"/>
    <s v="A009"/>
    <n v="400"/>
    <n v="575220.82499999995"/>
    <n v="230088330"/>
    <n v="59822965.799999997"/>
    <s v="Miền Tây"/>
    <s v="Thành thị"/>
    <x v="5"/>
    <n v="26"/>
    <x v="2"/>
    <n v="1.44"/>
    <s v="800g"/>
  </r>
  <r>
    <d v="2019-06-25T00:00:00"/>
    <s v="KH012"/>
    <s v="A019"/>
    <n v="510"/>
    <n v="546194.62745098036"/>
    <n v="278559260"/>
    <n v="27855926"/>
    <s v="Miền Đông"/>
    <s v="Thành thị"/>
    <x v="5"/>
    <n v="26"/>
    <x v="4"/>
    <n v="0.66300000000000003"/>
    <s v="250g"/>
  </r>
  <r>
    <d v="2019-06-25T00:00:00"/>
    <s v="KH006"/>
    <s v="A003"/>
    <n v="830"/>
    <n v="553954.63855421683"/>
    <n v="459782350"/>
    <n v="64369529"/>
    <s v="Miền Nam"/>
    <s v="Thành thị"/>
    <x v="5"/>
    <n v="26"/>
    <x v="3"/>
    <n v="2.6560000000000001"/>
    <s v="800g"/>
  </r>
  <r>
    <d v="2019-06-25T00:00:00"/>
    <s v="KH013"/>
    <s v="A008"/>
    <n v="2180"/>
    <n v="234239.29816513762"/>
    <n v="510641670"/>
    <n v="81702667.200000003"/>
    <s v="Miền Tây"/>
    <s v="Thành thị"/>
    <x v="5"/>
    <n v="26"/>
    <x v="3"/>
    <n v="3.488"/>
    <s v="250g"/>
  </r>
  <r>
    <d v="2019-06-25T00:00:00"/>
    <s v="KH003"/>
    <s v="A013"/>
    <n v="1140"/>
    <n v="574310.64912280696"/>
    <n v="654714140"/>
    <n v="65471414"/>
    <s v="Miền Bắc"/>
    <s v="Thành thị"/>
    <x v="5"/>
    <n v="26"/>
    <x v="1"/>
    <n v="1.3680000000000001"/>
    <s v="250g"/>
  </r>
  <r>
    <d v="2019-06-25T00:00:00"/>
    <s v="KH005"/>
    <s v="A020"/>
    <n v="810"/>
    <n v="688057.12345679011"/>
    <n v="557326270"/>
    <n v="144904830.20000002"/>
    <s v="Miền Đông"/>
    <s v="Nông thôn"/>
    <x v="5"/>
    <n v="26"/>
    <x v="4"/>
    <n v="2.1059999999999999"/>
    <s v="500g"/>
  </r>
  <r>
    <d v="2019-06-26T00:00:00"/>
    <s v="KH006"/>
    <s v="A021"/>
    <n v="580"/>
    <n v="384122.20689655171"/>
    <n v="222790880"/>
    <n v="28962814.399999999"/>
    <s v="Miền Trung"/>
    <s v="Thành thị"/>
    <x v="5"/>
    <n v="26"/>
    <x v="2"/>
    <n v="2.1459999999999999"/>
    <s v="800g"/>
  </r>
  <r>
    <d v="2019-06-26T00:00:00"/>
    <s v="KH005"/>
    <s v="A014"/>
    <n v="760"/>
    <n v="404734.89473684208"/>
    <n v="307598520"/>
    <n v="64595689.200000003"/>
    <s v="Miền Đông"/>
    <s v="Thành thị"/>
    <x v="5"/>
    <n v="26"/>
    <x v="1"/>
    <n v="2.2799999999999998"/>
    <s v="500g"/>
  </r>
  <r>
    <d v="2019-06-26T00:00:00"/>
    <s v="KH002"/>
    <s v="A022"/>
    <n v="770"/>
    <n v="699749.03896103892"/>
    <n v="538806760"/>
    <n v="80821014"/>
    <s v="Miền Trung"/>
    <s v="Nông thôn"/>
    <x v="5"/>
    <n v="26"/>
    <x v="7"/>
    <n v="1.54"/>
    <s v="250g"/>
  </r>
  <r>
    <d v="2019-06-27T00:00:00"/>
    <s v="KH005"/>
    <s v="A014"/>
    <n v="1450"/>
    <n v="435337.44827586209"/>
    <n v="631239300"/>
    <n v="145185039"/>
    <s v="Miền Nam"/>
    <s v="Thành thị"/>
    <x v="5"/>
    <n v="26"/>
    <x v="1"/>
    <n v="4.3499999999999996"/>
    <s v="500g"/>
  </r>
  <r>
    <d v="2019-06-27T00:00:00"/>
    <s v="KH013"/>
    <s v="A013"/>
    <n v="420"/>
    <n v="584087.07142857148"/>
    <n v="245316570"/>
    <n v="26984822.699999999"/>
    <s v="Miền Tây"/>
    <s v="Nông thôn"/>
    <x v="5"/>
    <n v="26"/>
    <x v="1"/>
    <n v="0.504"/>
    <s v="250g"/>
  </r>
  <r>
    <d v="2019-06-27T00:00:00"/>
    <s v="KH009"/>
    <s v="A007"/>
    <n v="360"/>
    <n v="703451.3055555555"/>
    <n v="253242470"/>
    <n v="32921521.100000001"/>
    <s v="Miền Nam"/>
    <s v="Thành thị"/>
    <x v="5"/>
    <n v="26"/>
    <x v="1"/>
    <n v="0.97200000000000009"/>
    <s v="500g"/>
  </r>
  <r>
    <d v="2019-06-27T00:00:00"/>
    <s v="KH001"/>
    <s v="A013"/>
    <n v="260"/>
    <n v="462949.69230769231"/>
    <n v="120366920"/>
    <n v="16851368.800000001"/>
    <s v="Miền Tây"/>
    <s v="Thành thị"/>
    <x v="5"/>
    <n v="26"/>
    <x v="1"/>
    <n v="0.312"/>
    <s v="250g"/>
  </r>
  <r>
    <d v="2019-06-28T00:00:00"/>
    <s v="KH002"/>
    <s v="A022"/>
    <n v="750"/>
    <n v="747291.73333333328"/>
    <n v="560468800"/>
    <n v="56046880"/>
    <s v="Miền Trung"/>
    <s v="Nông thôn"/>
    <x v="5"/>
    <n v="26"/>
    <x v="7"/>
    <n v="1.5"/>
    <s v="250g"/>
  </r>
  <r>
    <d v="2019-06-28T00:00:00"/>
    <s v="KH007"/>
    <s v="A012"/>
    <n v="450"/>
    <n v="276878.95555555553"/>
    <n v="124595530"/>
    <n v="26165061.299999997"/>
    <s v="Miền Bắc"/>
    <s v="Thành thị"/>
    <x v="5"/>
    <n v="26"/>
    <x v="6"/>
    <n v="1.8"/>
    <s v="800g"/>
  </r>
  <r>
    <d v="2019-06-28T00:00:00"/>
    <s v="KH016"/>
    <s v="A020"/>
    <n v="500"/>
    <n v="780441.46"/>
    <n v="390220730"/>
    <n v="81946353.299999997"/>
    <s v="Miền Bắc"/>
    <s v="Nông thôn"/>
    <x v="5"/>
    <n v="26"/>
    <x v="4"/>
    <n v="1.3"/>
    <s v="500g"/>
  </r>
  <r>
    <d v="2019-06-28T00:00:00"/>
    <s v="KH016"/>
    <s v="A007"/>
    <n v="30"/>
    <n v="732031"/>
    <n v="21960930"/>
    <n v="5270623.1999999993"/>
    <s v="Miền Đông"/>
    <s v="Nông thôn"/>
    <x v="5"/>
    <n v="26"/>
    <x v="1"/>
    <n v="8.1000000000000003E-2"/>
    <s v="500g"/>
  </r>
  <r>
    <d v="2019-06-28T00:00:00"/>
    <s v="KH010"/>
    <s v="A015"/>
    <n v="850"/>
    <n v="672895.27058823535"/>
    <n v="571960980"/>
    <n v="120111805.8"/>
    <s v="Miền Nam"/>
    <s v="Thành thị"/>
    <x v="5"/>
    <n v="26"/>
    <x v="0"/>
    <n v="2.9750000000000001"/>
    <s v="800g"/>
  </r>
  <r>
    <d v="2019-06-28T00:00:00"/>
    <s v="KH009"/>
    <s v="A012"/>
    <n v="830"/>
    <n v="246135.2530120482"/>
    <n v="204292260"/>
    <n v="22472148.599999998"/>
    <s v="Miền Trung"/>
    <s v="Nông thôn"/>
    <x v="5"/>
    <n v="26"/>
    <x v="6"/>
    <n v="3.32"/>
    <s v="800g"/>
  </r>
  <r>
    <d v="2019-06-29T00:00:00"/>
    <s v="KH011"/>
    <s v="A010"/>
    <n v="360"/>
    <n v="531933.8055555555"/>
    <n v="191496170"/>
    <n v="21064578.700000003"/>
    <s v="Miền Bắc"/>
    <s v="Nông thôn"/>
    <x v="5"/>
    <n v="26"/>
    <x v="3"/>
    <n v="1.1519999999999999"/>
    <s v="800g"/>
  </r>
  <r>
    <d v="2019-06-30T00:00:00"/>
    <s v="KH014"/>
    <s v="A023"/>
    <n v="350"/>
    <n v="1014392.9714285714"/>
    <n v="355037540"/>
    <n v="74557883.400000006"/>
    <s v="Miền Tây"/>
    <s v="Nông thôn"/>
    <x v="5"/>
    <n v="27"/>
    <x v="6"/>
    <n v="1.155"/>
    <s v="800g"/>
  </r>
  <r>
    <d v="2019-07-01T00:00:00"/>
    <s v="KH008"/>
    <s v="A017"/>
    <n v="330"/>
    <n v="929435.36363636365"/>
    <n v="306713670"/>
    <n v="33738503.700000003"/>
    <s v="Miền Đông"/>
    <s v="Thành thị"/>
    <x v="6"/>
    <n v="27"/>
    <x v="0"/>
    <n v="1.3529999999999998"/>
    <s v="1000g"/>
  </r>
  <r>
    <d v="2019-07-01T00:00:00"/>
    <s v="KH013"/>
    <s v="A019"/>
    <n v="450"/>
    <n v="724444.22222222225"/>
    <n v="325999900"/>
    <n v="61939981"/>
    <s v="Miền Bắc"/>
    <s v="Nông thôn"/>
    <x v="6"/>
    <n v="27"/>
    <x v="4"/>
    <n v="0.58499999999999996"/>
    <s v="250g"/>
  </r>
  <r>
    <d v="2019-07-01T00:00:00"/>
    <s v="KH001"/>
    <s v="A022"/>
    <n v="380"/>
    <n v="760582.97368421056"/>
    <n v="289021530"/>
    <n v="52023875.399999999"/>
    <s v="Miền Tây"/>
    <s v="Thành thị"/>
    <x v="6"/>
    <n v="27"/>
    <x v="7"/>
    <n v="0.76"/>
    <s v="250g"/>
  </r>
  <r>
    <d v="2019-07-01T00:00:00"/>
    <s v="KH004"/>
    <s v="A010"/>
    <n v="120"/>
    <n v="540178.58333333337"/>
    <n v="64821430"/>
    <n v="6482143"/>
    <s v="Miền Tây"/>
    <s v="Nông thôn"/>
    <x v="6"/>
    <n v="27"/>
    <x v="3"/>
    <n v="0.38400000000000001"/>
    <s v="800g"/>
  </r>
  <r>
    <d v="2019-07-01T00:00:00"/>
    <s v="KH014"/>
    <s v="A022"/>
    <n v="660"/>
    <n v="753667.33333333337"/>
    <n v="497420440"/>
    <n v="104458292.40000001"/>
    <s v="Miền Tây"/>
    <s v="Thành thị"/>
    <x v="6"/>
    <n v="27"/>
    <x v="7"/>
    <n v="1.32"/>
    <s v="250g"/>
  </r>
  <r>
    <d v="2019-07-02T00:00:00"/>
    <s v="KH016"/>
    <s v="A005"/>
    <n v="1070"/>
    <n v="417212.68224299065"/>
    <n v="446417570"/>
    <n v="84819338.299999997"/>
    <s v="Miền Bắc"/>
    <s v="Thành thị"/>
    <x v="6"/>
    <n v="27"/>
    <x v="7"/>
    <n v="2.3540000000000001"/>
    <s v="500g"/>
  </r>
  <r>
    <d v="2019-07-02T00:00:00"/>
    <s v="KH008"/>
    <s v="A009"/>
    <n v="160"/>
    <n v="695071.3125"/>
    <n v="111211410"/>
    <n v="17793825.600000001"/>
    <s v="Miền Nam"/>
    <s v="Nông thôn"/>
    <x v="6"/>
    <n v="27"/>
    <x v="2"/>
    <n v="0.57599999999999996"/>
    <s v="800g"/>
  </r>
  <r>
    <d v="2019-07-02T00:00:00"/>
    <s v="KH003"/>
    <s v="A008"/>
    <n v="420"/>
    <n v="252209.19047619047"/>
    <n v="105927860"/>
    <n v="25422686.400000002"/>
    <s v="Miền Trung"/>
    <s v="Thành thị"/>
    <x v="6"/>
    <n v="27"/>
    <x v="3"/>
    <n v="0.67200000000000004"/>
    <s v="250g"/>
  </r>
  <r>
    <d v="2019-07-04T00:00:00"/>
    <s v="KH005"/>
    <s v="A011"/>
    <n v="1120"/>
    <n v="472745.78571428574"/>
    <n v="529475280"/>
    <n v="47652775.199999996"/>
    <s v="Miền Nam"/>
    <s v="Thành thị"/>
    <x v="6"/>
    <n v="27"/>
    <x v="5"/>
    <n v="2.5760000000000001"/>
    <s v="500g"/>
  </r>
  <r>
    <d v="2019-07-04T00:00:00"/>
    <s v="KH001"/>
    <s v="A016"/>
    <n v="160"/>
    <n v="977486.125"/>
    <n v="156397780"/>
    <n v="25023644.800000001"/>
    <s v="Miền Tây"/>
    <s v="Thành thị"/>
    <x v="6"/>
    <n v="27"/>
    <x v="4"/>
    <n v="0.30399999999999999"/>
    <s v="250g"/>
  </r>
  <r>
    <d v="2019-07-04T00:00:00"/>
    <s v="KH008"/>
    <s v="A011"/>
    <n v="170"/>
    <n v="508139"/>
    <n v="86383630"/>
    <n v="18140562.300000001"/>
    <s v="Miền Bắc"/>
    <s v="Thành thị"/>
    <x v="6"/>
    <n v="27"/>
    <x v="5"/>
    <n v="0.39099999999999996"/>
    <s v="500g"/>
  </r>
  <r>
    <d v="2019-07-05T00:00:00"/>
    <s v="KH016"/>
    <s v="A024"/>
    <n v="190"/>
    <n v="465523.21052631579"/>
    <n v="88449410"/>
    <n v="22996846.600000001"/>
    <s v="Miền Tây"/>
    <s v="Nông thôn"/>
    <x v="6"/>
    <n v="27"/>
    <x v="0"/>
    <n v="0.72199999999999998"/>
    <s v="800g"/>
  </r>
  <r>
    <d v="2019-07-05T00:00:00"/>
    <s v="KH010"/>
    <s v="A006"/>
    <n v="380"/>
    <n v="719469.10526315786"/>
    <n v="273398260"/>
    <n v="24605843.399999999"/>
    <s v="Miền Tây"/>
    <s v="Nông thôn"/>
    <x v="6"/>
    <n v="27"/>
    <x v="2"/>
    <n v="1.6339999999999999"/>
    <s v="1000g"/>
  </r>
  <r>
    <d v="2019-07-06T00:00:00"/>
    <s v="KH008"/>
    <s v="A021"/>
    <n v="300"/>
    <n v="350476.73333333334"/>
    <n v="105143020"/>
    <n v="27337185.199999999"/>
    <s v="Miền Đông"/>
    <s v="Nông thôn"/>
    <x v="6"/>
    <n v="27"/>
    <x v="2"/>
    <n v="1.1100000000000001"/>
    <s v="800g"/>
  </r>
  <r>
    <d v="2019-07-06T00:00:00"/>
    <s v="KH009"/>
    <s v="A002"/>
    <n v="810"/>
    <n v="491595.39506172837"/>
    <n v="398192270"/>
    <n v="99548067.5"/>
    <s v="Miền Tây"/>
    <s v="Nông thôn"/>
    <x v="6"/>
    <n v="27"/>
    <x v="6"/>
    <n v="3.24"/>
    <s v="800g"/>
  </r>
  <r>
    <d v="2019-07-06T00:00:00"/>
    <s v="KH010"/>
    <s v="A016"/>
    <n v="170"/>
    <n v="909662"/>
    <n v="154642540"/>
    <n v="12371403.200000001"/>
    <s v="Miền Nam"/>
    <s v="Thành thị"/>
    <x v="6"/>
    <n v="27"/>
    <x v="4"/>
    <n v="0.32300000000000001"/>
    <s v="250g"/>
  </r>
  <r>
    <d v="2019-07-07T00:00:00"/>
    <s v="KH008"/>
    <s v="A008"/>
    <n v="1290"/>
    <n v="252135.59689922479"/>
    <n v="325254920"/>
    <n v="48788238"/>
    <s v="Miền Đông"/>
    <s v="Nông thôn"/>
    <x v="6"/>
    <n v="28"/>
    <x v="3"/>
    <n v="2.0640000000000001"/>
    <s v="250g"/>
  </r>
  <r>
    <d v="2019-07-07T00:00:00"/>
    <s v="KH009"/>
    <s v="A004"/>
    <n v="1220"/>
    <n v="323149.36885245901"/>
    <n v="394242230"/>
    <n v="31539378.399999999"/>
    <s v="Miền Tây"/>
    <s v="Thành thị"/>
    <x v="6"/>
    <n v="28"/>
    <x v="0"/>
    <n v="3.294"/>
    <s v="500g"/>
  </r>
  <r>
    <d v="2019-07-07T00:00:00"/>
    <s v="KH005"/>
    <s v="A009"/>
    <n v="160"/>
    <n v="600569.0625"/>
    <n v="96091050"/>
    <n v="20179120.5"/>
    <s v="Miền Đông"/>
    <s v="Thành thị"/>
    <x v="6"/>
    <n v="28"/>
    <x v="2"/>
    <n v="0.57599999999999996"/>
    <s v="800g"/>
  </r>
  <r>
    <d v="2019-07-07T00:00:00"/>
    <s v="KH009"/>
    <s v="A004"/>
    <n v="610"/>
    <n v="306868.80327868852"/>
    <n v="187189970"/>
    <n v="39309893.699999996"/>
    <s v="Miền Tây"/>
    <s v="Nông thôn"/>
    <x v="6"/>
    <n v="28"/>
    <x v="0"/>
    <n v="1.647"/>
    <s v="500g"/>
  </r>
  <r>
    <d v="2019-07-07T00:00:00"/>
    <s v="KH015"/>
    <s v="A008"/>
    <n v="300"/>
    <n v="201353.76666666666"/>
    <n v="60406130"/>
    <n v="4832490.4000000004"/>
    <s v="Miền Bắc"/>
    <s v="Nông thôn"/>
    <x v="6"/>
    <n v="28"/>
    <x v="3"/>
    <n v="0.48"/>
    <s v="250g"/>
  </r>
  <r>
    <d v="2019-07-07T00:00:00"/>
    <s v="KH008"/>
    <s v="A007"/>
    <n v="600"/>
    <n v="753117.5"/>
    <n v="451870500"/>
    <n v="49705755"/>
    <s v="Miền Nam"/>
    <s v="Thành thị"/>
    <x v="6"/>
    <n v="28"/>
    <x v="1"/>
    <n v="1.62"/>
    <s v="500g"/>
  </r>
  <r>
    <d v="2019-07-07T00:00:00"/>
    <s v="KH015"/>
    <s v="A018"/>
    <n v="530"/>
    <n v="612623.94339622639"/>
    <n v="324690690"/>
    <n v="74678858.700000003"/>
    <s v="Miền Bắc"/>
    <s v="Nông thôn"/>
    <x v="6"/>
    <n v="28"/>
    <x v="4"/>
    <n v="1.113"/>
    <s v="500g"/>
  </r>
  <r>
    <d v="2019-07-08T00:00:00"/>
    <s v="KH004"/>
    <s v="A016"/>
    <n v="120"/>
    <n v="809981.5"/>
    <n v="97197780"/>
    <n v="19439556"/>
    <s v="Miền Trung"/>
    <s v="Thành thị"/>
    <x v="6"/>
    <n v="28"/>
    <x v="4"/>
    <n v="0.22800000000000001"/>
    <s v="250g"/>
  </r>
  <r>
    <d v="2019-07-08T00:00:00"/>
    <s v="KH006"/>
    <s v="A001"/>
    <n v="720"/>
    <n v="490452.63888888888"/>
    <n v="353125900"/>
    <n v="28250072"/>
    <s v="Miền Tây"/>
    <s v="Nông thôn"/>
    <x v="6"/>
    <n v="28"/>
    <x v="4"/>
    <n v="2.3039999999999998"/>
    <s v="800g"/>
  </r>
  <r>
    <d v="2019-07-08T00:00:00"/>
    <s v="KH005"/>
    <s v="A018"/>
    <n v="720"/>
    <n v="678344.45833333337"/>
    <n v="488408010"/>
    <n v="107449762.2"/>
    <s v="Miền Bắc"/>
    <s v="Nông thôn"/>
    <x v="6"/>
    <n v="28"/>
    <x v="4"/>
    <n v="1.512"/>
    <s v="500g"/>
  </r>
  <r>
    <d v="2019-07-09T00:00:00"/>
    <s v="KH003"/>
    <s v="A014"/>
    <n v="1310"/>
    <n v="515657.10687022901"/>
    <n v="675510810"/>
    <n v="175632810.60000002"/>
    <s v="Miền Bắc"/>
    <s v="Thành thị"/>
    <x v="6"/>
    <n v="28"/>
    <x v="1"/>
    <n v="3.93"/>
    <s v="500g"/>
  </r>
  <r>
    <d v="2019-07-09T00:00:00"/>
    <s v="KH015"/>
    <s v="A017"/>
    <n v="440"/>
    <n v="801533.13636363635"/>
    <n v="352674580"/>
    <n v="38794203.799999997"/>
    <s v="Miền Đông"/>
    <s v="Nông thôn"/>
    <x v="6"/>
    <n v="28"/>
    <x v="0"/>
    <n v="1.8039999999999998"/>
    <s v="1000g"/>
  </r>
  <r>
    <d v="2019-07-09T00:00:00"/>
    <s v="KH003"/>
    <s v="A014"/>
    <n v="470"/>
    <n v="507206.91489361704"/>
    <n v="238387250"/>
    <n v="21454852.5"/>
    <s v="Miền Nam"/>
    <s v="Thành thị"/>
    <x v="6"/>
    <n v="28"/>
    <x v="1"/>
    <n v="1.41"/>
    <s v="500g"/>
  </r>
  <r>
    <d v="2019-07-09T00:00:00"/>
    <s v="KH001"/>
    <s v="A020"/>
    <n v="130"/>
    <n v="870244.30769230775"/>
    <n v="113131760"/>
    <n v="18101081.600000001"/>
    <s v="Miền Đông"/>
    <s v="Nông thôn"/>
    <x v="6"/>
    <n v="28"/>
    <x v="4"/>
    <n v="0.33800000000000002"/>
    <s v="500g"/>
  </r>
  <r>
    <d v="2019-07-09T00:00:00"/>
    <s v="KH008"/>
    <s v="A009"/>
    <n v="780"/>
    <n v="735877.66666666663"/>
    <n v="573984580"/>
    <n v="109057070.19999999"/>
    <s v="Miền Nam"/>
    <s v="Nông thôn"/>
    <x v="6"/>
    <n v="28"/>
    <x v="2"/>
    <n v="2.8079999999999998"/>
    <s v="800g"/>
  </r>
  <r>
    <d v="2019-07-10T00:00:00"/>
    <s v="KH005"/>
    <s v="A012"/>
    <n v="2250"/>
    <n v="253785.88"/>
    <n v="571018230"/>
    <n v="62812005.300000004"/>
    <s v="Miền Tây"/>
    <s v="Thành thị"/>
    <x v="6"/>
    <n v="28"/>
    <x v="6"/>
    <n v="9"/>
    <s v="800g"/>
  </r>
  <r>
    <d v="2019-07-10T00:00:00"/>
    <s v="KH002"/>
    <s v="A005"/>
    <n v="1620"/>
    <n v="397857.30864197528"/>
    <n v="644528840"/>
    <n v="83788749.200000003"/>
    <s v="Miền Tây"/>
    <s v="Thành thị"/>
    <x v="6"/>
    <n v="28"/>
    <x v="7"/>
    <n v="3.5640000000000005"/>
    <s v="500g"/>
  </r>
  <r>
    <d v="2019-07-10T00:00:00"/>
    <s v="KH002"/>
    <s v="A004"/>
    <n v="1020"/>
    <n v="306408.15686274512"/>
    <n v="312536320"/>
    <n v="40629721.600000001"/>
    <s v="Miền Trung"/>
    <s v="Thành thị"/>
    <x v="6"/>
    <n v="28"/>
    <x v="0"/>
    <n v="2.754"/>
    <s v="500g"/>
  </r>
  <r>
    <d v="2019-07-10T00:00:00"/>
    <s v="KH003"/>
    <s v="A010"/>
    <n v="620"/>
    <n v="588655.46774193551"/>
    <n v="364966390"/>
    <n v="83942269.700000003"/>
    <s v="Miền Trung"/>
    <s v="Thành thị"/>
    <x v="6"/>
    <n v="28"/>
    <x v="3"/>
    <n v="1.984"/>
    <s v="800g"/>
  </r>
  <r>
    <d v="2019-07-11T00:00:00"/>
    <s v="KH009"/>
    <s v="A003"/>
    <n v="670"/>
    <n v="510921.13432835822"/>
    <n v="342317160"/>
    <n v="61617088.799999997"/>
    <s v="Miền Nam"/>
    <s v="Nông thôn"/>
    <x v="6"/>
    <n v="28"/>
    <x v="3"/>
    <n v="2.1440000000000001"/>
    <s v="800g"/>
  </r>
  <r>
    <d v="2019-07-11T00:00:00"/>
    <s v="KH005"/>
    <s v="A007"/>
    <n v="640"/>
    <n v="781855.109375"/>
    <n v="500387270"/>
    <n v="75058090.5"/>
    <s v="Miền Bắc"/>
    <s v="Thành thị"/>
    <x v="6"/>
    <n v="28"/>
    <x v="1"/>
    <n v="1.728"/>
    <s v="500g"/>
  </r>
  <r>
    <d v="2019-07-11T00:00:00"/>
    <s v="KH016"/>
    <s v="A016"/>
    <n v="760"/>
    <n v="917057.71052631584"/>
    <n v="696963860"/>
    <n v="69696386"/>
    <s v="Miền Đông"/>
    <s v="Thành thị"/>
    <x v="6"/>
    <n v="28"/>
    <x v="4"/>
    <n v="1.444"/>
    <s v="250g"/>
  </r>
  <r>
    <d v="2019-07-11T00:00:00"/>
    <s v="KH003"/>
    <s v="A010"/>
    <n v="610"/>
    <n v="547217.42622950824"/>
    <n v="333802630"/>
    <n v="73436578.600000009"/>
    <s v="Miền Nam"/>
    <s v="Nông thôn"/>
    <x v="6"/>
    <n v="28"/>
    <x v="3"/>
    <n v="1.952"/>
    <s v="800g"/>
  </r>
  <r>
    <d v="2019-07-11T00:00:00"/>
    <s v="KH014"/>
    <s v="A008"/>
    <n v="720"/>
    <n v="238597.61111111112"/>
    <n v="171790280"/>
    <n v="29204347.600000001"/>
    <s v="Miền Trung"/>
    <s v="Thành thị"/>
    <x v="6"/>
    <n v="28"/>
    <x v="3"/>
    <n v="1.1519999999999999"/>
    <s v="250g"/>
  </r>
  <r>
    <d v="2019-07-11T00:00:00"/>
    <s v="KH009"/>
    <s v="A024"/>
    <n v="210"/>
    <n v="449372.66666666669"/>
    <n v="94368260"/>
    <n v="7549460.7999999998"/>
    <s v="Miền Tây"/>
    <s v="Thành thị"/>
    <x v="6"/>
    <n v="28"/>
    <x v="0"/>
    <n v="0.79800000000000004"/>
    <s v="800g"/>
  </r>
  <r>
    <d v="2019-07-12T00:00:00"/>
    <s v="KH014"/>
    <s v="A020"/>
    <n v="450"/>
    <n v="953876.4444444445"/>
    <n v="429244400"/>
    <n v="111603544"/>
    <s v="Miền Tây"/>
    <s v="Thành thị"/>
    <x v="6"/>
    <n v="28"/>
    <x v="4"/>
    <n v="1.17"/>
    <s v="500g"/>
  </r>
  <r>
    <d v="2019-07-12T00:00:00"/>
    <s v="KH008"/>
    <s v="A012"/>
    <n v="80"/>
    <n v="259551.625"/>
    <n v="20764130"/>
    <n v="4152826.0000000005"/>
    <s v="Miền Trung"/>
    <s v="Thành thị"/>
    <x v="6"/>
    <n v="28"/>
    <x v="6"/>
    <n v="0.32"/>
    <s v="800g"/>
  </r>
  <r>
    <d v="2019-07-12T00:00:00"/>
    <s v="KH015"/>
    <s v="A014"/>
    <n v="360"/>
    <n v="528466.27777777775"/>
    <n v="190247860"/>
    <n v="30439657.600000001"/>
    <s v="Miền Nam"/>
    <s v="Thành thị"/>
    <x v="6"/>
    <n v="28"/>
    <x v="1"/>
    <n v="1.08"/>
    <s v="500g"/>
  </r>
  <r>
    <d v="2019-07-12T00:00:00"/>
    <s v="KH013"/>
    <s v="A003"/>
    <n v="620"/>
    <n v="453231.77419354836"/>
    <n v="281003700"/>
    <n v="64630851.000000007"/>
    <s v="Miền Nam"/>
    <s v="Nông thôn"/>
    <x v="6"/>
    <n v="28"/>
    <x v="3"/>
    <n v="1.984"/>
    <s v="800g"/>
  </r>
  <r>
    <d v="2019-07-12T00:00:00"/>
    <s v="KH007"/>
    <s v="A017"/>
    <n v="410"/>
    <n v="1061115.2195121951"/>
    <n v="435057240"/>
    <n v="39155151.599999994"/>
    <s v="Miền Bắc"/>
    <s v="Nông thôn"/>
    <x v="6"/>
    <n v="28"/>
    <x v="0"/>
    <n v="1.6809999999999998"/>
    <s v="1000g"/>
  </r>
  <r>
    <d v="2019-07-12T00:00:00"/>
    <s v="KH003"/>
    <s v="A016"/>
    <n v="720"/>
    <n v="816159.9305555555"/>
    <n v="587635150"/>
    <n v="88145272.5"/>
    <s v="Miền Đông"/>
    <s v="Nông thôn"/>
    <x v="6"/>
    <n v="28"/>
    <x v="4"/>
    <n v="1.3680000000000001"/>
    <s v="250g"/>
  </r>
  <r>
    <d v="2019-07-13T00:00:00"/>
    <s v="KH014"/>
    <s v="A010"/>
    <n v="600"/>
    <n v="528619.94999999995"/>
    <n v="317171970"/>
    <n v="38060636.399999999"/>
    <s v="Miền Tây"/>
    <s v="Thành thị"/>
    <x v="6"/>
    <n v="28"/>
    <x v="3"/>
    <n v="1.92"/>
    <s v="800g"/>
  </r>
  <r>
    <d v="2019-07-13T00:00:00"/>
    <s v="KH013"/>
    <s v="A011"/>
    <n v="140"/>
    <n v="524246.28571428574"/>
    <n v="73394480"/>
    <n v="16880730.399999999"/>
    <s v="Miền Trung"/>
    <s v="Nông thôn"/>
    <x v="6"/>
    <n v="28"/>
    <x v="5"/>
    <n v="0.32200000000000001"/>
    <s v="500g"/>
  </r>
  <r>
    <d v="2019-07-13T00:00:00"/>
    <s v="KH009"/>
    <s v="A009"/>
    <n v="1120"/>
    <n v="619871.80357142852"/>
    <n v="694256420"/>
    <n v="111081027.2"/>
    <s v="Miền Tây"/>
    <s v="Thành thị"/>
    <x v="6"/>
    <n v="28"/>
    <x v="2"/>
    <n v="4.032"/>
    <s v="800g"/>
  </r>
  <r>
    <d v="2019-07-13T00:00:00"/>
    <s v="KH014"/>
    <s v="A012"/>
    <n v="160"/>
    <n v="303071.6875"/>
    <n v="48491470"/>
    <n v="6303891.0999999996"/>
    <s v="Miền Bắc"/>
    <s v="Thành thị"/>
    <x v="6"/>
    <n v="28"/>
    <x v="6"/>
    <n v="0.64"/>
    <s v="800g"/>
  </r>
  <r>
    <d v="2019-07-13T00:00:00"/>
    <s v="KH009"/>
    <s v="A019"/>
    <n v="250"/>
    <n v="556165.64"/>
    <n v="139041410"/>
    <n v="19465797.400000002"/>
    <s v="Miền Bắc"/>
    <s v="Nông thôn"/>
    <x v="6"/>
    <n v="28"/>
    <x v="4"/>
    <n v="0.32500000000000001"/>
    <s v="250g"/>
  </r>
  <r>
    <d v="2019-07-13T00:00:00"/>
    <s v="KH011"/>
    <s v="A011"/>
    <n v="130"/>
    <n v="452959.92307692306"/>
    <n v="58884790"/>
    <n v="11776958"/>
    <s v="Miền Tây"/>
    <s v="Thành thị"/>
    <x v="6"/>
    <n v="28"/>
    <x v="5"/>
    <n v="0.29899999999999999"/>
    <s v="500g"/>
  </r>
  <r>
    <d v="2019-07-13T00:00:00"/>
    <s v="KH005"/>
    <s v="A014"/>
    <n v="110"/>
    <n v="529237"/>
    <n v="58216070"/>
    <n v="6403767.7000000002"/>
    <s v="Miền Nam"/>
    <s v="Nông thôn"/>
    <x v="6"/>
    <n v="28"/>
    <x v="1"/>
    <n v="0.33"/>
    <s v="500g"/>
  </r>
  <r>
    <d v="2019-07-14T00:00:00"/>
    <s v="KH005"/>
    <s v="A023"/>
    <n v="650"/>
    <n v="1063149.6769230769"/>
    <n v="691047290"/>
    <n v="89836147.699999988"/>
    <s v="Miền Bắc"/>
    <s v="Nông thôn"/>
    <x v="6"/>
    <n v="29"/>
    <x v="6"/>
    <n v="2.145"/>
    <s v="800g"/>
  </r>
  <r>
    <d v="2019-07-14T00:00:00"/>
    <s v="KH002"/>
    <s v="A020"/>
    <n v="240"/>
    <n v="878988.20833333337"/>
    <n v="210957170"/>
    <n v="18986145.300000001"/>
    <s v="Miền Nam"/>
    <s v="Nông thôn"/>
    <x v="6"/>
    <n v="29"/>
    <x v="4"/>
    <n v="0.624"/>
    <s v="500g"/>
  </r>
  <r>
    <d v="2019-07-14T00:00:00"/>
    <s v="KH010"/>
    <s v="A006"/>
    <n v="620"/>
    <n v="994190.03225806449"/>
    <n v="616397820"/>
    <n v="49311825.600000009"/>
    <s v="Miền Bắc"/>
    <s v="Thành thị"/>
    <x v="6"/>
    <n v="29"/>
    <x v="2"/>
    <n v="2.6659999999999999"/>
    <s v="1000g"/>
  </r>
  <r>
    <d v="2019-07-14T00:00:00"/>
    <s v="KH009"/>
    <s v="A022"/>
    <n v="1060"/>
    <n v="634406.9339622641"/>
    <n v="672471350"/>
    <n v="168117837.5"/>
    <s v="Miền Bắc"/>
    <s v="Nông thôn"/>
    <x v="6"/>
    <n v="29"/>
    <x v="7"/>
    <n v="2.12"/>
    <s v="250g"/>
  </r>
  <r>
    <d v="2019-07-15T00:00:00"/>
    <s v="KH006"/>
    <s v="A024"/>
    <n v="600"/>
    <n v="385859.03333333333"/>
    <n v="231515420"/>
    <n v="27781850.399999999"/>
    <s v="Miền Tây"/>
    <s v="Nông thôn"/>
    <x v="6"/>
    <n v="29"/>
    <x v="0"/>
    <n v="2.2799999999999998"/>
    <s v="800g"/>
  </r>
  <r>
    <d v="2019-07-15T00:00:00"/>
    <s v="KH014"/>
    <s v="A007"/>
    <n v="220"/>
    <n v="908793.59090909094"/>
    <n v="199934590"/>
    <n v="27990842.600000001"/>
    <s v="Miền Đông"/>
    <s v="Thành thị"/>
    <x v="6"/>
    <n v="29"/>
    <x v="1"/>
    <n v="0.59399999999999997"/>
    <s v="500g"/>
  </r>
  <r>
    <d v="2019-07-16T00:00:00"/>
    <s v="KH009"/>
    <s v="A016"/>
    <n v="540"/>
    <n v="1014428.1296296297"/>
    <n v="547791190"/>
    <n v="49301207.100000001"/>
    <s v="Miền Bắc"/>
    <s v="Nông thôn"/>
    <x v="6"/>
    <n v="29"/>
    <x v="4"/>
    <n v="1.026"/>
    <s v="250g"/>
  </r>
  <r>
    <d v="2019-07-17T00:00:00"/>
    <s v="KH006"/>
    <s v="A019"/>
    <n v="220"/>
    <n v="656210.68181818177"/>
    <n v="144366350"/>
    <n v="14436635"/>
    <s v="Miền Nam"/>
    <s v="Thành thị"/>
    <x v="6"/>
    <n v="29"/>
    <x v="4"/>
    <n v="0.28599999999999998"/>
    <s v="250g"/>
  </r>
  <r>
    <d v="2019-07-17T00:00:00"/>
    <s v="KH007"/>
    <s v="A012"/>
    <n v="2820"/>
    <n v="226591.49645390071"/>
    <n v="638988020"/>
    <n v="102238083.2"/>
    <s v="Miền Nam"/>
    <s v="Nông thôn"/>
    <x v="6"/>
    <n v="29"/>
    <x v="6"/>
    <n v="11.28"/>
    <s v="800g"/>
  </r>
  <r>
    <d v="2019-07-17T00:00:00"/>
    <s v="KH012"/>
    <s v="A015"/>
    <n v="630"/>
    <n v="560483.46031746035"/>
    <n v="353104580"/>
    <n v="70620916"/>
    <s v="Miền Đông"/>
    <s v="Thành thị"/>
    <x v="6"/>
    <n v="29"/>
    <x v="0"/>
    <n v="2.2050000000000001"/>
    <s v="800g"/>
  </r>
  <r>
    <d v="2019-07-17T00:00:00"/>
    <s v="KH013"/>
    <s v="A014"/>
    <n v="450"/>
    <n v="478505.37777777779"/>
    <n v="215327420"/>
    <n v="32299113"/>
    <s v="Miền Tây"/>
    <s v="Nông thôn"/>
    <x v="6"/>
    <n v="29"/>
    <x v="1"/>
    <n v="1.35"/>
    <s v="500g"/>
  </r>
  <r>
    <d v="2019-07-17T00:00:00"/>
    <s v="KH002"/>
    <s v="A015"/>
    <n v="30"/>
    <n v="713712"/>
    <n v="21411360"/>
    <n v="3425817.6"/>
    <s v="Miền Bắc"/>
    <s v="Thành thị"/>
    <x v="6"/>
    <n v="29"/>
    <x v="0"/>
    <n v="0.105"/>
    <s v="800g"/>
  </r>
  <r>
    <d v="2019-07-18T00:00:00"/>
    <s v="KH007"/>
    <s v="A001"/>
    <n v="1590"/>
    <n v="373906.54716981133"/>
    <n v="594511410"/>
    <n v="112957167.90000001"/>
    <s v="Miền Bắc"/>
    <s v="Nông thôn"/>
    <x v="6"/>
    <n v="29"/>
    <x v="4"/>
    <n v="5.0880000000000001"/>
    <s v="800g"/>
  </r>
  <r>
    <d v="2019-07-18T00:00:00"/>
    <s v="KH009"/>
    <s v="A010"/>
    <n v="810"/>
    <n v="655127.92592592596"/>
    <n v="530653620"/>
    <n v="106130724"/>
    <s v="Miền Nam"/>
    <s v="Nông thôn"/>
    <x v="6"/>
    <n v="29"/>
    <x v="3"/>
    <n v="2.5920000000000001"/>
    <s v="800g"/>
  </r>
  <r>
    <d v="2019-07-19T00:00:00"/>
    <s v="KH003"/>
    <s v="A014"/>
    <n v="640"/>
    <n v="411931.609375"/>
    <n v="263636230"/>
    <n v="57999970.599999994"/>
    <s v="Miền Đông"/>
    <s v="Nông thôn"/>
    <x v="6"/>
    <n v="29"/>
    <x v="1"/>
    <n v="1.92"/>
    <s v="500g"/>
  </r>
  <r>
    <d v="2019-07-19T00:00:00"/>
    <s v="KH010"/>
    <s v="A011"/>
    <n v="1320"/>
    <n v="439008.96969696973"/>
    <n v="579491840"/>
    <n v="144872960"/>
    <s v="Miền Tây"/>
    <s v="Thành thị"/>
    <x v="6"/>
    <n v="29"/>
    <x v="5"/>
    <n v="3.0359999999999996"/>
    <s v="500g"/>
  </r>
  <r>
    <d v="2019-07-19T00:00:00"/>
    <s v="KH003"/>
    <s v="A025"/>
    <n v="170"/>
    <n v="721036.70588235289"/>
    <n v="122576240"/>
    <n v="19612198.400000002"/>
    <s v="Miền Đông"/>
    <s v="Nông thôn"/>
    <x v="6"/>
    <n v="29"/>
    <x v="3"/>
    <n v="0.54400000000000004"/>
    <s v="800g"/>
  </r>
  <r>
    <d v="2019-07-19T00:00:00"/>
    <s v="KH011"/>
    <s v="A017"/>
    <n v="650"/>
    <n v="936252.8"/>
    <n v="608564320"/>
    <n v="139969793.60000002"/>
    <s v="Miền Nam"/>
    <s v="Thành thị"/>
    <x v="6"/>
    <n v="29"/>
    <x v="0"/>
    <n v="2.6649999999999996"/>
    <s v="1000g"/>
  </r>
  <r>
    <d v="2019-07-19T00:00:00"/>
    <s v="KH003"/>
    <s v="A024"/>
    <n v="460"/>
    <n v="479793.19565217389"/>
    <n v="220704870"/>
    <n v="33105730.5"/>
    <s v="Miền Trung"/>
    <s v="Thành thị"/>
    <x v="6"/>
    <n v="29"/>
    <x v="0"/>
    <n v="1.748"/>
    <s v="800g"/>
  </r>
  <r>
    <d v="2019-07-20T00:00:00"/>
    <s v="KH005"/>
    <s v="A021"/>
    <n v="1620"/>
    <n v="389105.30246913579"/>
    <n v="630350590"/>
    <n v="69338564.900000006"/>
    <s v="Miền Tây"/>
    <s v="Thành thị"/>
    <x v="6"/>
    <n v="29"/>
    <x v="2"/>
    <n v="5.9939999999999998"/>
    <s v="800g"/>
  </r>
  <r>
    <d v="2019-07-20T00:00:00"/>
    <s v="KH009"/>
    <s v="A004"/>
    <n v="2230"/>
    <n v="261999.34080717489"/>
    <n v="584258530"/>
    <n v="140222047.19999999"/>
    <s v="Miền Nam"/>
    <s v="Nông thôn"/>
    <x v="6"/>
    <n v="29"/>
    <x v="0"/>
    <n v="6.0209999999999999"/>
    <s v="500g"/>
  </r>
  <r>
    <d v="2019-07-20T00:00:00"/>
    <s v="KH012"/>
    <s v="A020"/>
    <n v="230"/>
    <n v="894673.65217391308"/>
    <n v="205774940"/>
    <n v="22635243.399999999"/>
    <s v="Miền Đông"/>
    <s v="Thành thị"/>
    <x v="6"/>
    <n v="29"/>
    <x v="4"/>
    <n v="0.59799999999999998"/>
    <s v="500g"/>
  </r>
  <r>
    <d v="2019-07-20T00:00:00"/>
    <s v="KH002"/>
    <s v="A014"/>
    <n v="1130"/>
    <n v="486781.26548672566"/>
    <n v="550062830"/>
    <n v="55006283.000000007"/>
    <s v="Miền Bắc"/>
    <s v="Thành thị"/>
    <x v="6"/>
    <n v="29"/>
    <x v="1"/>
    <n v="3.39"/>
    <s v="500g"/>
  </r>
  <r>
    <d v="2019-07-21T00:00:00"/>
    <s v="KH014"/>
    <s v="A011"/>
    <n v="990"/>
    <n v="435220.86868686869"/>
    <n v="430868660"/>
    <n v="94791105.199999988"/>
    <s v="Miền Tây"/>
    <s v="Thành thị"/>
    <x v="6"/>
    <n v="30"/>
    <x v="5"/>
    <n v="2.2770000000000001"/>
    <s v="500g"/>
  </r>
  <r>
    <d v="2019-07-22T00:00:00"/>
    <s v="KH003"/>
    <s v="A014"/>
    <n v="310"/>
    <n v="460301.80645161291"/>
    <n v="142693560"/>
    <n v="34246454.399999999"/>
    <s v="Miền Bắc"/>
    <s v="Nông thôn"/>
    <x v="6"/>
    <n v="30"/>
    <x v="1"/>
    <n v="0.93"/>
    <s v="500g"/>
  </r>
  <r>
    <d v="2019-07-22T00:00:00"/>
    <s v="KH009"/>
    <s v="A001"/>
    <n v="550"/>
    <n v="423542.54545454547"/>
    <n v="232948400"/>
    <n v="30283292"/>
    <s v="Miền Bắc"/>
    <s v="Nông thôn"/>
    <x v="6"/>
    <n v="30"/>
    <x v="4"/>
    <n v="1.76"/>
    <s v="800g"/>
  </r>
  <r>
    <d v="2019-07-22T00:00:00"/>
    <s v="KH008"/>
    <s v="A007"/>
    <n v="650"/>
    <n v="644337"/>
    <n v="418819050"/>
    <n v="92140191"/>
    <s v="Miền Trung"/>
    <s v="Thành thị"/>
    <x v="6"/>
    <n v="30"/>
    <x v="1"/>
    <n v="1.7550000000000003"/>
    <s v="500g"/>
  </r>
  <r>
    <d v="2019-07-22T00:00:00"/>
    <s v="KH010"/>
    <s v="A004"/>
    <n v="2170"/>
    <n v="257234.85714285713"/>
    <n v="558199640"/>
    <n v="111639928"/>
    <s v="Miền Nam"/>
    <s v="Nông thôn"/>
    <x v="6"/>
    <n v="30"/>
    <x v="0"/>
    <n v="5.859"/>
    <s v="500g"/>
  </r>
  <r>
    <d v="2019-07-22T00:00:00"/>
    <s v="KH010"/>
    <s v="A009"/>
    <n v="330"/>
    <n v="676116.21212121216"/>
    <n v="223118350"/>
    <n v="55779587.5"/>
    <s v="Miền Bắc"/>
    <s v="Thành thị"/>
    <x v="6"/>
    <n v="30"/>
    <x v="2"/>
    <n v="1.1879999999999999"/>
    <s v="800g"/>
  </r>
  <r>
    <d v="2019-07-22T00:00:00"/>
    <s v="KH006"/>
    <s v="A003"/>
    <n v="500"/>
    <n v="438804.8"/>
    <n v="219402400"/>
    <n v="19746216"/>
    <s v="Miền Bắc"/>
    <s v="Thành thị"/>
    <x v="6"/>
    <n v="30"/>
    <x v="3"/>
    <n v="1.6"/>
    <s v="800g"/>
  </r>
  <r>
    <d v="2019-07-23T00:00:00"/>
    <s v="KH007"/>
    <s v="A010"/>
    <n v="250"/>
    <n v="655655.72"/>
    <n v="163913930"/>
    <n v="18030532.300000001"/>
    <s v="Miền Tây"/>
    <s v="Nông thôn"/>
    <x v="6"/>
    <n v="30"/>
    <x v="3"/>
    <n v="0.8"/>
    <s v="800g"/>
  </r>
  <r>
    <d v="2019-07-23T00:00:00"/>
    <s v="KH006"/>
    <s v="A014"/>
    <n v="1030"/>
    <n v="520463.58252427186"/>
    <n v="536077490"/>
    <n v="69690073.700000003"/>
    <s v="Miền Trung"/>
    <s v="Thành thị"/>
    <x v="6"/>
    <n v="30"/>
    <x v="1"/>
    <n v="3.09"/>
    <s v="500g"/>
  </r>
  <r>
    <d v="2019-07-24T00:00:00"/>
    <s v="KH014"/>
    <s v="A002"/>
    <n v="50"/>
    <n v="489453"/>
    <n v="24472650"/>
    <n v="2936718"/>
    <s v="Miền Đông"/>
    <s v="Thành thị"/>
    <x v="6"/>
    <n v="30"/>
    <x v="6"/>
    <n v="0.2"/>
    <s v="800g"/>
  </r>
  <r>
    <d v="2019-07-24T00:00:00"/>
    <s v="KH002"/>
    <s v="A013"/>
    <n v="1140"/>
    <n v="605959.07894736843"/>
    <n v="690793350"/>
    <n v="89803135.5"/>
    <s v="Miền Tây"/>
    <s v="Thành thị"/>
    <x v="6"/>
    <n v="30"/>
    <x v="1"/>
    <n v="1.3680000000000001"/>
    <s v="250g"/>
  </r>
  <r>
    <d v="2019-07-24T00:00:00"/>
    <s v="KH012"/>
    <s v="A008"/>
    <n v="1970"/>
    <n v="274679.12182741117"/>
    <n v="541117870"/>
    <n v="48700608.299999997"/>
    <s v="Miền Đông"/>
    <s v="Nông thôn"/>
    <x v="6"/>
    <n v="30"/>
    <x v="3"/>
    <n v="3.1520000000000001"/>
    <s v="250g"/>
  </r>
  <r>
    <d v="2019-07-24T00:00:00"/>
    <s v="KH014"/>
    <s v="A012"/>
    <n v="1600"/>
    <n v="253655.13750000001"/>
    <n v="405848220"/>
    <n v="97403572.799999997"/>
    <s v="Miền Tây"/>
    <s v="Nông thôn"/>
    <x v="6"/>
    <n v="30"/>
    <x v="6"/>
    <n v="6.4"/>
    <s v="800g"/>
  </r>
  <r>
    <d v="2019-07-24T00:00:00"/>
    <s v="KH016"/>
    <s v="A003"/>
    <n v="540"/>
    <n v="484865.81481481483"/>
    <n v="261827540"/>
    <n v="34037580.200000003"/>
    <s v="Miền Tây"/>
    <s v="Nông thôn"/>
    <x v="6"/>
    <n v="30"/>
    <x v="3"/>
    <n v="1.728"/>
    <s v="800g"/>
  </r>
  <r>
    <d v="2019-07-25T00:00:00"/>
    <s v="KH010"/>
    <s v="A025"/>
    <n v="60"/>
    <n v="776594.66666666663"/>
    <n v="46595680"/>
    <n v="7921265.6000000006"/>
    <s v="Miền Trung"/>
    <s v="Nông thôn"/>
    <x v="6"/>
    <n v="30"/>
    <x v="3"/>
    <n v="0.192"/>
    <s v="800g"/>
  </r>
  <r>
    <d v="2019-07-25T00:00:00"/>
    <s v="KH004"/>
    <s v="A015"/>
    <n v="1050"/>
    <n v="537457.19047619053"/>
    <n v="564330050"/>
    <n v="45146404"/>
    <s v="Miền Bắc"/>
    <s v="Thành thị"/>
    <x v="6"/>
    <n v="30"/>
    <x v="0"/>
    <n v="3.6749999999999998"/>
    <s v="800g"/>
  </r>
  <r>
    <d v="2019-07-25T00:00:00"/>
    <s v="KH005"/>
    <s v="A011"/>
    <n v="720"/>
    <n v="491504.625"/>
    <n v="353883330"/>
    <n v="92009665.799999997"/>
    <s v="Miền Bắc"/>
    <s v="Nông thôn"/>
    <x v="6"/>
    <n v="30"/>
    <x v="5"/>
    <n v="1.6559999999999997"/>
    <s v="500g"/>
  </r>
  <r>
    <d v="2019-07-26T00:00:00"/>
    <s v="KH011"/>
    <s v="A021"/>
    <n v="1590"/>
    <n v="370012.55345911952"/>
    <n v="588319960"/>
    <n v="64715195.599999994"/>
    <s v="Miền Tây"/>
    <s v="Nông thôn"/>
    <x v="6"/>
    <n v="30"/>
    <x v="2"/>
    <n v="5.883"/>
    <s v="800g"/>
  </r>
  <r>
    <d v="2019-07-26T00:00:00"/>
    <s v="KH013"/>
    <s v="A017"/>
    <n v="500"/>
    <n v="1084909.82"/>
    <n v="542454910"/>
    <n v="135613727.5"/>
    <s v="Miền Tây"/>
    <s v="Thành thị"/>
    <x v="6"/>
    <n v="30"/>
    <x v="0"/>
    <n v="2.0499999999999998"/>
    <s v="1000g"/>
  </r>
  <r>
    <d v="2019-07-26T00:00:00"/>
    <s v="KH012"/>
    <s v="A016"/>
    <n v="600"/>
    <n v="808766.25"/>
    <n v="485259750"/>
    <n v="77641560"/>
    <s v="Miền Nam"/>
    <s v="Thành thị"/>
    <x v="6"/>
    <n v="30"/>
    <x v="4"/>
    <n v="1.1399999999999999"/>
    <s v="250g"/>
  </r>
  <r>
    <d v="2019-07-26T00:00:00"/>
    <s v="KH015"/>
    <s v="A016"/>
    <n v="250"/>
    <n v="989881.6"/>
    <n v="247470400"/>
    <n v="47019376"/>
    <s v="Miền Nam"/>
    <s v="Thành thị"/>
    <x v="6"/>
    <n v="30"/>
    <x v="4"/>
    <n v="0.47499999999999998"/>
    <s v="250g"/>
  </r>
  <r>
    <d v="2019-07-26T00:00:00"/>
    <s v="KH015"/>
    <s v="A014"/>
    <n v="960"/>
    <n v="472391.17708333331"/>
    <n v="453495530"/>
    <n v="36279642.400000006"/>
    <s v="Miền Trung"/>
    <s v="Nông thôn"/>
    <x v="6"/>
    <n v="30"/>
    <x v="1"/>
    <n v="2.88"/>
    <s v="500g"/>
  </r>
  <r>
    <d v="2019-07-27T00:00:00"/>
    <s v="KH010"/>
    <s v="A013"/>
    <n v="1130"/>
    <n v="595523.07079646015"/>
    <n v="672941070"/>
    <n v="94211749.800000012"/>
    <s v="Miền Tây"/>
    <s v="Nông thôn"/>
    <x v="6"/>
    <n v="30"/>
    <x v="1"/>
    <n v="1.3560000000000001"/>
    <s v="250g"/>
  </r>
  <r>
    <d v="2019-07-27T00:00:00"/>
    <s v="KH002"/>
    <s v="A002"/>
    <n v="1550"/>
    <n v="408213.50322580646"/>
    <n v="632730930"/>
    <n v="113891567.40000001"/>
    <s v="Miền Bắc"/>
    <s v="Nông thôn"/>
    <x v="6"/>
    <n v="30"/>
    <x v="6"/>
    <n v="6.2"/>
    <s v="800g"/>
  </r>
  <r>
    <d v="2019-07-29T00:00:00"/>
    <s v="KH011"/>
    <s v="A012"/>
    <n v="40"/>
    <n v="271707"/>
    <n v="10868280"/>
    <n v="869462.4"/>
    <s v="Miền Đông"/>
    <s v="Nông thôn"/>
    <x v="6"/>
    <n v="31"/>
    <x v="6"/>
    <n v="0.16"/>
    <s v="800g"/>
  </r>
  <r>
    <d v="2019-07-29T00:00:00"/>
    <s v="KH011"/>
    <s v="A010"/>
    <n v="230"/>
    <n v="575470.13043478259"/>
    <n v="132358130"/>
    <n v="26471626"/>
    <s v="Miền Nam"/>
    <s v="Thành thị"/>
    <x v="6"/>
    <n v="31"/>
    <x v="3"/>
    <n v="0.73599999999999999"/>
    <s v="800g"/>
  </r>
  <r>
    <d v="2019-07-31T00:00:00"/>
    <s v="KH015"/>
    <s v="A008"/>
    <n v="1910"/>
    <n v="269856.08376963349"/>
    <n v="515425120"/>
    <n v="82468019.200000003"/>
    <s v="Miền Tây"/>
    <s v="Thành thị"/>
    <x v="6"/>
    <n v="31"/>
    <x v="3"/>
    <n v="3.056"/>
    <s v="250g"/>
  </r>
  <r>
    <d v="2019-07-31T00:00:00"/>
    <s v="KH015"/>
    <s v="A003"/>
    <n v="430"/>
    <n v="506503.39534883719"/>
    <n v="217796460"/>
    <n v="37025398.200000003"/>
    <s v="Miền Bắc"/>
    <s v="Nông thôn"/>
    <x v="6"/>
    <n v="31"/>
    <x v="3"/>
    <n v="1.3759999999999999"/>
    <s v="800g"/>
  </r>
  <r>
    <d v="2019-08-01T00:00:00"/>
    <s v="KH009"/>
    <s v="A008"/>
    <n v="3120"/>
    <n v="209582.94230769231"/>
    <n v="653898780"/>
    <n v="143857731.59999999"/>
    <s v="Miền Nam"/>
    <s v="Nông thôn"/>
    <x v="7"/>
    <n v="31"/>
    <x v="3"/>
    <n v="4.992"/>
    <s v="250g"/>
  </r>
  <r>
    <d v="2019-08-01T00:00:00"/>
    <s v="KH008"/>
    <s v="A009"/>
    <n v="1160"/>
    <n v="598342.68103448278"/>
    <n v="694077510"/>
    <n v="117993176.7"/>
    <s v="Miền Nam"/>
    <s v="Nông thôn"/>
    <x v="7"/>
    <n v="31"/>
    <x v="2"/>
    <n v="4.1760000000000002"/>
    <s v="800g"/>
  </r>
  <r>
    <d v="2019-08-01T00:00:00"/>
    <s v="KH013"/>
    <s v="A015"/>
    <n v="570"/>
    <n v="565953.78947368416"/>
    <n v="322593660"/>
    <n v="58066858.799999997"/>
    <s v="Miền Nam"/>
    <s v="Thành thị"/>
    <x v="7"/>
    <n v="31"/>
    <x v="0"/>
    <n v="1.9950000000000001"/>
    <s v="800g"/>
  </r>
  <r>
    <d v="2019-08-01T00:00:00"/>
    <s v="KH003"/>
    <s v="A022"/>
    <n v="260"/>
    <n v="623695.23076923075"/>
    <n v="162160760"/>
    <n v="25945721.600000001"/>
    <s v="Miền Tây"/>
    <s v="Thành thị"/>
    <x v="7"/>
    <n v="31"/>
    <x v="7"/>
    <n v="0.52"/>
    <s v="250g"/>
  </r>
  <r>
    <d v="2019-08-01T00:00:00"/>
    <s v="KH004"/>
    <s v="A005"/>
    <n v="460"/>
    <n v="303386.32608695654"/>
    <n v="139557710"/>
    <n v="36285004.600000001"/>
    <s v="Miền Tây"/>
    <s v="Nông thôn"/>
    <x v="7"/>
    <n v="31"/>
    <x v="7"/>
    <n v="1.012"/>
    <s v="500g"/>
  </r>
  <r>
    <d v="2019-08-02T00:00:00"/>
    <s v="KH016"/>
    <s v="A005"/>
    <n v="500"/>
    <n v="390290.76"/>
    <n v="195145380"/>
    <n v="25368899.399999999"/>
    <s v="Miền Đông"/>
    <s v="Nông thôn"/>
    <x v="7"/>
    <n v="31"/>
    <x v="7"/>
    <n v="1.1000000000000001"/>
    <s v="500g"/>
  </r>
  <r>
    <d v="2019-08-02T00:00:00"/>
    <s v="KH001"/>
    <s v="A002"/>
    <n v="690"/>
    <n v="542053.91304347827"/>
    <n v="374017200"/>
    <n v="48622236.000000007"/>
    <s v="Miền Tây"/>
    <s v="Thành thị"/>
    <x v="7"/>
    <n v="31"/>
    <x v="6"/>
    <n v="2.76"/>
    <s v="800g"/>
  </r>
  <r>
    <d v="2019-08-02T00:00:00"/>
    <s v="KH006"/>
    <s v="A005"/>
    <n v="750"/>
    <n v="427190.25333333336"/>
    <n v="320392690"/>
    <n v="83302099.400000006"/>
    <s v="Miền Đông"/>
    <s v="Nông thôn"/>
    <x v="7"/>
    <n v="31"/>
    <x v="7"/>
    <n v="1.6500000000000001"/>
    <s v="500g"/>
  </r>
  <r>
    <d v="2019-08-03T00:00:00"/>
    <s v="KH002"/>
    <s v="A016"/>
    <n v="100"/>
    <n v="1002408.3"/>
    <n v="100240830"/>
    <n v="22052982.600000001"/>
    <s v="Miền Tây"/>
    <s v="Nông thôn"/>
    <x v="7"/>
    <n v="31"/>
    <x v="4"/>
    <n v="0.19"/>
    <s v="250g"/>
  </r>
  <r>
    <d v="2019-08-03T00:00:00"/>
    <s v="KH002"/>
    <s v="A006"/>
    <n v="510"/>
    <n v="997468.07843137253"/>
    <n v="508708720"/>
    <n v="117003005.60000001"/>
    <s v="Miền Tây"/>
    <s v="Nông thôn"/>
    <x v="7"/>
    <n v="31"/>
    <x v="2"/>
    <n v="2.1930000000000001"/>
    <s v="1000g"/>
  </r>
  <r>
    <d v="2019-08-03T00:00:00"/>
    <s v="KH006"/>
    <s v="A025"/>
    <n v="340"/>
    <n v="749888.4411764706"/>
    <n v="254962070"/>
    <n v="66290138.200000003"/>
    <s v="Miền Tây"/>
    <s v="Nông thôn"/>
    <x v="7"/>
    <n v="31"/>
    <x v="3"/>
    <n v="1.0880000000000001"/>
    <s v="800g"/>
  </r>
  <r>
    <d v="2019-08-03T00:00:00"/>
    <s v="KH004"/>
    <s v="A005"/>
    <n v="1900"/>
    <n v="311135.61052631581"/>
    <n v="591157660"/>
    <n v="59115766.000000007"/>
    <s v="Miền Bắc"/>
    <s v="Thành thị"/>
    <x v="7"/>
    <n v="31"/>
    <x v="7"/>
    <n v="4.18"/>
    <s v="500g"/>
  </r>
  <r>
    <d v="2019-08-04T00:00:00"/>
    <s v="KH013"/>
    <s v="A019"/>
    <n v="630"/>
    <n v="582820.11111111112"/>
    <n v="367176670"/>
    <n v="77107100.699999988"/>
    <s v="Miền Đông"/>
    <s v="Thành thị"/>
    <x v="7"/>
    <n v="32"/>
    <x v="4"/>
    <n v="0.81899999999999995"/>
    <s v="250g"/>
  </r>
  <r>
    <d v="2019-08-04T00:00:00"/>
    <s v="KH015"/>
    <s v="A016"/>
    <n v="390"/>
    <n v="1027396.4615384615"/>
    <n v="400684620"/>
    <n v="68116385.400000006"/>
    <s v="Miền Trung"/>
    <s v="Thành thị"/>
    <x v="7"/>
    <n v="32"/>
    <x v="4"/>
    <n v="0.74099999999999999"/>
    <s v="250g"/>
  </r>
  <r>
    <d v="2019-08-04T00:00:00"/>
    <s v="KH007"/>
    <s v="A017"/>
    <n v="290"/>
    <n v="1048184.0689655172"/>
    <n v="303973380"/>
    <n v="27357604.199999999"/>
    <s v="Miền Đông"/>
    <s v="Nông thôn"/>
    <x v="7"/>
    <n v="32"/>
    <x v="0"/>
    <n v="1.1890000000000001"/>
    <s v="1000g"/>
  </r>
  <r>
    <d v="2019-08-04T00:00:00"/>
    <s v="KH009"/>
    <s v="A001"/>
    <n v="620"/>
    <n v="478363"/>
    <n v="296585060"/>
    <n v="26692655.399999999"/>
    <s v="Miền Bắc"/>
    <s v="Thành thị"/>
    <x v="7"/>
    <n v="32"/>
    <x v="4"/>
    <n v="1.984"/>
    <s v="800g"/>
  </r>
  <r>
    <d v="2019-08-04T00:00:00"/>
    <s v="KH009"/>
    <s v="A007"/>
    <n v="130"/>
    <n v="724433.4615384615"/>
    <n v="94176350"/>
    <n v="11301162"/>
    <s v="Miền Đông"/>
    <s v="Nông thôn"/>
    <x v="7"/>
    <n v="32"/>
    <x v="1"/>
    <n v="0.35099999999999998"/>
    <s v="500g"/>
  </r>
  <r>
    <d v="2019-08-04T00:00:00"/>
    <s v="KH011"/>
    <s v="A001"/>
    <n v="1290"/>
    <n v="440644.67441860464"/>
    <n v="568431630"/>
    <n v="125054958.59999999"/>
    <s v="Miền Trung"/>
    <s v="Nông thôn"/>
    <x v="7"/>
    <n v="32"/>
    <x v="4"/>
    <n v="4.1280000000000001"/>
    <s v="800g"/>
  </r>
  <r>
    <d v="2019-08-05T00:00:00"/>
    <s v="KH014"/>
    <s v="A020"/>
    <n v="440"/>
    <n v="799033.11363636365"/>
    <n v="351574570"/>
    <n v="38673202.700000003"/>
    <s v="Miền Tây"/>
    <s v="Thành thị"/>
    <x v="7"/>
    <n v="32"/>
    <x v="4"/>
    <n v="1.1439999999999999"/>
    <s v="500g"/>
  </r>
  <r>
    <d v="2019-08-05T00:00:00"/>
    <s v="KH001"/>
    <s v="A015"/>
    <n v="140"/>
    <n v="734539.07142857148"/>
    <n v="102835470"/>
    <n v="24680512.799999997"/>
    <s v="Miền Nam"/>
    <s v="Nông thôn"/>
    <x v="7"/>
    <n v="32"/>
    <x v="0"/>
    <n v="0.49"/>
    <s v="800g"/>
  </r>
  <r>
    <d v="2019-08-05T00:00:00"/>
    <s v="KH016"/>
    <s v="A020"/>
    <n v="140"/>
    <n v="901325.85714285716"/>
    <n v="126185620"/>
    <n v="17665986.800000001"/>
    <s v="Miền Nam"/>
    <s v="Nông thôn"/>
    <x v="7"/>
    <n v="32"/>
    <x v="4"/>
    <n v="0.36399999999999999"/>
    <s v="500g"/>
  </r>
  <r>
    <d v="2019-08-05T00:00:00"/>
    <s v="KH012"/>
    <s v="A008"/>
    <n v="2520"/>
    <n v="210001.29761904763"/>
    <n v="529203270"/>
    <n v="95256588.599999994"/>
    <s v="Miền Nam"/>
    <s v="Nông thôn"/>
    <x v="7"/>
    <n v="32"/>
    <x v="3"/>
    <n v="4.032"/>
    <s v="250g"/>
  </r>
  <r>
    <d v="2019-08-05T00:00:00"/>
    <s v="KH015"/>
    <s v="A005"/>
    <n v="1060"/>
    <n v="333251.90566037735"/>
    <n v="353247020"/>
    <n v="42389642.400000006"/>
    <s v="Miền Bắc"/>
    <s v="Thành thị"/>
    <x v="7"/>
    <n v="32"/>
    <x v="7"/>
    <n v="2.3319999999999999"/>
    <s v="500g"/>
  </r>
  <r>
    <d v="2019-08-06T00:00:00"/>
    <s v="KH014"/>
    <s v="A014"/>
    <n v="1210"/>
    <n v="452543.92561983468"/>
    <n v="547578150"/>
    <n v="87612504"/>
    <s v="Miền Tây"/>
    <s v="Nông thôn"/>
    <x v="7"/>
    <n v="32"/>
    <x v="1"/>
    <n v="3.63"/>
    <s v="500g"/>
  </r>
  <r>
    <d v="2019-08-06T00:00:00"/>
    <s v="KH009"/>
    <s v="A004"/>
    <n v="2520"/>
    <n v="237226.86904761905"/>
    <n v="597811710"/>
    <n v="59781171.000000007"/>
    <s v="Miền Tây"/>
    <s v="Nông thôn"/>
    <x v="7"/>
    <n v="32"/>
    <x v="0"/>
    <n v="6.8040000000000003"/>
    <s v="500g"/>
  </r>
  <r>
    <d v="2019-08-07T00:00:00"/>
    <s v="KH014"/>
    <s v="A007"/>
    <n v="870"/>
    <n v="780873.29885057476"/>
    <n v="679359770"/>
    <n v="81523172.399999991"/>
    <s v="Miền Tây"/>
    <s v="Thành thị"/>
    <x v="7"/>
    <n v="32"/>
    <x v="1"/>
    <n v="2.3490000000000002"/>
    <s v="500g"/>
  </r>
  <r>
    <d v="2019-08-07T00:00:00"/>
    <s v="KH002"/>
    <s v="A020"/>
    <n v="140"/>
    <n v="912990.78571428568"/>
    <n v="127818710"/>
    <n v="17894619.400000002"/>
    <s v="Miền Nam"/>
    <s v="Thành thị"/>
    <x v="7"/>
    <n v="32"/>
    <x v="4"/>
    <n v="0.36399999999999999"/>
    <s v="500g"/>
  </r>
  <r>
    <d v="2019-08-07T00:00:00"/>
    <s v="KH012"/>
    <s v="A008"/>
    <n v="1910"/>
    <n v="252749.41361256543"/>
    <n v="482751380"/>
    <n v="111032817.40000001"/>
    <s v="Miền Nam"/>
    <s v="Nông thôn"/>
    <x v="7"/>
    <n v="32"/>
    <x v="3"/>
    <n v="3.056"/>
    <s v="250g"/>
  </r>
  <r>
    <d v="2019-08-07T00:00:00"/>
    <s v="KH015"/>
    <s v="A002"/>
    <n v="1000"/>
    <n v="399174.23"/>
    <n v="399174230"/>
    <n v="103785299.80000001"/>
    <s v="Miền Đông"/>
    <s v="Thành thị"/>
    <x v="7"/>
    <n v="32"/>
    <x v="6"/>
    <n v="4"/>
    <s v="800g"/>
  </r>
  <r>
    <d v="2019-08-07T00:00:00"/>
    <s v="KH001"/>
    <s v="A011"/>
    <n v="430"/>
    <n v="494195.88372093026"/>
    <n v="212504230"/>
    <n v="36125719.100000001"/>
    <s v="Miền Tây"/>
    <s v="Thành thị"/>
    <x v="7"/>
    <n v="32"/>
    <x v="5"/>
    <n v="0.98899999999999988"/>
    <s v="500g"/>
  </r>
  <r>
    <d v="2019-08-07T00:00:00"/>
    <s v="KH008"/>
    <s v="A011"/>
    <n v="500"/>
    <n v="585804.26"/>
    <n v="292902130"/>
    <n v="35148255.600000001"/>
    <s v="Miền Trung"/>
    <s v="Thành thị"/>
    <x v="7"/>
    <n v="32"/>
    <x v="5"/>
    <n v="1.1499999999999999"/>
    <s v="500g"/>
  </r>
  <r>
    <d v="2019-08-07T00:00:00"/>
    <s v="KH002"/>
    <s v="A022"/>
    <n v="260"/>
    <n v="883631.65384615387"/>
    <n v="229744230"/>
    <n v="43651403.700000003"/>
    <s v="Miền Trung"/>
    <s v="Thành thị"/>
    <x v="7"/>
    <n v="32"/>
    <x v="7"/>
    <n v="0.52"/>
    <s v="250g"/>
  </r>
  <r>
    <d v="2019-08-07T00:00:00"/>
    <s v="KH006"/>
    <s v="A021"/>
    <n v="1170"/>
    <n v="366054.78632478631"/>
    <n v="428284100"/>
    <n v="42828410"/>
    <s v="Miền Nam"/>
    <s v="Thành thị"/>
    <x v="7"/>
    <n v="32"/>
    <x v="2"/>
    <n v="4.3289999999999997"/>
    <s v="800g"/>
  </r>
  <r>
    <d v="2019-08-08T00:00:00"/>
    <s v="KH006"/>
    <s v="A019"/>
    <n v="1210"/>
    <n v="504390.85123966943"/>
    <n v="610312930"/>
    <n v="67134422.300000012"/>
    <s v="Miền Đông"/>
    <s v="Thành thị"/>
    <x v="7"/>
    <n v="32"/>
    <x v="4"/>
    <n v="1.573"/>
    <s v="250g"/>
  </r>
  <r>
    <d v="2019-08-08T00:00:00"/>
    <s v="KH015"/>
    <s v="A006"/>
    <n v="100"/>
    <n v="889543.6"/>
    <n v="88954360"/>
    <n v="15122241.200000001"/>
    <s v="Miền Trung"/>
    <s v="Nông thôn"/>
    <x v="7"/>
    <n v="32"/>
    <x v="2"/>
    <n v="0.43"/>
    <s v="1000g"/>
  </r>
  <r>
    <d v="2019-08-08T00:00:00"/>
    <s v="KH013"/>
    <s v="A007"/>
    <n v="920"/>
    <n v="744164.19565217395"/>
    <n v="684631060"/>
    <n v="61616795.399999999"/>
    <s v="Miền Bắc"/>
    <s v="Thành thị"/>
    <x v="7"/>
    <n v="32"/>
    <x v="1"/>
    <n v="2.484"/>
    <s v="500g"/>
  </r>
  <r>
    <d v="2019-08-09T00:00:00"/>
    <s v="KH004"/>
    <s v="A021"/>
    <n v="1090"/>
    <n v="365549.80733944953"/>
    <n v="398449290"/>
    <n v="95627829.599999994"/>
    <s v="Miền Trung"/>
    <s v="Nông thôn"/>
    <x v="7"/>
    <n v="32"/>
    <x v="2"/>
    <n v="4.0330000000000004"/>
    <s v="800g"/>
  </r>
  <r>
    <d v="2019-08-10T00:00:00"/>
    <s v="KH012"/>
    <s v="A012"/>
    <n v="2500"/>
    <n v="251395.75599999999"/>
    <n v="628489390"/>
    <n v="75418726.799999997"/>
    <s v="Miền Đông"/>
    <s v="Nông thôn"/>
    <x v="7"/>
    <n v="32"/>
    <x v="6"/>
    <n v="10"/>
    <s v="800g"/>
  </r>
  <r>
    <d v="2019-08-10T00:00:00"/>
    <s v="KH012"/>
    <s v="A018"/>
    <n v="440"/>
    <n v="539333.04545454541"/>
    <n v="237306540"/>
    <n v="40342111.800000004"/>
    <s v="Miền Đông"/>
    <s v="Nông thôn"/>
    <x v="7"/>
    <n v="32"/>
    <x v="4"/>
    <n v="0.92400000000000004"/>
    <s v="500g"/>
  </r>
  <r>
    <d v="2019-08-10T00:00:00"/>
    <s v="KH005"/>
    <s v="A006"/>
    <n v="700"/>
    <n v="750065.5"/>
    <n v="525045850"/>
    <n v="120760545.5"/>
    <s v="Miền Đông"/>
    <s v="Thành thị"/>
    <x v="7"/>
    <n v="32"/>
    <x v="2"/>
    <n v="3.01"/>
    <s v="1000g"/>
  </r>
  <r>
    <d v="2019-08-10T00:00:00"/>
    <s v="KH008"/>
    <s v="A007"/>
    <n v="710"/>
    <n v="838560.49295774649"/>
    <n v="595377950"/>
    <n v="125029369.5"/>
    <s v="Miền Bắc"/>
    <s v="Thành thị"/>
    <x v="7"/>
    <n v="32"/>
    <x v="1"/>
    <n v="1.9170000000000003"/>
    <s v="500g"/>
  </r>
  <r>
    <d v="2019-08-11T00:00:00"/>
    <s v="KH012"/>
    <s v="A023"/>
    <n v="740"/>
    <n v="792749.45945945941"/>
    <n v="586634600"/>
    <n v="117326920"/>
    <s v="Miền Nam"/>
    <s v="Thành thị"/>
    <x v="7"/>
    <n v="33"/>
    <x v="6"/>
    <n v="2.4420000000000002"/>
    <s v="800g"/>
  </r>
  <r>
    <d v="2019-08-11T00:00:00"/>
    <s v="KH012"/>
    <s v="A009"/>
    <n v="340"/>
    <n v="781278.0294117647"/>
    <n v="265634530"/>
    <n v="61095941.900000006"/>
    <s v="Miền Tây"/>
    <s v="Thành thị"/>
    <x v="7"/>
    <n v="33"/>
    <x v="2"/>
    <n v="1.224"/>
    <s v="800g"/>
  </r>
  <r>
    <d v="2019-08-11T00:00:00"/>
    <s v="KH008"/>
    <s v="A023"/>
    <n v="650"/>
    <n v="894788.21538461535"/>
    <n v="581612340"/>
    <n v="145403085"/>
    <s v="Miền Nam"/>
    <s v="Thành thị"/>
    <x v="7"/>
    <n v="33"/>
    <x v="6"/>
    <n v="2.145"/>
    <s v="800g"/>
  </r>
  <r>
    <d v="2019-08-11T00:00:00"/>
    <s v="KH007"/>
    <s v="A020"/>
    <n v="160"/>
    <n v="704755.375"/>
    <n v="112760860"/>
    <n v="16914129"/>
    <s v="Miền Nam"/>
    <s v="Nông thôn"/>
    <x v="7"/>
    <n v="33"/>
    <x v="4"/>
    <n v="0.41599999999999998"/>
    <s v="500g"/>
  </r>
  <r>
    <d v="2019-08-12T00:00:00"/>
    <s v="KH014"/>
    <s v="A017"/>
    <n v="360"/>
    <n v="1001080.6944444445"/>
    <n v="360389050"/>
    <n v="54058357.5"/>
    <s v="Miền Đông"/>
    <s v="Thành thị"/>
    <x v="7"/>
    <n v="33"/>
    <x v="0"/>
    <n v="1.4759999999999998"/>
    <s v="1000g"/>
  </r>
  <r>
    <d v="2019-08-12T00:00:00"/>
    <s v="KH011"/>
    <s v="A023"/>
    <n v="580"/>
    <n v="990616.46551724139"/>
    <n v="574557550"/>
    <n v="91929208"/>
    <s v="Miền Nam"/>
    <s v="Nông thôn"/>
    <x v="7"/>
    <n v="33"/>
    <x v="6"/>
    <n v="1.9139999999999999"/>
    <s v="800g"/>
  </r>
  <r>
    <d v="2019-08-12T00:00:00"/>
    <s v="KH016"/>
    <s v="A014"/>
    <n v="180"/>
    <n v="497539.72222222225"/>
    <n v="89557150"/>
    <n v="9851286.5"/>
    <s v="Miền Trung"/>
    <s v="Thành thị"/>
    <x v="7"/>
    <n v="33"/>
    <x v="1"/>
    <n v="0.54"/>
    <s v="500g"/>
  </r>
  <r>
    <d v="2019-08-12T00:00:00"/>
    <s v="KH008"/>
    <s v="A012"/>
    <n v="610"/>
    <n v="260972.34426229508"/>
    <n v="159193130"/>
    <n v="22287038.200000003"/>
    <s v="Miền Nam"/>
    <s v="Nông thôn"/>
    <x v="7"/>
    <n v="33"/>
    <x v="6"/>
    <n v="2.44"/>
    <s v="800g"/>
  </r>
  <r>
    <d v="2019-08-12T00:00:00"/>
    <s v="KH014"/>
    <s v="A019"/>
    <n v="170"/>
    <n v="621497.9411764706"/>
    <n v="105654650"/>
    <n v="23244023"/>
    <s v="Miền Bắc"/>
    <s v="Thành thị"/>
    <x v="7"/>
    <n v="33"/>
    <x v="4"/>
    <n v="0.221"/>
    <s v="250g"/>
  </r>
  <r>
    <d v="2019-08-12T00:00:00"/>
    <s v="KH011"/>
    <s v="A024"/>
    <n v="460"/>
    <n v="364084.78260869568"/>
    <n v="167479000"/>
    <n v="35170590"/>
    <s v="Miền Nam"/>
    <s v="Thành thị"/>
    <x v="7"/>
    <n v="33"/>
    <x v="0"/>
    <n v="1.748"/>
    <s v="800g"/>
  </r>
  <r>
    <d v="2019-08-13T00:00:00"/>
    <s v="KH010"/>
    <s v="A015"/>
    <n v="290"/>
    <n v="517412.75862068968"/>
    <n v="150049700"/>
    <n v="36011928"/>
    <s v="Miền Bắc"/>
    <s v="Nông thôn"/>
    <x v="7"/>
    <n v="33"/>
    <x v="0"/>
    <n v="1.0149999999999999"/>
    <s v="800g"/>
  </r>
  <r>
    <d v="2019-08-13T00:00:00"/>
    <s v="KH016"/>
    <s v="A005"/>
    <n v="1680"/>
    <n v="414261.94047619047"/>
    <n v="695960060"/>
    <n v="62636405.399999999"/>
    <s v="Miền Đông"/>
    <s v="Thành thị"/>
    <x v="7"/>
    <n v="33"/>
    <x v="7"/>
    <n v="3.6960000000000006"/>
    <s v="500g"/>
  </r>
  <r>
    <d v="2019-08-14T00:00:00"/>
    <s v="KH010"/>
    <s v="A005"/>
    <n v="1100"/>
    <n v="338076.60909090907"/>
    <n v="371884270"/>
    <n v="78095696.700000003"/>
    <s v="Miền Nam"/>
    <s v="Thành thị"/>
    <x v="7"/>
    <n v="33"/>
    <x v="7"/>
    <n v="2.42"/>
    <s v="500g"/>
  </r>
  <r>
    <d v="2019-08-14T00:00:00"/>
    <s v="KH001"/>
    <s v="A001"/>
    <n v="1190"/>
    <n v="463319.15126050421"/>
    <n v="551349790"/>
    <n v="121296953.80000001"/>
    <s v="Miền Trung"/>
    <s v="Thành thị"/>
    <x v="7"/>
    <n v="33"/>
    <x v="4"/>
    <n v="3.8079999999999998"/>
    <s v="800g"/>
  </r>
  <r>
    <d v="2019-08-15T00:00:00"/>
    <s v="KH013"/>
    <s v="A012"/>
    <n v="2940"/>
    <n v="224416.93537414967"/>
    <n v="659785790"/>
    <n v="65978579"/>
    <s v="Miền Trung"/>
    <s v="Thành thị"/>
    <x v="7"/>
    <n v="33"/>
    <x v="6"/>
    <n v="11.76"/>
    <s v="800g"/>
  </r>
  <r>
    <d v="2019-08-15T00:00:00"/>
    <s v="KH003"/>
    <s v="A012"/>
    <n v="2030"/>
    <n v="227130.4827586207"/>
    <n v="461074880"/>
    <n v="115268720"/>
    <s v="Miền Nam"/>
    <s v="Thành thị"/>
    <x v="7"/>
    <n v="33"/>
    <x v="6"/>
    <n v="8.1199999999999992"/>
    <s v="800g"/>
  </r>
  <r>
    <d v="2019-08-15T00:00:00"/>
    <s v="KH002"/>
    <s v="A013"/>
    <n v="520"/>
    <n v="512894.19230769231"/>
    <n v="266704980"/>
    <n v="66676245"/>
    <s v="Miền Nam"/>
    <s v="Thành thị"/>
    <x v="7"/>
    <n v="33"/>
    <x v="1"/>
    <n v="0.624"/>
    <s v="250g"/>
  </r>
  <r>
    <d v="2019-08-15T00:00:00"/>
    <s v="KH006"/>
    <s v="A008"/>
    <n v="520"/>
    <n v="194927.21153846153"/>
    <n v="101362150"/>
    <n v="9122593.5"/>
    <s v="Miền Tây"/>
    <s v="Nông thôn"/>
    <x v="7"/>
    <n v="33"/>
    <x v="3"/>
    <n v="0.83199999999999996"/>
    <s v="250g"/>
  </r>
  <r>
    <d v="2019-08-16T00:00:00"/>
    <s v="KH010"/>
    <s v="A004"/>
    <n v="470"/>
    <n v="241741.80851063831"/>
    <n v="113618650"/>
    <n v="19315170.5"/>
    <s v="Miền Đông"/>
    <s v="Thành thị"/>
    <x v="7"/>
    <n v="33"/>
    <x v="0"/>
    <n v="1.2689999999999999"/>
    <s v="500g"/>
  </r>
  <r>
    <d v="2019-08-16T00:00:00"/>
    <s v="KH013"/>
    <s v="A003"/>
    <n v="90"/>
    <n v="571670.66666666663"/>
    <n v="51450360"/>
    <n v="5659539.5999999996"/>
    <s v="Miền Bắc"/>
    <s v="Thành thị"/>
    <x v="7"/>
    <n v="33"/>
    <x v="3"/>
    <n v="0.28799999999999998"/>
    <s v="800g"/>
  </r>
  <r>
    <d v="2019-08-16T00:00:00"/>
    <s v="KH016"/>
    <s v="A012"/>
    <n v="920"/>
    <n v="317209.04347826086"/>
    <n v="291832320"/>
    <n v="55448140.799999997"/>
    <s v="Miền Bắc"/>
    <s v="Thành thị"/>
    <x v="7"/>
    <n v="33"/>
    <x v="6"/>
    <n v="3.68"/>
    <s v="800g"/>
  </r>
  <r>
    <d v="2019-08-16T00:00:00"/>
    <s v="KH011"/>
    <s v="A006"/>
    <n v="540"/>
    <n v="874260.27777777775"/>
    <n v="472100550"/>
    <n v="80257093.5"/>
    <s v="Miền Nam"/>
    <s v="Nông thôn"/>
    <x v="7"/>
    <n v="33"/>
    <x v="2"/>
    <n v="2.3220000000000001"/>
    <s v="1000g"/>
  </r>
  <r>
    <d v="2019-08-16T00:00:00"/>
    <s v="KH011"/>
    <s v="A006"/>
    <n v="750"/>
    <n v="846504.38666666672"/>
    <n v="634878290"/>
    <n v="114278092.19999999"/>
    <s v="Miền Tây"/>
    <s v="Thành thị"/>
    <x v="7"/>
    <n v="33"/>
    <x v="2"/>
    <n v="3.2250000000000001"/>
    <s v="1000g"/>
  </r>
  <r>
    <d v="2019-08-17T00:00:00"/>
    <s v="KH003"/>
    <s v="A016"/>
    <n v="220"/>
    <n v="742863.81818181823"/>
    <n v="163430040"/>
    <n v="31051707.600000001"/>
    <s v="Miền Trung"/>
    <s v="Nông thôn"/>
    <x v="7"/>
    <n v="33"/>
    <x v="4"/>
    <n v="0.41799999999999998"/>
    <s v="250g"/>
  </r>
  <r>
    <d v="2019-08-17T00:00:00"/>
    <s v="KH016"/>
    <s v="A001"/>
    <n v="880"/>
    <n v="497788.15909090912"/>
    <n v="438053580"/>
    <n v="87610716"/>
    <s v="Miền Tây"/>
    <s v="Nông thôn"/>
    <x v="7"/>
    <n v="33"/>
    <x v="4"/>
    <n v="2.8159999999999998"/>
    <s v="800g"/>
  </r>
  <r>
    <d v="2019-08-17T00:00:00"/>
    <s v="KH003"/>
    <s v="A011"/>
    <n v="1150"/>
    <n v="513346.14782608696"/>
    <n v="590348070"/>
    <n v="135780056.10000002"/>
    <s v="Miền Bắc"/>
    <s v="Thành thị"/>
    <x v="7"/>
    <n v="33"/>
    <x v="5"/>
    <n v="2.645"/>
    <s v="500g"/>
  </r>
  <r>
    <d v="2019-08-17T00:00:00"/>
    <s v="KH005"/>
    <s v="A025"/>
    <n v="540"/>
    <n v="809037.79629629629"/>
    <n v="436880410"/>
    <n v="39319236.899999999"/>
    <s v="Miền Đông"/>
    <s v="Thành thị"/>
    <x v="7"/>
    <n v="33"/>
    <x v="3"/>
    <n v="1.728"/>
    <s v="800g"/>
  </r>
  <r>
    <d v="2019-08-17T00:00:00"/>
    <s v="KH010"/>
    <s v="A005"/>
    <n v="970"/>
    <n v="363015.29896907217"/>
    <n v="352124840"/>
    <n v="63382471.200000003"/>
    <s v="Miền Bắc"/>
    <s v="Nông thôn"/>
    <x v="7"/>
    <n v="33"/>
    <x v="7"/>
    <n v="2.1339999999999999"/>
    <s v="500g"/>
  </r>
  <r>
    <d v="2019-08-17T00:00:00"/>
    <s v="KH001"/>
    <s v="A017"/>
    <n v="240"/>
    <n v="882787.66666666663"/>
    <n v="211869040"/>
    <n v="16949523.199999999"/>
    <s v="Miền Đông"/>
    <s v="Thành thị"/>
    <x v="7"/>
    <n v="33"/>
    <x v="0"/>
    <n v="0.98399999999999987"/>
    <s v="1000g"/>
  </r>
  <r>
    <d v="2019-08-18T00:00:00"/>
    <s v="KH006"/>
    <s v="A013"/>
    <n v="1630"/>
    <n v="424961.79754601227"/>
    <n v="692687730"/>
    <n v="138537546"/>
    <s v="Miền Tây"/>
    <s v="Nông thôn"/>
    <x v="7"/>
    <n v="34"/>
    <x v="1"/>
    <n v="1.956"/>
    <s v="250g"/>
  </r>
  <r>
    <d v="2019-08-18T00:00:00"/>
    <s v="KH006"/>
    <s v="A008"/>
    <n v="1070"/>
    <n v="227543.54205607477"/>
    <n v="243471590"/>
    <n v="60867897.5"/>
    <s v="Miền Bắc"/>
    <s v="Nông thôn"/>
    <x v="7"/>
    <n v="34"/>
    <x v="3"/>
    <n v="1.712"/>
    <s v="250g"/>
  </r>
  <r>
    <d v="2019-08-19T00:00:00"/>
    <s v="KH011"/>
    <s v="A002"/>
    <n v="190"/>
    <n v="495074.5263157895"/>
    <n v="94064160"/>
    <n v="10347057.6"/>
    <s v="Miền Tây"/>
    <s v="Nông thôn"/>
    <x v="7"/>
    <n v="34"/>
    <x v="6"/>
    <n v="0.76"/>
    <s v="800g"/>
  </r>
  <r>
    <d v="2019-08-20T00:00:00"/>
    <s v="KH006"/>
    <s v="A007"/>
    <n v="440"/>
    <n v="674671.56818181823"/>
    <n v="296855490"/>
    <n v="35622658.799999997"/>
    <s v="Miền Trung"/>
    <s v="Nông thôn"/>
    <x v="7"/>
    <n v="34"/>
    <x v="1"/>
    <n v="1.1879999999999999"/>
    <s v="500g"/>
  </r>
  <r>
    <d v="2019-08-21T00:00:00"/>
    <s v="KH001"/>
    <s v="A021"/>
    <n v="820"/>
    <n v="351047.07317073172"/>
    <n v="287858600"/>
    <n v="28785860"/>
    <s v="Miền Đông"/>
    <s v="Nông thôn"/>
    <x v="7"/>
    <n v="34"/>
    <x v="2"/>
    <n v="3.0339999999999998"/>
    <s v="800g"/>
  </r>
  <r>
    <d v="2019-08-21T00:00:00"/>
    <s v="KH015"/>
    <s v="A012"/>
    <n v="1750"/>
    <n v="240517.14857142858"/>
    <n v="420905010"/>
    <n v="54717651.299999997"/>
    <s v="Miền Bắc"/>
    <s v="Nông thôn"/>
    <x v="7"/>
    <n v="34"/>
    <x v="6"/>
    <n v="7"/>
    <s v="800g"/>
  </r>
  <r>
    <d v="2019-08-22T00:00:00"/>
    <s v="KH003"/>
    <s v="A021"/>
    <n v="1320"/>
    <n v="290191.5378787879"/>
    <n v="383052830"/>
    <n v="95763207.5"/>
    <s v="Miền Nam"/>
    <s v="Thành thị"/>
    <x v="7"/>
    <n v="34"/>
    <x v="2"/>
    <n v="4.8840000000000003"/>
    <s v="800g"/>
  </r>
  <r>
    <d v="2019-08-23T00:00:00"/>
    <s v="KH002"/>
    <s v="A005"/>
    <n v="540"/>
    <n v="373240.11111111112"/>
    <n v="201549660"/>
    <n v="32247945.600000001"/>
    <s v="Miền Nam"/>
    <s v="Thành thị"/>
    <x v="7"/>
    <n v="34"/>
    <x v="7"/>
    <n v="1.1879999999999999"/>
    <s v="500g"/>
  </r>
  <r>
    <d v="2019-08-23T00:00:00"/>
    <s v="KH014"/>
    <s v="A012"/>
    <n v="1400"/>
    <n v="233006.4357142857"/>
    <n v="326209010"/>
    <n v="71765982.200000003"/>
    <s v="Miền Bắc"/>
    <s v="Nông thôn"/>
    <x v="7"/>
    <n v="34"/>
    <x v="6"/>
    <n v="5.6"/>
    <s v="800g"/>
  </r>
  <r>
    <d v="2019-08-23T00:00:00"/>
    <s v="KH011"/>
    <s v="A011"/>
    <n v="450"/>
    <n v="517640.24444444443"/>
    <n v="232938110"/>
    <n v="20964429.899999999"/>
    <s v="Miền Trung"/>
    <s v="Nông thôn"/>
    <x v="7"/>
    <n v="34"/>
    <x v="5"/>
    <n v="1.0349999999999999"/>
    <s v="500g"/>
  </r>
  <r>
    <d v="2019-08-23T00:00:00"/>
    <s v="KH013"/>
    <s v="A016"/>
    <n v="50"/>
    <n v="788488.2"/>
    <n v="39424410"/>
    <n v="9067614.3000000007"/>
    <s v="Miền Bắc"/>
    <s v="Thành thị"/>
    <x v="7"/>
    <n v="34"/>
    <x v="4"/>
    <n v="9.5000000000000001E-2"/>
    <s v="250g"/>
  </r>
  <r>
    <d v="2019-08-23T00:00:00"/>
    <s v="KH008"/>
    <s v="A001"/>
    <n v="1550"/>
    <n v="414372.65161290322"/>
    <n v="642277610"/>
    <n v="70650537.099999994"/>
    <s v="Miền Nam"/>
    <s v="Nông thôn"/>
    <x v="7"/>
    <n v="34"/>
    <x v="4"/>
    <n v="4.96"/>
    <s v="800g"/>
  </r>
  <r>
    <d v="2019-08-23T00:00:00"/>
    <s v="KH012"/>
    <s v="A022"/>
    <n v="270"/>
    <n v="655074.66666666663"/>
    <n v="176870160"/>
    <n v="17687016"/>
    <s v="Miền Bắc"/>
    <s v="Thành thị"/>
    <x v="7"/>
    <n v="34"/>
    <x v="7"/>
    <n v="0.54"/>
    <s v="250g"/>
  </r>
  <r>
    <d v="2019-08-24T00:00:00"/>
    <s v="KH008"/>
    <s v="A009"/>
    <n v="140"/>
    <n v="606891.21428571432"/>
    <n v="84964770"/>
    <n v="13594363.200000001"/>
    <s v="Miền Bắc"/>
    <s v="Nông thôn"/>
    <x v="7"/>
    <n v="34"/>
    <x v="2"/>
    <n v="0.504"/>
    <s v="800g"/>
  </r>
  <r>
    <d v="2019-08-25T00:00:00"/>
    <s v="KH016"/>
    <s v="A007"/>
    <n v="660"/>
    <n v="762858.31818181823"/>
    <n v="503486490"/>
    <n v="45313784.100000001"/>
    <s v="Miền Tây"/>
    <s v="Thành thị"/>
    <x v="7"/>
    <n v="35"/>
    <x v="1"/>
    <n v="1.7820000000000003"/>
    <s v="500g"/>
  </r>
  <r>
    <d v="2019-08-25T00:00:00"/>
    <s v="KH004"/>
    <s v="A019"/>
    <n v="440"/>
    <n v="591501.11363636365"/>
    <n v="260260490"/>
    <n v="57257307.800000004"/>
    <s v="Miền Bắc"/>
    <s v="Nông thôn"/>
    <x v="7"/>
    <n v="35"/>
    <x v="4"/>
    <n v="0.57199999999999995"/>
    <s v="250g"/>
  </r>
  <r>
    <d v="2019-08-25T00:00:00"/>
    <s v="KH016"/>
    <s v="A019"/>
    <n v="1300"/>
    <n v="510552.74615384615"/>
    <n v="663718570"/>
    <n v="146018085.40000001"/>
    <s v="Miền Nam"/>
    <s v="Thành thị"/>
    <x v="7"/>
    <n v="35"/>
    <x v="4"/>
    <n v="1.69"/>
    <s v="250g"/>
  </r>
  <r>
    <d v="2019-08-25T00:00:00"/>
    <s v="KH013"/>
    <s v="A020"/>
    <n v="720"/>
    <n v="923423.41666666663"/>
    <n v="664864860"/>
    <n v="86432431.799999997"/>
    <s v="Miền Đông"/>
    <s v="Thành thị"/>
    <x v="7"/>
    <n v="35"/>
    <x v="4"/>
    <n v="1.8720000000000001"/>
    <s v="500g"/>
  </r>
  <r>
    <d v="2019-08-27T00:00:00"/>
    <s v="KH016"/>
    <s v="A024"/>
    <n v="690"/>
    <n v="444646.85507246375"/>
    <n v="306806330"/>
    <n v="70565455.900000006"/>
    <s v="Miền Nam"/>
    <s v="Thành thị"/>
    <x v="7"/>
    <n v="35"/>
    <x v="0"/>
    <n v="2.6219999999999999"/>
    <s v="800g"/>
  </r>
  <r>
    <d v="2019-08-27T00:00:00"/>
    <s v="KH013"/>
    <s v="A024"/>
    <n v="960"/>
    <n v="383827.47916666669"/>
    <n v="368474380"/>
    <n v="51586413.200000003"/>
    <s v="Miền Tây"/>
    <s v="Nông thôn"/>
    <x v="7"/>
    <n v="35"/>
    <x v="0"/>
    <n v="3.6480000000000001"/>
    <s v="800g"/>
  </r>
  <r>
    <d v="2019-08-27T00:00:00"/>
    <s v="KH006"/>
    <s v="A019"/>
    <n v="220"/>
    <n v="535303.27272727271"/>
    <n v="117766720"/>
    <n v="21198009.600000001"/>
    <s v="Miền Trung"/>
    <s v="Thành thị"/>
    <x v="7"/>
    <n v="35"/>
    <x v="4"/>
    <n v="0.28599999999999998"/>
    <s v="250g"/>
  </r>
  <r>
    <d v="2019-08-28T00:00:00"/>
    <s v="KH005"/>
    <s v="A015"/>
    <n v="90"/>
    <n v="521836"/>
    <n v="46965240"/>
    <n v="11741310"/>
    <s v="Miền Bắc"/>
    <s v="Nông thôn"/>
    <x v="7"/>
    <n v="35"/>
    <x v="0"/>
    <n v="0.315"/>
    <s v="800g"/>
  </r>
  <r>
    <d v="2019-08-28T00:00:00"/>
    <s v="KH006"/>
    <s v="A004"/>
    <n v="2210"/>
    <n v="242942.80090497737"/>
    <n v="536903590"/>
    <n v="64428430.799999997"/>
    <s v="Miền Trung"/>
    <s v="Thành thị"/>
    <x v="7"/>
    <n v="35"/>
    <x v="0"/>
    <n v="5.9669999999999996"/>
    <s v="500g"/>
  </r>
  <r>
    <d v="2019-08-28T00:00:00"/>
    <s v="KH015"/>
    <s v="A018"/>
    <n v="750"/>
    <n v="628268.37333333329"/>
    <n v="471201280"/>
    <n v="103664281.59999999"/>
    <s v="Miền Bắc"/>
    <s v="Thành thị"/>
    <x v="7"/>
    <n v="35"/>
    <x v="4"/>
    <n v="1.575"/>
    <s v="500g"/>
  </r>
  <r>
    <d v="2019-08-28T00:00:00"/>
    <s v="KH015"/>
    <s v="A013"/>
    <n v="980"/>
    <n v="556618.42857142852"/>
    <n v="545486060"/>
    <n v="114552072.59999999"/>
    <s v="Miền Bắc"/>
    <s v="Nông thôn"/>
    <x v="7"/>
    <n v="35"/>
    <x v="1"/>
    <n v="1.1759999999999999"/>
    <s v="250g"/>
  </r>
  <r>
    <d v="2019-08-28T00:00:00"/>
    <s v="KH006"/>
    <s v="A022"/>
    <n v="960"/>
    <n v="686041.66666666663"/>
    <n v="658600000"/>
    <n v="131720000"/>
    <s v="Miền Tây"/>
    <s v="Nông thôn"/>
    <x v="7"/>
    <n v="35"/>
    <x v="7"/>
    <n v="1.92"/>
    <s v="250g"/>
  </r>
  <r>
    <d v="2019-08-29T00:00:00"/>
    <s v="KH011"/>
    <s v="A004"/>
    <n v="160"/>
    <n v="336797.375"/>
    <n v="53887580"/>
    <n v="6466509.5999999996"/>
    <s v="Miền Đông"/>
    <s v="Nông thôn"/>
    <x v="7"/>
    <n v="35"/>
    <x v="0"/>
    <n v="0.432"/>
    <s v="500g"/>
  </r>
  <r>
    <d v="2019-08-29T00:00:00"/>
    <s v="KH007"/>
    <s v="A021"/>
    <n v="1380"/>
    <n v="335818.4347826087"/>
    <n v="463429440"/>
    <n v="78783004.800000012"/>
    <s v="Miền Trung"/>
    <s v="Nông thôn"/>
    <x v="7"/>
    <n v="35"/>
    <x v="2"/>
    <n v="5.1059999999999999"/>
    <s v="800g"/>
  </r>
  <r>
    <d v="2019-08-29T00:00:00"/>
    <s v="KH001"/>
    <s v="A016"/>
    <n v="110"/>
    <n v="950866.09090909094"/>
    <n v="104595270"/>
    <n v="26148817.5"/>
    <s v="Miền Đông"/>
    <s v="Thành thị"/>
    <x v="7"/>
    <n v="35"/>
    <x v="4"/>
    <n v="0.20899999999999999"/>
    <s v="250g"/>
  </r>
  <r>
    <d v="2019-08-29T00:00:00"/>
    <s v="KH008"/>
    <s v="A013"/>
    <n v="740"/>
    <n v="544841.51351351349"/>
    <n v="403182720"/>
    <n v="56445580.799999997"/>
    <s v="Miền Đông"/>
    <s v="Thành thị"/>
    <x v="7"/>
    <n v="35"/>
    <x v="1"/>
    <n v="0.88800000000000001"/>
    <s v="250g"/>
  </r>
  <r>
    <d v="2019-08-29T00:00:00"/>
    <s v="KH016"/>
    <s v="A009"/>
    <n v="700"/>
    <n v="822108.25714285718"/>
    <n v="575475780"/>
    <n v="46038062.400000006"/>
    <s v="Miền Bắc"/>
    <s v="Thành thị"/>
    <x v="7"/>
    <n v="35"/>
    <x v="2"/>
    <n v="2.52"/>
    <s v="800g"/>
  </r>
  <r>
    <d v="2019-08-29T00:00:00"/>
    <s v="KH002"/>
    <s v="A012"/>
    <n v="2150"/>
    <n v="272579.14883720933"/>
    <n v="586045170"/>
    <n v="76185872.099999994"/>
    <s v="Miền Bắc"/>
    <s v="Nông thôn"/>
    <x v="7"/>
    <n v="35"/>
    <x v="6"/>
    <n v="8.6"/>
    <s v="800g"/>
  </r>
  <r>
    <d v="2019-08-29T00:00:00"/>
    <s v="KH016"/>
    <s v="A019"/>
    <n v="260"/>
    <n v="708135.69230769225"/>
    <n v="184115280"/>
    <n v="34981903.199999996"/>
    <s v="Miền Trung"/>
    <s v="Thành thị"/>
    <x v="7"/>
    <n v="35"/>
    <x v="4"/>
    <n v="0.33800000000000002"/>
    <s v="250g"/>
  </r>
  <r>
    <d v="2019-08-29T00:00:00"/>
    <s v="KH009"/>
    <s v="A002"/>
    <n v="1050"/>
    <n v="529237.96190476185"/>
    <n v="555699860"/>
    <n v="61126984.600000001"/>
    <s v="Miền Tây"/>
    <s v="Nông thôn"/>
    <x v="7"/>
    <n v="35"/>
    <x v="6"/>
    <n v="4.2"/>
    <s v="800g"/>
  </r>
  <r>
    <d v="2019-08-30T00:00:00"/>
    <s v="KH009"/>
    <s v="A009"/>
    <n v="790"/>
    <n v="594844.63291139237"/>
    <n v="469927260"/>
    <n v="108083269.80000001"/>
    <s v="Miền Bắc"/>
    <s v="Thành thị"/>
    <x v="7"/>
    <n v="35"/>
    <x v="2"/>
    <n v="2.8439999999999999"/>
    <s v="800g"/>
  </r>
  <r>
    <d v="2019-08-31T00:00:00"/>
    <s v="KH015"/>
    <s v="A023"/>
    <n v="430"/>
    <n v="1109026.8139534884"/>
    <n v="476881530"/>
    <n v="42919337.699999996"/>
    <s v="Miền Tây"/>
    <s v="Thành thị"/>
    <x v="7"/>
    <n v="35"/>
    <x v="6"/>
    <n v="1.419"/>
    <s v="800g"/>
  </r>
  <r>
    <d v="2019-08-31T00:00:00"/>
    <s v="KH009"/>
    <s v="A002"/>
    <n v="240"/>
    <n v="381177.91666666669"/>
    <n v="91482700"/>
    <n v="12807578"/>
    <s v="Miền Bắc"/>
    <s v="Nông thôn"/>
    <x v="7"/>
    <n v="35"/>
    <x v="6"/>
    <n v="0.96"/>
    <s v="800g"/>
  </r>
  <r>
    <d v="2019-09-01T00:00:00"/>
    <s v="KH004"/>
    <s v="A008"/>
    <n v="580"/>
    <n v="282504.03448275861"/>
    <n v="163852340"/>
    <n v="16385234.000000002"/>
    <s v="Miền Đông"/>
    <s v="Thành thị"/>
    <x v="8"/>
    <n v="36"/>
    <x v="3"/>
    <n v="0.92800000000000005"/>
    <s v="250g"/>
  </r>
  <r>
    <d v="2019-09-01T00:00:00"/>
    <s v="KH002"/>
    <s v="A012"/>
    <n v="1760"/>
    <n v="281437.32954545453"/>
    <n v="495329700"/>
    <n v="74299455"/>
    <s v="Miền Đông"/>
    <s v="Thành thị"/>
    <x v="8"/>
    <n v="36"/>
    <x v="6"/>
    <n v="7.04"/>
    <s v="800g"/>
  </r>
  <r>
    <d v="2019-09-01T00:00:00"/>
    <s v="KH016"/>
    <s v="A022"/>
    <n v="260"/>
    <n v="879978.30769230775"/>
    <n v="228794360"/>
    <n v="50334759.200000003"/>
    <s v="Miền Tây"/>
    <s v="Thành thị"/>
    <x v="8"/>
    <n v="36"/>
    <x v="7"/>
    <n v="0.52"/>
    <s v="250g"/>
  </r>
  <r>
    <d v="2019-09-02T00:00:00"/>
    <s v="KH003"/>
    <s v="A007"/>
    <n v="780"/>
    <n v="819856.58974358975"/>
    <n v="639488140"/>
    <n v="140687390.80000001"/>
    <s v="Miền Tây"/>
    <s v="Nông thôn"/>
    <x v="8"/>
    <n v="36"/>
    <x v="1"/>
    <n v="2.1059999999999999"/>
    <s v="500g"/>
  </r>
  <r>
    <d v="2019-09-02T00:00:00"/>
    <s v="KH001"/>
    <s v="A024"/>
    <n v="1410"/>
    <n v="485821.98581560282"/>
    <n v="685009000"/>
    <n v="137001800"/>
    <s v="Miền Đông"/>
    <s v="Nông thôn"/>
    <x v="8"/>
    <n v="36"/>
    <x v="0"/>
    <n v="5.3579999999999997"/>
    <s v="800g"/>
  </r>
  <r>
    <d v="2019-09-02T00:00:00"/>
    <s v="KH015"/>
    <s v="A004"/>
    <n v="1700"/>
    <n v="236539.54117647058"/>
    <n v="402117220"/>
    <n v="60317583"/>
    <s v="Miền Đông"/>
    <s v="Nông thôn"/>
    <x v="8"/>
    <n v="36"/>
    <x v="0"/>
    <n v="4.59"/>
    <s v="500g"/>
  </r>
  <r>
    <d v="2019-09-02T00:00:00"/>
    <s v="KH015"/>
    <s v="A022"/>
    <n v="60"/>
    <n v="649748"/>
    <n v="38984880"/>
    <n v="9356371.1999999993"/>
    <s v="Miền Tây"/>
    <s v="Nông thôn"/>
    <x v="8"/>
    <n v="36"/>
    <x v="7"/>
    <n v="0.12"/>
    <s v="250g"/>
  </r>
  <r>
    <d v="2019-09-03T00:00:00"/>
    <s v="KH010"/>
    <s v="A007"/>
    <n v="350"/>
    <n v="635230.54285714286"/>
    <n v="222330690"/>
    <n v="48912751.799999997"/>
    <s v="Miền Đông"/>
    <s v="Thành thị"/>
    <x v="8"/>
    <n v="36"/>
    <x v="1"/>
    <n v="0.94500000000000006"/>
    <s v="500g"/>
  </r>
  <r>
    <d v="2019-09-03T00:00:00"/>
    <s v="KH006"/>
    <s v="A023"/>
    <n v="90"/>
    <n v="868544.33333333337"/>
    <n v="78168990"/>
    <n v="9380278.8000000007"/>
    <s v="Miền Bắc"/>
    <s v="Thành thị"/>
    <x v="8"/>
    <n v="36"/>
    <x v="6"/>
    <n v="0.29699999999999999"/>
    <s v="800g"/>
  </r>
  <r>
    <d v="2019-09-04T00:00:00"/>
    <s v="KH003"/>
    <s v="A016"/>
    <n v="120"/>
    <n v="744611.41666666663"/>
    <n v="89353370"/>
    <n v="17870674"/>
    <s v="Miền Bắc"/>
    <s v="Thành thị"/>
    <x v="8"/>
    <n v="36"/>
    <x v="4"/>
    <n v="0.22800000000000001"/>
    <s v="250g"/>
  </r>
  <r>
    <d v="2019-09-04T00:00:00"/>
    <s v="KH005"/>
    <s v="A002"/>
    <n v="1490"/>
    <n v="466791.32885906042"/>
    <n v="695519080"/>
    <n v="55641526.399999999"/>
    <s v="Miền Đông"/>
    <s v="Nông thôn"/>
    <x v="8"/>
    <n v="36"/>
    <x v="6"/>
    <n v="5.96"/>
    <s v="800g"/>
  </r>
  <r>
    <d v="2019-09-04T00:00:00"/>
    <s v="KH003"/>
    <s v="A009"/>
    <n v="370"/>
    <n v="629958.51351351349"/>
    <n v="233084650"/>
    <n v="53609469.5"/>
    <s v="Miền Trung"/>
    <s v="Nông thôn"/>
    <x v="8"/>
    <n v="36"/>
    <x v="2"/>
    <n v="1.3320000000000001"/>
    <s v="800g"/>
  </r>
  <r>
    <d v="2019-09-05T00:00:00"/>
    <s v="KH007"/>
    <s v="A007"/>
    <n v="290"/>
    <n v="814895.62068965519"/>
    <n v="236319730"/>
    <n v="37811156.800000004"/>
    <s v="Miền Nam"/>
    <s v="Thành thị"/>
    <x v="8"/>
    <n v="36"/>
    <x v="1"/>
    <n v="0.78300000000000003"/>
    <s v="500g"/>
  </r>
  <r>
    <d v="2019-09-05T00:00:00"/>
    <s v="KH013"/>
    <s v="A025"/>
    <n v="210"/>
    <n v="723832.71428571432"/>
    <n v="152004870"/>
    <n v="13680438.299999999"/>
    <s v="Miền Nam"/>
    <s v="Nông thôn"/>
    <x v="8"/>
    <n v="36"/>
    <x v="3"/>
    <n v="0.67200000000000004"/>
    <s v="800g"/>
  </r>
  <r>
    <d v="2019-09-05T00:00:00"/>
    <s v="KH016"/>
    <s v="A015"/>
    <n v="860"/>
    <n v="704048.68604651163"/>
    <n v="605481870"/>
    <n v="72657824.399999991"/>
    <s v="Miền Tây"/>
    <s v="Nông thôn"/>
    <x v="8"/>
    <n v="36"/>
    <x v="0"/>
    <n v="3.01"/>
    <s v="800g"/>
  </r>
  <r>
    <d v="2019-09-06T00:00:00"/>
    <s v="KH005"/>
    <s v="A021"/>
    <n v="2230"/>
    <n v="309700.47982062778"/>
    <n v="690632070"/>
    <n v="158845376.10000002"/>
    <s v="Miền Trung"/>
    <s v="Thành thị"/>
    <x v="8"/>
    <n v="36"/>
    <x v="2"/>
    <n v="8.2509999999999994"/>
    <s v="800g"/>
  </r>
  <r>
    <d v="2019-09-06T00:00:00"/>
    <s v="KH001"/>
    <s v="A009"/>
    <n v="880"/>
    <n v="744858.35227272729"/>
    <n v="655475350"/>
    <n v="144204577"/>
    <s v="Miền Bắc"/>
    <s v="Nông thôn"/>
    <x v="8"/>
    <n v="36"/>
    <x v="2"/>
    <n v="3.1680000000000001"/>
    <s v="800g"/>
  </r>
  <r>
    <d v="2019-09-06T00:00:00"/>
    <s v="KH005"/>
    <s v="A003"/>
    <n v="850"/>
    <n v="525945.30588235299"/>
    <n v="447053510"/>
    <n v="71528561.599999994"/>
    <s v="Miền Tây"/>
    <s v="Nông thôn"/>
    <x v="8"/>
    <n v="36"/>
    <x v="3"/>
    <n v="2.72"/>
    <s v="800g"/>
  </r>
  <r>
    <d v="2019-09-06T00:00:00"/>
    <s v="KH006"/>
    <s v="A011"/>
    <n v="1020"/>
    <n v="403674.00980392157"/>
    <n v="411747490"/>
    <n v="78232023.100000009"/>
    <s v="Miền Bắc"/>
    <s v="Nông thôn"/>
    <x v="8"/>
    <n v="36"/>
    <x v="5"/>
    <n v="2.3460000000000001"/>
    <s v="500g"/>
  </r>
  <r>
    <d v="2019-09-06T00:00:00"/>
    <s v="KH009"/>
    <s v="A012"/>
    <n v="890"/>
    <n v="250253.07865168538"/>
    <n v="222725240"/>
    <n v="33408786"/>
    <s v="Miền Nam"/>
    <s v="Thành thị"/>
    <x v="8"/>
    <n v="36"/>
    <x v="6"/>
    <n v="3.56"/>
    <s v="800g"/>
  </r>
  <r>
    <d v="2019-09-07T00:00:00"/>
    <s v="KH006"/>
    <s v="A024"/>
    <n v="1770"/>
    <n v="346222.58192090393"/>
    <n v="612813970"/>
    <n v="61281397"/>
    <s v="Miền Nam"/>
    <s v="Thành thị"/>
    <x v="8"/>
    <n v="36"/>
    <x v="0"/>
    <n v="6.726"/>
    <s v="800g"/>
  </r>
  <r>
    <d v="2019-09-07T00:00:00"/>
    <s v="KH014"/>
    <s v="A012"/>
    <n v="1600"/>
    <n v="221296.33124999999"/>
    <n v="354074130"/>
    <n v="77896308.600000009"/>
    <s v="Miền Nam"/>
    <s v="Nông thôn"/>
    <x v="8"/>
    <n v="36"/>
    <x v="6"/>
    <n v="6.4"/>
    <s v="800g"/>
  </r>
  <r>
    <d v="2019-09-08T00:00:00"/>
    <s v="KH014"/>
    <s v="A019"/>
    <n v="1120"/>
    <n v="582262.16071428568"/>
    <n v="652133620"/>
    <n v="71734698.200000003"/>
    <s v="Miền Bắc"/>
    <s v="Nông thôn"/>
    <x v="8"/>
    <n v="37"/>
    <x v="4"/>
    <n v="1.456"/>
    <s v="250g"/>
  </r>
  <r>
    <d v="2019-09-08T00:00:00"/>
    <s v="KH011"/>
    <s v="A018"/>
    <n v="700"/>
    <n v="532210.35714285716"/>
    <n v="372547250"/>
    <n v="70783977.5"/>
    <s v="Miền Trung"/>
    <s v="Nông thôn"/>
    <x v="8"/>
    <n v="37"/>
    <x v="4"/>
    <n v="1.47"/>
    <s v="500g"/>
  </r>
  <r>
    <d v="2019-09-08T00:00:00"/>
    <s v="KH009"/>
    <s v="A012"/>
    <n v="1080"/>
    <n v="246443.17592592593"/>
    <n v="266158630"/>
    <n v="63878071.200000003"/>
    <s v="Miền Nam"/>
    <s v="Nông thôn"/>
    <x v="8"/>
    <n v="37"/>
    <x v="6"/>
    <n v="4.32"/>
    <s v="800g"/>
  </r>
  <r>
    <d v="2019-09-08T00:00:00"/>
    <s v="KH003"/>
    <s v="A020"/>
    <n v="350"/>
    <n v="907470.6"/>
    <n v="317614710"/>
    <n v="76227530.400000006"/>
    <s v="Miền Tây"/>
    <s v="Nông thôn"/>
    <x v="8"/>
    <n v="37"/>
    <x v="4"/>
    <n v="0.91"/>
    <s v="500g"/>
  </r>
  <r>
    <d v="2019-09-08T00:00:00"/>
    <s v="KH015"/>
    <s v="A012"/>
    <n v="1500"/>
    <n v="320945.71999999997"/>
    <n v="481418580"/>
    <n v="96283716"/>
    <s v="Miền Đông"/>
    <s v="Nông thôn"/>
    <x v="8"/>
    <n v="37"/>
    <x v="6"/>
    <n v="6"/>
    <s v="800g"/>
  </r>
  <r>
    <d v="2019-09-09T00:00:00"/>
    <s v="KH014"/>
    <s v="A020"/>
    <n v="430"/>
    <n v="917139.4418604651"/>
    <n v="394369960"/>
    <n v="94648790.399999991"/>
    <s v="Miền Đông"/>
    <s v="Thành thị"/>
    <x v="8"/>
    <n v="37"/>
    <x v="4"/>
    <n v="1.1180000000000001"/>
    <s v="500g"/>
  </r>
  <r>
    <d v="2019-09-10T00:00:00"/>
    <s v="KH012"/>
    <s v="A001"/>
    <n v="860"/>
    <n v="504232.24418604653"/>
    <n v="433639730"/>
    <n v="108409932.5"/>
    <s v="Miền Tây"/>
    <s v="Thành thị"/>
    <x v="8"/>
    <n v="37"/>
    <x v="4"/>
    <n v="2.7519999999999998"/>
    <s v="800g"/>
  </r>
  <r>
    <d v="2019-09-10T00:00:00"/>
    <s v="KH002"/>
    <s v="A010"/>
    <n v="300"/>
    <n v="529159.83333333337"/>
    <n v="158747950"/>
    <n v="36512028.5"/>
    <s v="Miền Nam"/>
    <s v="Nông thôn"/>
    <x v="8"/>
    <n v="37"/>
    <x v="3"/>
    <n v="0.96"/>
    <s v="800g"/>
  </r>
  <r>
    <d v="2019-09-10T00:00:00"/>
    <s v="KH010"/>
    <s v="A001"/>
    <n v="20"/>
    <n v="503042"/>
    <n v="10060840"/>
    <n v="2012168.0000000002"/>
    <s v="Miền Tây"/>
    <s v="Thành thị"/>
    <x v="8"/>
    <n v="37"/>
    <x v="4"/>
    <n v="6.4000000000000001E-2"/>
    <s v="800g"/>
  </r>
  <r>
    <d v="2019-09-10T00:00:00"/>
    <s v="KH004"/>
    <s v="A018"/>
    <n v="860"/>
    <n v="535619.40697674418"/>
    <n v="460632690"/>
    <n v="55275922.800000004"/>
    <s v="Miền Bắc"/>
    <s v="Nông thôn"/>
    <x v="8"/>
    <n v="37"/>
    <x v="4"/>
    <n v="1.806"/>
    <s v="500g"/>
  </r>
  <r>
    <d v="2019-09-10T00:00:00"/>
    <s v="KH002"/>
    <s v="A013"/>
    <n v="70"/>
    <n v="551400.28571428568"/>
    <n v="38598020"/>
    <n v="6175683.2000000011"/>
    <s v="Miền Trung"/>
    <s v="Thành thị"/>
    <x v="8"/>
    <n v="37"/>
    <x v="1"/>
    <n v="8.4000000000000005E-2"/>
    <s v="250g"/>
  </r>
  <r>
    <d v="2019-09-11T00:00:00"/>
    <s v="KH006"/>
    <s v="A012"/>
    <n v="1650"/>
    <n v="313306.89696969697"/>
    <n v="516956380"/>
    <n v="51695638.000000007"/>
    <s v="Miền Nam"/>
    <s v="Thành thị"/>
    <x v="8"/>
    <n v="37"/>
    <x v="6"/>
    <n v="6.6"/>
    <s v="800g"/>
  </r>
  <r>
    <d v="2019-09-11T00:00:00"/>
    <s v="KH002"/>
    <s v="A015"/>
    <n v="550"/>
    <n v="699938.63636363635"/>
    <n v="384966250"/>
    <n v="42346287.5"/>
    <s v="Miền Nam"/>
    <s v="Thành thị"/>
    <x v="8"/>
    <n v="37"/>
    <x v="0"/>
    <n v="1.925"/>
    <s v="800g"/>
  </r>
  <r>
    <d v="2019-09-11T00:00:00"/>
    <s v="KH011"/>
    <s v="A003"/>
    <n v="810"/>
    <n v="505782.38271604938"/>
    <n v="409683730"/>
    <n v="86033583.299999997"/>
    <s v="Miền Bắc"/>
    <s v="Nông thôn"/>
    <x v="8"/>
    <n v="37"/>
    <x v="3"/>
    <n v="2.5920000000000001"/>
    <s v="800g"/>
  </r>
  <r>
    <d v="2019-09-11T00:00:00"/>
    <s v="KH014"/>
    <s v="A004"/>
    <n v="190"/>
    <n v="330881.26315789472"/>
    <n v="62867440"/>
    <n v="9430116"/>
    <s v="Miền Bắc"/>
    <s v="Thành thị"/>
    <x v="8"/>
    <n v="37"/>
    <x v="0"/>
    <n v="0.51300000000000001"/>
    <s v="500g"/>
  </r>
  <r>
    <d v="2019-09-12T00:00:00"/>
    <s v="KH015"/>
    <s v="A024"/>
    <n v="390"/>
    <n v="450174.1794871795"/>
    <n v="175567930"/>
    <n v="17556793"/>
    <s v="Miền Bắc"/>
    <s v="Nông thôn"/>
    <x v="8"/>
    <n v="37"/>
    <x v="0"/>
    <n v="1.482"/>
    <s v="800g"/>
  </r>
  <r>
    <d v="2019-09-12T00:00:00"/>
    <s v="KH007"/>
    <s v="A020"/>
    <n v="700"/>
    <n v="876690.2"/>
    <n v="613683140"/>
    <n v="135010290.80000001"/>
    <s v="Miền Tây"/>
    <s v="Thành thị"/>
    <x v="8"/>
    <n v="37"/>
    <x v="4"/>
    <n v="1.82"/>
    <s v="500g"/>
  </r>
  <r>
    <d v="2019-09-12T00:00:00"/>
    <s v="KH009"/>
    <s v="A016"/>
    <n v="240"/>
    <n v="942593.70833333337"/>
    <n v="226222490"/>
    <n v="36195598.399999999"/>
    <s v="Miền Trung"/>
    <s v="Thành thị"/>
    <x v="8"/>
    <n v="37"/>
    <x v="4"/>
    <n v="0.45600000000000002"/>
    <s v="250g"/>
  </r>
  <r>
    <d v="2019-09-13T00:00:00"/>
    <s v="KH004"/>
    <s v="A018"/>
    <n v="430"/>
    <n v="663436.93023255817"/>
    <n v="285277880"/>
    <n v="39938903.200000003"/>
    <s v="Miền Bắc"/>
    <s v="Nông thôn"/>
    <x v="8"/>
    <n v="37"/>
    <x v="4"/>
    <n v="0.90300000000000002"/>
    <s v="500g"/>
  </r>
  <r>
    <d v="2019-09-13T00:00:00"/>
    <s v="KH005"/>
    <s v="A008"/>
    <n v="2660"/>
    <n v="212567.4962406015"/>
    <n v="565429540"/>
    <n v="73505840.200000003"/>
    <s v="Miền Đông"/>
    <s v="Thành thị"/>
    <x v="8"/>
    <n v="37"/>
    <x v="3"/>
    <n v="4.2560000000000002"/>
    <s v="250g"/>
  </r>
  <r>
    <d v="2019-09-13T00:00:00"/>
    <s v="KH002"/>
    <s v="A010"/>
    <n v="420"/>
    <n v="655540.14285714284"/>
    <n v="275326860"/>
    <n v="35792491.800000004"/>
    <s v="Miền Đông"/>
    <s v="Thành thị"/>
    <x v="8"/>
    <n v="37"/>
    <x v="3"/>
    <n v="1.3440000000000001"/>
    <s v="800g"/>
  </r>
  <r>
    <d v="2019-09-13T00:00:00"/>
    <s v="KH008"/>
    <s v="A003"/>
    <n v="130"/>
    <n v="470617.23076923075"/>
    <n v="61180240"/>
    <n v="12236048"/>
    <s v="Miền Bắc"/>
    <s v="Thành thị"/>
    <x v="8"/>
    <n v="37"/>
    <x v="3"/>
    <n v="0.41599999999999998"/>
    <s v="800g"/>
  </r>
  <r>
    <d v="2019-09-13T00:00:00"/>
    <s v="KH011"/>
    <s v="A023"/>
    <n v="750"/>
    <n v="786206.69333333336"/>
    <n v="589655020"/>
    <n v="117931004"/>
    <s v="Miền Đông"/>
    <s v="Thành thị"/>
    <x v="8"/>
    <n v="37"/>
    <x v="6"/>
    <n v="2.4750000000000001"/>
    <s v="800g"/>
  </r>
  <r>
    <d v="2019-09-13T00:00:00"/>
    <s v="KH009"/>
    <s v="A016"/>
    <n v="260"/>
    <n v="940600.11538461538"/>
    <n v="244556030"/>
    <n v="22010042.699999999"/>
    <s v="Miền Tây"/>
    <s v="Nông thôn"/>
    <x v="8"/>
    <n v="37"/>
    <x v="4"/>
    <n v="0.49399999999999999"/>
    <s v="250g"/>
  </r>
  <r>
    <d v="2019-09-14T00:00:00"/>
    <s v="KH008"/>
    <s v="A001"/>
    <n v="1850"/>
    <n v="360526.02162162162"/>
    <n v="666973140"/>
    <n v="93376239.600000009"/>
    <s v="Miền Trung"/>
    <s v="Nông thôn"/>
    <x v="8"/>
    <n v="37"/>
    <x v="4"/>
    <n v="5.92"/>
    <s v="800g"/>
  </r>
  <r>
    <d v="2019-09-15T00:00:00"/>
    <s v="KH001"/>
    <s v="A021"/>
    <n v="120"/>
    <n v="299392.25"/>
    <n v="35927070"/>
    <n v="8263226.0999999996"/>
    <s v="Miền Đông"/>
    <s v="Thành thị"/>
    <x v="8"/>
    <n v="38"/>
    <x v="2"/>
    <n v="0.44400000000000001"/>
    <s v="800g"/>
  </r>
  <r>
    <d v="2019-09-15T00:00:00"/>
    <s v="KH003"/>
    <s v="A003"/>
    <n v="890"/>
    <n v="486498.15730337077"/>
    <n v="432983360"/>
    <n v="90926505.600000009"/>
    <s v="Miền Trung"/>
    <s v="Thành thị"/>
    <x v="8"/>
    <n v="38"/>
    <x v="3"/>
    <n v="2.8479999999999999"/>
    <s v="800g"/>
  </r>
  <r>
    <d v="2019-09-15T00:00:00"/>
    <s v="KH013"/>
    <s v="A007"/>
    <n v="830"/>
    <n v="768032.03614457836"/>
    <n v="637466590"/>
    <n v="95619988.5"/>
    <s v="Miền Đông"/>
    <s v="Thành thị"/>
    <x v="8"/>
    <n v="38"/>
    <x v="1"/>
    <n v="2.2410000000000001"/>
    <s v="500g"/>
  </r>
  <r>
    <d v="2019-09-15T00:00:00"/>
    <s v="KH002"/>
    <s v="A021"/>
    <n v="620"/>
    <n v="391664.6451612903"/>
    <n v="242832080"/>
    <n v="41281453.600000001"/>
    <s v="Miền Trung"/>
    <s v="Nông thôn"/>
    <x v="8"/>
    <n v="38"/>
    <x v="2"/>
    <n v="2.294"/>
    <s v="800g"/>
  </r>
  <r>
    <d v="2019-09-15T00:00:00"/>
    <s v="KH006"/>
    <s v="A014"/>
    <n v="1100"/>
    <n v="458136.01818181819"/>
    <n v="503949620"/>
    <n v="131026901.20000002"/>
    <s v="Miền Tây"/>
    <s v="Thành thị"/>
    <x v="8"/>
    <n v="38"/>
    <x v="1"/>
    <n v="3.3"/>
    <s v="500g"/>
  </r>
  <r>
    <d v="2019-09-15T00:00:00"/>
    <s v="KH014"/>
    <s v="A017"/>
    <n v="730"/>
    <n v="758996.36986301374"/>
    <n v="554067350"/>
    <n v="77569429"/>
    <s v="Miền Đông"/>
    <s v="Nông thôn"/>
    <x v="8"/>
    <n v="38"/>
    <x v="0"/>
    <n v="2.9929999999999994"/>
    <s v="1000g"/>
  </r>
  <r>
    <d v="2019-09-15T00:00:00"/>
    <s v="KH002"/>
    <s v="A002"/>
    <n v="660"/>
    <n v="423878.96969696973"/>
    <n v="279760120"/>
    <n v="36368815.600000001"/>
    <s v="Miền Trung"/>
    <s v="Nông thôn"/>
    <x v="8"/>
    <n v="38"/>
    <x v="6"/>
    <n v="2.64"/>
    <s v="800g"/>
  </r>
  <r>
    <d v="2019-09-15T00:00:00"/>
    <s v="KH003"/>
    <s v="A005"/>
    <n v="1230"/>
    <n v="358289.99186991871"/>
    <n v="440696690"/>
    <n v="35255735.200000003"/>
    <s v="Miền Bắc"/>
    <s v="Nông thôn"/>
    <x v="8"/>
    <n v="38"/>
    <x v="7"/>
    <n v="2.706"/>
    <s v="500g"/>
  </r>
  <r>
    <d v="2019-09-15T00:00:00"/>
    <s v="KH015"/>
    <s v="A004"/>
    <n v="2070"/>
    <n v="265100.57004830916"/>
    <n v="548758180"/>
    <n v="65850981.600000001"/>
    <s v="Miền Bắc"/>
    <s v="Thành thị"/>
    <x v="8"/>
    <n v="38"/>
    <x v="0"/>
    <n v="5.5890000000000004"/>
    <s v="500g"/>
  </r>
  <r>
    <d v="2019-09-15T00:00:00"/>
    <s v="KH013"/>
    <s v="A003"/>
    <n v="890"/>
    <n v="555432.07865168538"/>
    <n v="494334550"/>
    <n v="69206837.000000015"/>
    <s v="Miền Trung"/>
    <s v="Nông thôn"/>
    <x v="8"/>
    <n v="38"/>
    <x v="3"/>
    <n v="2.8479999999999999"/>
    <s v="800g"/>
  </r>
  <r>
    <d v="2019-09-15T00:00:00"/>
    <s v="KH015"/>
    <s v="A016"/>
    <n v="430"/>
    <n v="968729.25581395347"/>
    <n v="416553580"/>
    <n v="83310716"/>
    <s v="Miền Nam"/>
    <s v="Thành thị"/>
    <x v="8"/>
    <n v="38"/>
    <x v="4"/>
    <n v="0.81699999999999995"/>
    <s v="250g"/>
  </r>
  <r>
    <d v="2019-09-16T00:00:00"/>
    <s v="KH001"/>
    <s v="A005"/>
    <n v="650"/>
    <n v="369419.76923076925"/>
    <n v="240122850"/>
    <n v="52827027"/>
    <s v="Miền Trung"/>
    <s v="Nông thôn"/>
    <x v="8"/>
    <n v="38"/>
    <x v="7"/>
    <n v="1.4300000000000002"/>
    <s v="500g"/>
  </r>
  <r>
    <d v="2019-09-16T00:00:00"/>
    <s v="KH001"/>
    <s v="A020"/>
    <n v="250"/>
    <n v="694806.08"/>
    <n v="173701520"/>
    <n v="39951349.600000001"/>
    <s v="Miền Nam"/>
    <s v="Nông thôn"/>
    <x v="8"/>
    <n v="38"/>
    <x v="4"/>
    <n v="0.65"/>
    <s v="500g"/>
  </r>
  <r>
    <d v="2019-09-17T00:00:00"/>
    <s v="KH003"/>
    <s v="A013"/>
    <n v="170"/>
    <n v="501391.9411764706"/>
    <n v="85236630"/>
    <n v="19604424.899999999"/>
    <s v="Miền Bắc"/>
    <s v="Nông thôn"/>
    <x v="8"/>
    <n v="38"/>
    <x v="1"/>
    <n v="0.20399999999999999"/>
    <s v="250g"/>
  </r>
  <r>
    <d v="2019-09-18T00:00:00"/>
    <s v="KH008"/>
    <s v="A021"/>
    <n v="1240"/>
    <n v="349402.63709677418"/>
    <n v="433259270"/>
    <n v="47658519.699999996"/>
    <s v="Miền Trung"/>
    <s v="Thành thị"/>
    <x v="8"/>
    <n v="38"/>
    <x v="2"/>
    <n v="4.5880000000000001"/>
    <s v="800g"/>
  </r>
  <r>
    <d v="2019-09-18T00:00:00"/>
    <s v="KH003"/>
    <s v="A013"/>
    <n v="230"/>
    <n v="490199.26086956525"/>
    <n v="112745830"/>
    <n v="20294249.399999999"/>
    <s v="Miền Nam"/>
    <s v="Nông thôn"/>
    <x v="8"/>
    <n v="38"/>
    <x v="1"/>
    <n v="0.27600000000000002"/>
    <s v="250g"/>
  </r>
  <r>
    <d v="2019-09-18T00:00:00"/>
    <s v="KH003"/>
    <s v="A025"/>
    <n v="350"/>
    <n v="623170"/>
    <n v="218109500"/>
    <n v="47984090"/>
    <s v="Miền Tây"/>
    <s v="Thành thị"/>
    <x v="8"/>
    <n v="38"/>
    <x v="3"/>
    <n v="1.1200000000000001"/>
    <s v="800g"/>
  </r>
  <r>
    <d v="2019-09-18T00:00:00"/>
    <s v="KH011"/>
    <s v="A005"/>
    <n v="1820"/>
    <n v="356968.2087912088"/>
    <n v="649682140"/>
    <n v="64968214"/>
    <s v="Miền Đông"/>
    <s v="Thành thị"/>
    <x v="8"/>
    <n v="38"/>
    <x v="7"/>
    <n v="4.0040000000000004"/>
    <s v="500g"/>
  </r>
  <r>
    <d v="2019-09-19T00:00:00"/>
    <s v="KH011"/>
    <s v="A023"/>
    <n v="300"/>
    <n v="1026502.7666666667"/>
    <n v="307950830"/>
    <n v="46192624.5"/>
    <s v="Miền Đông"/>
    <s v="Nông thôn"/>
    <x v="8"/>
    <n v="38"/>
    <x v="6"/>
    <n v="0.99"/>
    <s v="800g"/>
  </r>
  <r>
    <d v="2019-09-19T00:00:00"/>
    <s v="KH012"/>
    <s v="A009"/>
    <n v="450"/>
    <n v="817337.1555555556"/>
    <n v="367801720"/>
    <n v="95628447.200000003"/>
    <s v="Miền Nam"/>
    <s v="Nông thôn"/>
    <x v="8"/>
    <n v="38"/>
    <x v="2"/>
    <n v="1.62"/>
    <s v="800g"/>
  </r>
  <r>
    <d v="2019-09-19T00:00:00"/>
    <s v="KH001"/>
    <s v="A018"/>
    <n v="610"/>
    <n v="572468.4590163934"/>
    <n v="349205760"/>
    <n v="48888806.400000006"/>
    <s v="Miền Trung"/>
    <s v="Thành thị"/>
    <x v="8"/>
    <n v="38"/>
    <x v="4"/>
    <n v="1.2809999999999999"/>
    <s v="500g"/>
  </r>
  <r>
    <d v="2019-09-20T00:00:00"/>
    <s v="KH013"/>
    <s v="A014"/>
    <n v="290"/>
    <n v="482098.24137931032"/>
    <n v="139808490"/>
    <n v="13980849.000000002"/>
    <s v="Miền Trung"/>
    <s v="Thành thị"/>
    <x v="8"/>
    <n v="38"/>
    <x v="1"/>
    <n v="0.87"/>
    <s v="500g"/>
  </r>
  <r>
    <d v="2019-09-21T00:00:00"/>
    <s v="KH012"/>
    <s v="A004"/>
    <n v="2000"/>
    <n v="250614.38"/>
    <n v="501228760"/>
    <n v="125307190"/>
    <s v="Miền Đông"/>
    <s v="Thành thị"/>
    <x v="8"/>
    <n v="38"/>
    <x v="0"/>
    <n v="5.4"/>
    <s v="500g"/>
  </r>
  <r>
    <d v="2019-09-21T00:00:00"/>
    <s v="KH011"/>
    <s v="A016"/>
    <n v="210"/>
    <n v="788658.66666666663"/>
    <n v="165618320"/>
    <n v="26498931.200000003"/>
    <s v="Miền Nam"/>
    <s v="Thành thị"/>
    <x v="8"/>
    <n v="38"/>
    <x v="4"/>
    <n v="0.39900000000000002"/>
    <s v="250g"/>
  </r>
  <r>
    <d v="2019-09-21T00:00:00"/>
    <s v="KH008"/>
    <s v="A019"/>
    <n v="600"/>
    <n v="683863.91666666663"/>
    <n v="410318350"/>
    <n v="77960486.5"/>
    <s v="Miền Bắc"/>
    <s v="Nông thôn"/>
    <x v="8"/>
    <n v="38"/>
    <x v="4"/>
    <n v="0.78"/>
    <s v="250g"/>
  </r>
  <r>
    <d v="2019-09-21T00:00:00"/>
    <s v="KH015"/>
    <s v="A019"/>
    <n v="470"/>
    <n v="577048.8723404255"/>
    <n v="271212970"/>
    <n v="48818334.600000001"/>
    <s v="Miền Đông"/>
    <s v="Thành thị"/>
    <x v="8"/>
    <n v="38"/>
    <x v="4"/>
    <n v="0.61099999999999999"/>
    <s v="250g"/>
  </r>
  <r>
    <d v="2019-09-21T00:00:00"/>
    <s v="KH007"/>
    <s v="A005"/>
    <n v="1070"/>
    <n v="391736.69158878503"/>
    <n v="419158260"/>
    <n v="58682156.400000006"/>
    <s v="Miền Đông"/>
    <s v="Nông thôn"/>
    <x v="8"/>
    <n v="38"/>
    <x v="7"/>
    <n v="2.3540000000000001"/>
    <s v="500g"/>
  </r>
  <r>
    <d v="2019-09-22T00:00:00"/>
    <s v="KH003"/>
    <s v="A012"/>
    <n v="1950"/>
    <n v="240991.8358974359"/>
    <n v="469934080"/>
    <n v="93986816"/>
    <s v="Miền Trung"/>
    <s v="Thành thị"/>
    <x v="8"/>
    <n v="39"/>
    <x v="6"/>
    <n v="7.8"/>
    <s v="800g"/>
  </r>
  <r>
    <d v="2019-09-22T00:00:00"/>
    <s v="KH004"/>
    <s v="A021"/>
    <n v="1060"/>
    <n v="371278.76415094337"/>
    <n v="393555490"/>
    <n v="70839988.199999988"/>
    <s v="Miền Đông"/>
    <s v="Thành thị"/>
    <x v="8"/>
    <n v="39"/>
    <x v="2"/>
    <n v="3.9220000000000002"/>
    <s v="800g"/>
  </r>
  <r>
    <d v="2019-09-22T00:00:00"/>
    <s v="KH001"/>
    <s v="A002"/>
    <n v="110"/>
    <n v="398051.09090909088"/>
    <n v="43785620"/>
    <n v="8757124"/>
    <s v="Miền Bắc"/>
    <s v="Nông thôn"/>
    <x v="8"/>
    <n v="39"/>
    <x v="6"/>
    <n v="0.44"/>
    <s v="800g"/>
  </r>
  <r>
    <d v="2019-09-22T00:00:00"/>
    <s v="KH009"/>
    <s v="A007"/>
    <n v="770"/>
    <n v="652905.11688311689"/>
    <n v="502736940"/>
    <n v="45246324.600000001"/>
    <s v="Miền Đông"/>
    <s v="Nông thôn"/>
    <x v="8"/>
    <n v="39"/>
    <x v="1"/>
    <n v="2.0790000000000002"/>
    <s v="500g"/>
  </r>
  <r>
    <d v="2019-09-22T00:00:00"/>
    <s v="KH002"/>
    <s v="A018"/>
    <n v="270"/>
    <n v="593501.25925925921"/>
    <n v="160245340"/>
    <n v="33651521.399999999"/>
    <s v="Miền Bắc"/>
    <s v="Nông thôn"/>
    <x v="8"/>
    <n v="39"/>
    <x v="4"/>
    <n v="0.56699999999999995"/>
    <s v="500g"/>
  </r>
  <r>
    <d v="2019-09-22T00:00:00"/>
    <s v="KH007"/>
    <s v="A007"/>
    <n v="920"/>
    <n v="749483.14130434778"/>
    <n v="689524490"/>
    <n v="110323918.40000001"/>
    <s v="Miền Bắc"/>
    <s v="Thành thị"/>
    <x v="8"/>
    <n v="39"/>
    <x v="1"/>
    <n v="2.484"/>
    <s v="500g"/>
  </r>
  <r>
    <d v="2019-09-23T00:00:00"/>
    <s v="KH016"/>
    <s v="A014"/>
    <n v="1320"/>
    <n v="488148.26515151514"/>
    <n v="644355710"/>
    <n v="161088927.5"/>
    <s v="Miền Tây"/>
    <s v="Nông thôn"/>
    <x v="8"/>
    <n v="39"/>
    <x v="1"/>
    <n v="3.96"/>
    <s v="500g"/>
  </r>
  <r>
    <d v="2019-09-23T00:00:00"/>
    <s v="KH014"/>
    <s v="A025"/>
    <n v="690"/>
    <n v="674720.50724637683"/>
    <n v="465557150"/>
    <n v="74489144"/>
    <s v="Miền Nam"/>
    <s v="Nông thôn"/>
    <x v="8"/>
    <n v="39"/>
    <x v="3"/>
    <n v="2.2080000000000002"/>
    <s v="800g"/>
  </r>
  <r>
    <d v="2019-09-25T00:00:00"/>
    <s v="KH004"/>
    <s v="A014"/>
    <n v="490"/>
    <n v="521037.73469387757"/>
    <n v="255308490"/>
    <n v="43402443.299999997"/>
    <s v="Miền Đông"/>
    <s v="Thành thị"/>
    <x v="8"/>
    <n v="39"/>
    <x v="1"/>
    <n v="1.47"/>
    <s v="500g"/>
  </r>
  <r>
    <d v="2019-09-25T00:00:00"/>
    <s v="KH005"/>
    <s v="A014"/>
    <n v="440"/>
    <n v="467116.38636363635"/>
    <n v="205531210"/>
    <n v="24663745.199999999"/>
    <s v="Miền Tây"/>
    <s v="Nông thôn"/>
    <x v="8"/>
    <n v="39"/>
    <x v="1"/>
    <n v="1.32"/>
    <s v="500g"/>
  </r>
  <r>
    <d v="2019-09-25T00:00:00"/>
    <s v="KH015"/>
    <s v="A025"/>
    <n v="250"/>
    <n v="824890.36"/>
    <n v="206222590"/>
    <n v="20622259"/>
    <s v="Miền Tây"/>
    <s v="Nông thôn"/>
    <x v="8"/>
    <n v="39"/>
    <x v="3"/>
    <n v="0.8"/>
    <s v="800g"/>
  </r>
  <r>
    <d v="2019-09-25T00:00:00"/>
    <s v="KH008"/>
    <s v="A002"/>
    <n v="740"/>
    <n v="455705.78378378379"/>
    <n v="337222280"/>
    <n v="43838896.400000006"/>
    <s v="Miền Trung"/>
    <s v="Nông thôn"/>
    <x v="8"/>
    <n v="39"/>
    <x v="6"/>
    <n v="2.96"/>
    <s v="800g"/>
  </r>
  <r>
    <d v="2019-09-25T00:00:00"/>
    <s v="KH013"/>
    <s v="A004"/>
    <n v="2330"/>
    <n v="279501.7896995708"/>
    <n v="651239170"/>
    <n v="169322184.20000002"/>
    <s v="Miền Tây"/>
    <s v="Nông thôn"/>
    <x v="8"/>
    <n v="39"/>
    <x v="0"/>
    <n v="6.2910000000000004"/>
    <s v="500g"/>
  </r>
  <r>
    <d v="2019-09-25T00:00:00"/>
    <s v="KH006"/>
    <s v="A007"/>
    <n v="810"/>
    <n v="623745.07407407404"/>
    <n v="505233510"/>
    <n v="131360712.59999999"/>
    <s v="Miền Nam"/>
    <s v="Thành thị"/>
    <x v="8"/>
    <n v="39"/>
    <x v="1"/>
    <n v="2.1869999999999998"/>
    <s v="500g"/>
  </r>
  <r>
    <d v="2019-09-25T00:00:00"/>
    <s v="KH009"/>
    <s v="A014"/>
    <n v="1030"/>
    <n v="515170.67961165047"/>
    <n v="530625800"/>
    <n v="111431417.99999999"/>
    <s v="Miền Nam"/>
    <s v="Thành thị"/>
    <x v="8"/>
    <n v="39"/>
    <x v="1"/>
    <n v="3.09"/>
    <s v="500g"/>
  </r>
  <r>
    <d v="2019-09-26T00:00:00"/>
    <s v="KH016"/>
    <s v="A022"/>
    <n v="470"/>
    <n v="659054.53191489365"/>
    <n v="309755630"/>
    <n v="34073119.300000004"/>
    <s v="Miền Nam"/>
    <s v="Nông thôn"/>
    <x v="8"/>
    <n v="39"/>
    <x v="7"/>
    <n v="0.94"/>
    <s v="250g"/>
  </r>
  <r>
    <d v="2019-09-26T00:00:00"/>
    <s v="KH013"/>
    <s v="A013"/>
    <n v="190"/>
    <n v="568281.68421052629"/>
    <n v="107973520"/>
    <n v="10797352"/>
    <s v="Miền Trung"/>
    <s v="Thành thị"/>
    <x v="8"/>
    <n v="39"/>
    <x v="1"/>
    <n v="0.22800000000000001"/>
    <s v="250g"/>
  </r>
  <r>
    <d v="2019-09-26T00:00:00"/>
    <s v="KH004"/>
    <s v="A013"/>
    <n v="340"/>
    <n v="557435.82352941181"/>
    <n v="189528180"/>
    <n v="26533945.200000003"/>
    <s v="Miền Trung"/>
    <s v="Thành thị"/>
    <x v="8"/>
    <n v="39"/>
    <x v="1"/>
    <n v="0.40799999999999997"/>
    <s v="250g"/>
  </r>
  <r>
    <d v="2019-09-26T00:00:00"/>
    <s v="KH014"/>
    <s v="A001"/>
    <n v="910"/>
    <n v="440539.72527472529"/>
    <n v="400891150"/>
    <n v="72160407"/>
    <s v="Miền Đông"/>
    <s v="Nông thôn"/>
    <x v="8"/>
    <n v="39"/>
    <x v="4"/>
    <n v="2.9119999999999999"/>
    <s v="800g"/>
  </r>
  <r>
    <d v="2019-09-27T00:00:00"/>
    <s v="KH009"/>
    <s v="A025"/>
    <n v="340"/>
    <n v="788428.29411764711"/>
    <n v="268065620"/>
    <n v="40209843"/>
    <s v="Miền Đông"/>
    <s v="Nông thôn"/>
    <x v="8"/>
    <n v="39"/>
    <x v="3"/>
    <n v="1.0880000000000001"/>
    <s v="800g"/>
  </r>
  <r>
    <d v="2019-09-27T00:00:00"/>
    <s v="KH010"/>
    <s v="A021"/>
    <n v="1380"/>
    <n v="328794.75362318842"/>
    <n v="453736760"/>
    <n v="81672616.799999997"/>
    <s v="Miền Trung"/>
    <s v="Nông thôn"/>
    <x v="8"/>
    <n v="39"/>
    <x v="2"/>
    <n v="5.1059999999999999"/>
    <s v="800g"/>
  </r>
  <r>
    <d v="2019-09-27T00:00:00"/>
    <s v="KH012"/>
    <s v="A015"/>
    <n v="210"/>
    <n v="581457"/>
    <n v="122105970"/>
    <n v="18315895.5"/>
    <s v="Miền Bắc"/>
    <s v="Thành thị"/>
    <x v="8"/>
    <n v="39"/>
    <x v="0"/>
    <n v="0.73499999999999999"/>
    <s v="800g"/>
  </r>
  <r>
    <d v="2019-09-28T00:00:00"/>
    <s v="KH004"/>
    <s v="A013"/>
    <n v="1050"/>
    <n v="469504.65714285715"/>
    <n v="492979890"/>
    <n v="93666179.099999994"/>
    <s v="Miền Đông"/>
    <s v="Thành thị"/>
    <x v="8"/>
    <n v="39"/>
    <x v="1"/>
    <n v="1.26"/>
    <s v="250g"/>
  </r>
  <r>
    <d v="2019-09-28T00:00:00"/>
    <s v="KH015"/>
    <s v="A021"/>
    <n v="110"/>
    <n v="332129.63636363635"/>
    <n v="36534260"/>
    <n v="7672194.5999999996"/>
    <s v="Miền Tây"/>
    <s v="Thành thị"/>
    <x v="8"/>
    <n v="39"/>
    <x v="2"/>
    <n v="0.40699999999999997"/>
    <s v="800g"/>
  </r>
  <r>
    <d v="2019-09-28T00:00:00"/>
    <s v="KH013"/>
    <s v="A014"/>
    <n v="1720"/>
    <n v="382621.40116279072"/>
    <n v="658108810"/>
    <n v="65810881.000000007"/>
    <s v="Miền Đông"/>
    <s v="Nông thôn"/>
    <x v="8"/>
    <n v="39"/>
    <x v="1"/>
    <n v="5.16"/>
    <s v="500g"/>
  </r>
  <r>
    <d v="2019-09-28T00:00:00"/>
    <s v="KH008"/>
    <s v="A001"/>
    <n v="660"/>
    <n v="451840.34848484851"/>
    <n v="298214630"/>
    <n v="41750048.200000003"/>
    <s v="Miền Nam"/>
    <s v="Nông thôn"/>
    <x v="8"/>
    <n v="39"/>
    <x v="4"/>
    <n v="2.1120000000000001"/>
    <s v="800g"/>
  </r>
  <r>
    <d v="2019-09-29T00:00:00"/>
    <s v="KH012"/>
    <s v="A022"/>
    <n v="430"/>
    <n v="864129.51162790693"/>
    <n v="371575690"/>
    <n v="70599381.100000009"/>
    <s v="Miền Trung"/>
    <s v="Nông thôn"/>
    <x v="8"/>
    <n v="40"/>
    <x v="7"/>
    <n v="0.86"/>
    <s v="250g"/>
  </r>
  <r>
    <d v="2019-09-29T00:00:00"/>
    <s v="KH012"/>
    <s v="A022"/>
    <n v="730"/>
    <n v="764829.93150684936"/>
    <n v="558325850"/>
    <n v="94915394.500000015"/>
    <s v="Miền Tây"/>
    <s v="Nông thôn"/>
    <x v="8"/>
    <n v="40"/>
    <x v="7"/>
    <n v="1.46"/>
    <s v="250g"/>
  </r>
  <r>
    <d v="2019-09-29T00:00:00"/>
    <s v="KH002"/>
    <s v="A012"/>
    <n v="2140"/>
    <n v="221401.94859813084"/>
    <n v="473800170"/>
    <n v="42642015.300000004"/>
    <s v="Miền Đông"/>
    <s v="Thành thị"/>
    <x v="8"/>
    <n v="40"/>
    <x v="6"/>
    <n v="8.56"/>
    <s v="800g"/>
  </r>
  <r>
    <d v="2019-09-30T00:00:00"/>
    <s v="KH016"/>
    <s v="A012"/>
    <n v="1170"/>
    <n v="237527.93162393162"/>
    <n v="277907680"/>
    <n v="50023382.400000006"/>
    <s v="Miền Nam"/>
    <s v="Nông thôn"/>
    <x v="8"/>
    <n v="40"/>
    <x v="6"/>
    <n v="4.68"/>
    <s v="800g"/>
  </r>
  <r>
    <d v="2019-09-30T00:00:00"/>
    <s v="KH006"/>
    <s v="A025"/>
    <n v="780"/>
    <n v="743548.26923076925"/>
    <n v="579967650"/>
    <n v="86995147.5"/>
    <s v="Miền Bắc"/>
    <s v="Thành thị"/>
    <x v="8"/>
    <n v="40"/>
    <x v="3"/>
    <n v="2.496"/>
    <s v="800g"/>
  </r>
  <r>
    <d v="2019-09-30T00:00:00"/>
    <s v="KH004"/>
    <s v="A002"/>
    <n v="1060"/>
    <n v="433218.69811320753"/>
    <n v="459211820"/>
    <n v="78066009.400000006"/>
    <s v="Miền Nam"/>
    <s v="Thành thị"/>
    <x v="8"/>
    <n v="40"/>
    <x v="6"/>
    <n v="4.24"/>
    <s v="800g"/>
  </r>
  <r>
    <d v="2019-09-30T00:00:00"/>
    <s v="KH004"/>
    <s v="A016"/>
    <n v="370"/>
    <n v="860948.7297297297"/>
    <n v="318551030"/>
    <n v="35040613.299999997"/>
    <s v="Miền Bắc"/>
    <s v="Thành thị"/>
    <x v="8"/>
    <n v="40"/>
    <x v="4"/>
    <n v="0.70299999999999996"/>
    <s v="250g"/>
  </r>
  <r>
    <d v="2019-10-01T00:00:00"/>
    <s v="KH002"/>
    <s v="A008"/>
    <n v="150"/>
    <n v="215192.4"/>
    <n v="32278860"/>
    <n v="7746926.4000000004"/>
    <s v="Miền Tây"/>
    <s v="Nông thôn"/>
    <x v="9"/>
    <n v="40"/>
    <x v="3"/>
    <n v="0.24"/>
    <s v="250g"/>
  </r>
  <r>
    <d v="2019-10-01T00:00:00"/>
    <s v="KH016"/>
    <s v="A020"/>
    <n v="40"/>
    <n v="768954.5"/>
    <n v="30758180"/>
    <n v="6151636"/>
    <s v="Miền Nam"/>
    <s v="Thành thị"/>
    <x v="9"/>
    <n v="40"/>
    <x v="4"/>
    <n v="0.104"/>
    <s v="500g"/>
  </r>
  <r>
    <d v="2019-10-01T00:00:00"/>
    <s v="KH007"/>
    <s v="A011"/>
    <n v="40"/>
    <n v="508692"/>
    <n v="20347680"/>
    <n v="3255628.8"/>
    <s v="Miền Tây"/>
    <s v="Thành thị"/>
    <x v="9"/>
    <n v="40"/>
    <x v="5"/>
    <n v="9.1999999999999998E-2"/>
    <s v="500g"/>
  </r>
  <r>
    <d v="2019-10-02T00:00:00"/>
    <s v="KH001"/>
    <s v="A023"/>
    <n v="220"/>
    <n v="818514.40909090906"/>
    <n v="180073170"/>
    <n v="39616097.400000006"/>
    <s v="Miền Tây"/>
    <s v="Nông thôn"/>
    <x v="9"/>
    <n v="40"/>
    <x v="6"/>
    <n v="0.72599999999999998"/>
    <s v="800g"/>
  </r>
  <r>
    <d v="2019-10-02T00:00:00"/>
    <s v="KH012"/>
    <s v="A001"/>
    <n v="670"/>
    <n v="491878.97014925373"/>
    <n v="329558910"/>
    <n v="59320603.799999997"/>
    <s v="Miền Tây"/>
    <s v="Nông thôn"/>
    <x v="9"/>
    <n v="40"/>
    <x v="4"/>
    <n v="2.1440000000000001"/>
    <s v="800g"/>
  </r>
  <r>
    <d v="2019-10-03T00:00:00"/>
    <s v="KH014"/>
    <s v="A021"/>
    <n v="840"/>
    <n v="307510.73809523811"/>
    <n v="258309020"/>
    <n v="30997082.399999999"/>
    <s v="Miền Trung"/>
    <s v="Nông thôn"/>
    <x v="9"/>
    <n v="40"/>
    <x v="2"/>
    <n v="3.1080000000000001"/>
    <s v="800g"/>
  </r>
  <r>
    <d v="2019-10-03T00:00:00"/>
    <s v="KH002"/>
    <s v="A009"/>
    <n v="420"/>
    <n v="599435.28571428568"/>
    <n v="251762820"/>
    <n v="50352564"/>
    <s v="Miền Đông"/>
    <s v="Thành thị"/>
    <x v="9"/>
    <n v="40"/>
    <x v="2"/>
    <n v="1.512"/>
    <s v="800g"/>
  </r>
  <r>
    <d v="2019-10-03T00:00:00"/>
    <s v="KH014"/>
    <s v="A013"/>
    <n v="1080"/>
    <n v="586838.22222222225"/>
    <n v="633785280"/>
    <n v="152108467.19999999"/>
    <s v="Miền Nam"/>
    <s v="Nông thôn"/>
    <x v="9"/>
    <n v="40"/>
    <x v="1"/>
    <n v="1.296"/>
    <s v="250g"/>
  </r>
  <r>
    <d v="2019-10-04T00:00:00"/>
    <s v="KH005"/>
    <s v="A017"/>
    <n v="580"/>
    <n v="1090022.2413793104"/>
    <n v="632212900"/>
    <n v="113798322"/>
    <s v="Miền Trung"/>
    <s v="Thành thị"/>
    <x v="9"/>
    <n v="40"/>
    <x v="0"/>
    <n v="2.3780000000000001"/>
    <s v="1000g"/>
  </r>
  <r>
    <d v="2019-10-04T00:00:00"/>
    <s v="KH011"/>
    <s v="A001"/>
    <n v="340"/>
    <n v="368863.6176470588"/>
    <n v="125413630"/>
    <n v="30099271.200000003"/>
    <s v="Miền Nam"/>
    <s v="Nông thôn"/>
    <x v="9"/>
    <n v="40"/>
    <x v="4"/>
    <n v="1.0880000000000001"/>
    <s v="800g"/>
  </r>
  <r>
    <d v="2019-10-04T00:00:00"/>
    <s v="KH002"/>
    <s v="A002"/>
    <n v="1430"/>
    <n v="430140.35664335662"/>
    <n v="615100710"/>
    <n v="49208056.799999997"/>
    <s v="Miền Nam"/>
    <s v="Thành thị"/>
    <x v="9"/>
    <n v="40"/>
    <x v="6"/>
    <n v="5.72"/>
    <s v="800g"/>
  </r>
  <r>
    <d v="2019-10-04T00:00:00"/>
    <s v="KH010"/>
    <s v="A024"/>
    <n v="290"/>
    <n v="481243.03448275861"/>
    <n v="139560480"/>
    <n v="19538467.200000003"/>
    <s v="Miền Tây"/>
    <s v="Nông thôn"/>
    <x v="9"/>
    <n v="40"/>
    <x v="0"/>
    <n v="1.1020000000000001"/>
    <s v="800g"/>
  </r>
  <r>
    <d v="2019-10-04T00:00:00"/>
    <s v="KH015"/>
    <s v="A008"/>
    <n v="120"/>
    <n v="234594.33333333334"/>
    <n v="28151320"/>
    <n v="2533618.7999999998"/>
    <s v="Miền Bắc"/>
    <s v="Thành thị"/>
    <x v="9"/>
    <n v="40"/>
    <x v="3"/>
    <n v="0.192"/>
    <s v="250g"/>
  </r>
  <r>
    <d v="2019-10-05T00:00:00"/>
    <s v="KH009"/>
    <s v="A003"/>
    <n v="550"/>
    <n v="546182.54545454541"/>
    <n v="300400400"/>
    <n v="63084083.999999993"/>
    <s v="Miền Tây"/>
    <s v="Thành thị"/>
    <x v="9"/>
    <n v="40"/>
    <x v="3"/>
    <n v="1.76"/>
    <s v="800g"/>
  </r>
  <r>
    <d v="2019-10-05T00:00:00"/>
    <s v="KH014"/>
    <s v="A011"/>
    <n v="570"/>
    <n v="412186.0701754386"/>
    <n v="234946060"/>
    <n v="21145145.399999999"/>
    <s v="Miền Bắc"/>
    <s v="Thành thị"/>
    <x v="9"/>
    <n v="40"/>
    <x v="5"/>
    <n v="1.3109999999999999"/>
    <s v="500g"/>
  </r>
  <r>
    <d v="2019-10-05T00:00:00"/>
    <s v="KH011"/>
    <s v="A001"/>
    <n v="770"/>
    <n v="513694.90909090912"/>
    <n v="395545080"/>
    <n v="90975368.400000006"/>
    <s v="Miền Bắc"/>
    <s v="Nông thôn"/>
    <x v="9"/>
    <n v="40"/>
    <x v="4"/>
    <n v="2.464"/>
    <s v="800g"/>
  </r>
  <r>
    <d v="2019-10-05T00:00:00"/>
    <s v="KH010"/>
    <s v="A016"/>
    <n v="730"/>
    <n v="734639.57534246577"/>
    <n v="536286890"/>
    <n v="91168771.300000012"/>
    <s v="Miền Đông"/>
    <s v="Nông thôn"/>
    <x v="9"/>
    <n v="40"/>
    <x v="4"/>
    <n v="1.387"/>
    <s v="250g"/>
  </r>
  <r>
    <d v="2019-10-06T00:00:00"/>
    <s v="KH003"/>
    <s v="A002"/>
    <n v="1190"/>
    <n v="494062.93277310923"/>
    <n v="587934890"/>
    <n v="99948931.300000012"/>
    <s v="Miền Nam"/>
    <s v="Thành thị"/>
    <x v="9"/>
    <n v="41"/>
    <x v="6"/>
    <n v="4.76"/>
    <s v="800g"/>
  </r>
  <r>
    <d v="2019-10-06T00:00:00"/>
    <s v="KH002"/>
    <s v="A017"/>
    <n v="10"/>
    <n v="1007996"/>
    <n v="10079960"/>
    <n v="1713593.2000000002"/>
    <s v="Miền Trung"/>
    <s v="Nông thôn"/>
    <x v="9"/>
    <n v="41"/>
    <x v="0"/>
    <n v="4.1000000000000002E-2"/>
    <s v="1000g"/>
  </r>
  <r>
    <d v="2019-10-06T00:00:00"/>
    <s v="KH009"/>
    <s v="A008"/>
    <n v="2330"/>
    <n v="236441.94849785409"/>
    <n v="550909740"/>
    <n v="132218337.59999999"/>
    <s v="Miền Đông"/>
    <s v="Thành thị"/>
    <x v="9"/>
    <n v="41"/>
    <x v="3"/>
    <n v="3.7280000000000002"/>
    <s v="250g"/>
  </r>
  <r>
    <d v="2019-10-06T00:00:00"/>
    <s v="KH006"/>
    <s v="A017"/>
    <n v="640"/>
    <n v="866706.046875"/>
    <n v="554691870"/>
    <n v="94297617.900000006"/>
    <s v="Miền Đông"/>
    <s v="Nông thôn"/>
    <x v="9"/>
    <n v="41"/>
    <x v="0"/>
    <n v="2.6240000000000001"/>
    <s v="1000g"/>
  </r>
  <r>
    <d v="2019-10-07T00:00:00"/>
    <s v="KH012"/>
    <s v="A007"/>
    <n v="100"/>
    <n v="762311.3"/>
    <n v="76231130"/>
    <n v="10672358.200000001"/>
    <s v="Miền Nam"/>
    <s v="Nông thôn"/>
    <x v="9"/>
    <n v="41"/>
    <x v="1"/>
    <n v="0.27"/>
    <s v="500g"/>
  </r>
  <r>
    <d v="2019-10-08T00:00:00"/>
    <s v="KH001"/>
    <s v="A006"/>
    <n v="830"/>
    <n v="756931.14457831322"/>
    <n v="628252850"/>
    <n v="75390342"/>
    <s v="Miền Tây"/>
    <s v="Nông thôn"/>
    <x v="9"/>
    <n v="41"/>
    <x v="2"/>
    <n v="3.569"/>
    <s v="1000g"/>
  </r>
  <r>
    <d v="2019-10-08T00:00:00"/>
    <s v="KH006"/>
    <s v="A020"/>
    <n v="510"/>
    <n v="684136.60784313723"/>
    <n v="348909670"/>
    <n v="52336450.5"/>
    <s v="Miền Bắc"/>
    <s v="Nông thôn"/>
    <x v="9"/>
    <n v="41"/>
    <x v="4"/>
    <n v="1.3260000000000001"/>
    <s v="500g"/>
  </r>
  <r>
    <d v="2019-10-09T00:00:00"/>
    <s v="KH006"/>
    <s v="A013"/>
    <n v="910"/>
    <n v="548171.4615384615"/>
    <n v="498836030"/>
    <n v="64848683.900000006"/>
    <s v="Miền Đông"/>
    <s v="Nông thôn"/>
    <x v="9"/>
    <n v="41"/>
    <x v="1"/>
    <n v="1.0920000000000001"/>
    <s v="250g"/>
  </r>
  <r>
    <d v="2019-10-09T00:00:00"/>
    <s v="KH016"/>
    <s v="A012"/>
    <n v="2270"/>
    <n v="246136.37885462554"/>
    <n v="558729580"/>
    <n v="139682395"/>
    <s v="Miền Nam"/>
    <s v="Thành thị"/>
    <x v="9"/>
    <n v="41"/>
    <x v="6"/>
    <n v="9.08"/>
    <s v="800g"/>
  </r>
  <r>
    <d v="2019-10-09T00:00:00"/>
    <s v="KH002"/>
    <s v="A025"/>
    <n v="690"/>
    <n v="763845.31884057971"/>
    <n v="527053270"/>
    <n v="84328523.200000003"/>
    <s v="Miền Đông"/>
    <s v="Thành thị"/>
    <x v="9"/>
    <n v="41"/>
    <x v="3"/>
    <n v="2.2080000000000002"/>
    <s v="800g"/>
  </r>
  <r>
    <d v="2019-10-09T00:00:00"/>
    <s v="KH005"/>
    <s v="A020"/>
    <n v="680"/>
    <n v="878489.8823529412"/>
    <n v="597373120"/>
    <n v="131422086.40000001"/>
    <s v="Miền Đông"/>
    <s v="Nông thôn"/>
    <x v="9"/>
    <n v="41"/>
    <x v="4"/>
    <n v="1.768"/>
    <s v="500g"/>
  </r>
  <r>
    <d v="2019-10-10T00:00:00"/>
    <s v="KH012"/>
    <s v="A010"/>
    <n v="590"/>
    <n v="669495.3389830509"/>
    <n v="395002250"/>
    <n v="71100405"/>
    <s v="Miền Đông"/>
    <s v="Thành thị"/>
    <x v="9"/>
    <n v="41"/>
    <x v="3"/>
    <n v="1.8879999999999999"/>
    <s v="800g"/>
  </r>
  <r>
    <d v="2019-10-10T00:00:00"/>
    <s v="KH010"/>
    <s v="A016"/>
    <n v="650"/>
    <n v="926348.75384615385"/>
    <n v="602126690"/>
    <n v="138489138.70000002"/>
    <s v="Miền Nam"/>
    <s v="Thành thị"/>
    <x v="9"/>
    <n v="41"/>
    <x v="4"/>
    <n v="1.2350000000000001"/>
    <s v="250g"/>
  </r>
  <r>
    <d v="2019-10-10T00:00:00"/>
    <s v="KH012"/>
    <s v="A023"/>
    <n v="460"/>
    <n v="881095.06521739135"/>
    <n v="405303730"/>
    <n v="77007708.700000003"/>
    <s v="Miền Nam"/>
    <s v="Nông thôn"/>
    <x v="9"/>
    <n v="41"/>
    <x v="6"/>
    <n v="1.518"/>
    <s v="800g"/>
  </r>
  <r>
    <d v="2019-10-10T00:00:00"/>
    <s v="KH012"/>
    <s v="A018"/>
    <n v="830"/>
    <n v="508250.34939759038"/>
    <n v="421847790"/>
    <n v="80151080.099999994"/>
    <s v="Miền Đông"/>
    <s v="Nông thôn"/>
    <x v="9"/>
    <n v="41"/>
    <x v="4"/>
    <n v="1.7430000000000001"/>
    <s v="500g"/>
  </r>
  <r>
    <d v="2019-10-10T00:00:00"/>
    <s v="KH003"/>
    <s v="A024"/>
    <n v="1080"/>
    <n v="453156.09259259258"/>
    <n v="489408580"/>
    <n v="122352145"/>
    <s v="Miền Trung"/>
    <s v="Nông thôn"/>
    <x v="9"/>
    <n v="41"/>
    <x v="0"/>
    <n v="4.1040000000000001"/>
    <s v="800g"/>
  </r>
  <r>
    <d v="2019-10-10T00:00:00"/>
    <s v="KH015"/>
    <s v="A011"/>
    <n v="50"/>
    <n v="437019.6"/>
    <n v="21850980"/>
    <n v="3059137.2"/>
    <s v="Miền Nam"/>
    <s v="Nông thôn"/>
    <x v="9"/>
    <n v="41"/>
    <x v="5"/>
    <n v="0.11499999999999999"/>
    <s v="500g"/>
  </r>
  <r>
    <d v="2019-10-10T00:00:00"/>
    <s v="KH012"/>
    <s v="A003"/>
    <n v="1110"/>
    <n v="488834.63063063065"/>
    <n v="542606440"/>
    <n v="124799481.20000002"/>
    <s v="Miền Nam"/>
    <s v="Nông thôn"/>
    <x v="9"/>
    <n v="41"/>
    <x v="3"/>
    <n v="3.552"/>
    <s v="800g"/>
  </r>
  <r>
    <d v="2019-10-10T00:00:00"/>
    <s v="KH014"/>
    <s v="A005"/>
    <n v="1490"/>
    <n v="358112.39597315434"/>
    <n v="533587470"/>
    <n v="112053368.69999999"/>
    <s v="Miền Đông"/>
    <s v="Nông thôn"/>
    <x v="9"/>
    <n v="41"/>
    <x v="7"/>
    <n v="3.2780000000000005"/>
    <s v="500g"/>
  </r>
  <r>
    <d v="2019-10-10T00:00:00"/>
    <s v="KH012"/>
    <s v="A003"/>
    <n v="280"/>
    <n v="537431.46428571432"/>
    <n v="150480810"/>
    <n v="19562505.300000001"/>
    <s v="Miền Bắc"/>
    <s v="Nông thôn"/>
    <x v="9"/>
    <n v="41"/>
    <x v="3"/>
    <n v="0.89600000000000002"/>
    <s v="800g"/>
  </r>
  <r>
    <d v="2019-10-11T00:00:00"/>
    <s v="KH004"/>
    <s v="A008"/>
    <n v="1730"/>
    <n v="212336.26011560694"/>
    <n v="367341730"/>
    <n v="36734173"/>
    <s v="Miền Tây"/>
    <s v="Thành thị"/>
    <x v="9"/>
    <n v="41"/>
    <x v="3"/>
    <n v="2.7679999999999998"/>
    <s v="250g"/>
  </r>
  <r>
    <d v="2019-10-11T00:00:00"/>
    <s v="KH002"/>
    <s v="A023"/>
    <n v="80"/>
    <n v="794611.5"/>
    <n v="63568920"/>
    <n v="9535338"/>
    <s v="Miền Nam"/>
    <s v="Nông thôn"/>
    <x v="9"/>
    <n v="41"/>
    <x v="6"/>
    <n v="0.26400000000000001"/>
    <s v="800g"/>
  </r>
  <r>
    <d v="2019-10-12T00:00:00"/>
    <s v="KH012"/>
    <s v="A008"/>
    <n v="120"/>
    <n v="277321.08333333331"/>
    <n v="33278530"/>
    <n v="3327853.0000000005"/>
    <s v="Miền Đông"/>
    <s v="Nông thôn"/>
    <x v="9"/>
    <n v="41"/>
    <x v="3"/>
    <n v="0.192"/>
    <s v="250g"/>
  </r>
  <r>
    <d v="2019-10-12T00:00:00"/>
    <s v="KH005"/>
    <s v="A017"/>
    <n v="370"/>
    <n v="912430.94594594592"/>
    <n v="337599450"/>
    <n v="64143895.5"/>
    <s v="Miền Đông"/>
    <s v="Nông thôn"/>
    <x v="9"/>
    <n v="41"/>
    <x v="0"/>
    <n v="1.5169999999999997"/>
    <s v="1000g"/>
  </r>
  <r>
    <d v="2019-10-12T00:00:00"/>
    <s v="KH004"/>
    <s v="A013"/>
    <n v="1040"/>
    <n v="559628.69230769225"/>
    <n v="582013840"/>
    <n v="87302076"/>
    <s v="Miền Đông"/>
    <s v="Nông thôn"/>
    <x v="9"/>
    <n v="41"/>
    <x v="1"/>
    <n v="1.248"/>
    <s v="250g"/>
  </r>
  <r>
    <d v="2019-10-12T00:00:00"/>
    <s v="KH014"/>
    <s v="A005"/>
    <n v="690"/>
    <n v="416011.91304347827"/>
    <n v="287048220"/>
    <n v="25834339.800000001"/>
    <s v="Miền Nam"/>
    <s v="Thành thị"/>
    <x v="9"/>
    <n v="41"/>
    <x v="7"/>
    <n v="1.5180000000000002"/>
    <s v="500g"/>
  </r>
  <r>
    <d v="2019-10-12T00:00:00"/>
    <s v="KH011"/>
    <s v="A023"/>
    <n v="40"/>
    <n v="1087205.5"/>
    <n v="43488220"/>
    <n v="3479057.6"/>
    <s v="Miền Đông"/>
    <s v="Nông thôn"/>
    <x v="9"/>
    <n v="41"/>
    <x v="6"/>
    <n v="0.13200000000000001"/>
    <s v="800g"/>
  </r>
  <r>
    <d v="2019-10-13T00:00:00"/>
    <s v="KH016"/>
    <s v="A019"/>
    <n v="1050"/>
    <n v="637405.85714285716"/>
    <n v="669276150"/>
    <n v="66927615"/>
    <s v="Miền Nam"/>
    <s v="Nông thôn"/>
    <x v="9"/>
    <n v="42"/>
    <x v="4"/>
    <n v="1.365"/>
    <s v="250g"/>
  </r>
  <r>
    <d v="2019-10-13T00:00:00"/>
    <s v="KH008"/>
    <s v="A008"/>
    <n v="570"/>
    <n v="224917.43859649124"/>
    <n v="128202940"/>
    <n v="12820294.000000002"/>
    <s v="Miền Bắc"/>
    <s v="Thành thị"/>
    <x v="9"/>
    <n v="42"/>
    <x v="3"/>
    <n v="0.91200000000000003"/>
    <s v="250g"/>
  </r>
  <r>
    <d v="2019-10-13T00:00:00"/>
    <s v="KH015"/>
    <s v="A020"/>
    <n v="650"/>
    <n v="957034.78461538465"/>
    <n v="622072610"/>
    <n v="99531617.599999994"/>
    <s v="Miền Tây"/>
    <s v="Nông thôn"/>
    <x v="9"/>
    <n v="42"/>
    <x v="4"/>
    <n v="1.69"/>
    <s v="500g"/>
  </r>
  <r>
    <d v="2019-10-13T00:00:00"/>
    <s v="KH009"/>
    <s v="A003"/>
    <n v="270"/>
    <n v="437895.14814814815"/>
    <n v="118231690"/>
    <n v="13005485.9"/>
    <s v="Miền Bắc"/>
    <s v="Thành thị"/>
    <x v="9"/>
    <n v="42"/>
    <x v="3"/>
    <n v="0.86399999999999999"/>
    <s v="800g"/>
  </r>
  <r>
    <d v="2019-10-14T00:00:00"/>
    <s v="KH007"/>
    <s v="A013"/>
    <n v="1640"/>
    <n v="425700.95731707319"/>
    <n v="698149570"/>
    <n v="181518888.19999999"/>
    <s v="Miền Đông"/>
    <s v="Nông thôn"/>
    <x v="9"/>
    <n v="42"/>
    <x v="1"/>
    <n v="1.968"/>
    <s v="250g"/>
  </r>
  <r>
    <d v="2019-10-14T00:00:00"/>
    <s v="KH011"/>
    <s v="A010"/>
    <n v="250"/>
    <n v="670954.72"/>
    <n v="167738680"/>
    <n v="18451254.800000001"/>
    <s v="Miền Bắc"/>
    <s v="Thành thị"/>
    <x v="9"/>
    <n v="42"/>
    <x v="3"/>
    <n v="0.8"/>
    <s v="800g"/>
  </r>
  <r>
    <d v="2019-10-14T00:00:00"/>
    <s v="KH005"/>
    <s v="A008"/>
    <n v="2280"/>
    <n v="259877.76315789475"/>
    <n v="592521300"/>
    <n v="130354686"/>
    <s v="Miền Nam"/>
    <s v="Nông thôn"/>
    <x v="9"/>
    <n v="42"/>
    <x v="3"/>
    <n v="3.6480000000000001"/>
    <s v="250g"/>
  </r>
  <r>
    <d v="2019-10-14T00:00:00"/>
    <s v="KH003"/>
    <s v="A022"/>
    <n v="860"/>
    <n v="764890.9418604651"/>
    <n v="657806210"/>
    <n v="151295428.30000001"/>
    <s v="Miền Bắc"/>
    <s v="Nông thôn"/>
    <x v="9"/>
    <n v="42"/>
    <x v="7"/>
    <n v="1.72"/>
    <s v="250g"/>
  </r>
  <r>
    <d v="2019-10-15T00:00:00"/>
    <s v="KH010"/>
    <s v="A018"/>
    <n v="610"/>
    <n v="589725.85245901637"/>
    <n v="359732770"/>
    <n v="61154570.900000006"/>
    <s v="Miền Tây"/>
    <s v="Thành thị"/>
    <x v="9"/>
    <n v="42"/>
    <x v="4"/>
    <n v="1.2809999999999999"/>
    <s v="500g"/>
  </r>
  <r>
    <d v="2019-10-16T00:00:00"/>
    <s v="KH008"/>
    <s v="A010"/>
    <n v="30"/>
    <n v="578296.66666666663"/>
    <n v="17348900"/>
    <n v="3469780"/>
    <s v="Miền Trung"/>
    <s v="Thành thị"/>
    <x v="9"/>
    <n v="42"/>
    <x v="3"/>
    <n v="9.6000000000000002E-2"/>
    <s v="800g"/>
  </r>
  <r>
    <d v="2019-10-16T00:00:00"/>
    <s v="KH015"/>
    <s v="A008"/>
    <n v="900"/>
    <n v="263953.83333333331"/>
    <n v="237558450"/>
    <n v="42760521"/>
    <s v="Miền Bắc"/>
    <s v="Nông thôn"/>
    <x v="9"/>
    <n v="42"/>
    <x v="3"/>
    <n v="1.44"/>
    <s v="250g"/>
  </r>
  <r>
    <d v="2019-10-16T00:00:00"/>
    <s v="KH006"/>
    <s v="A020"/>
    <n v="490"/>
    <n v="722107.08163265302"/>
    <n v="353832470"/>
    <n v="38921571.700000003"/>
    <s v="Miền Bắc"/>
    <s v="Thành thị"/>
    <x v="9"/>
    <n v="42"/>
    <x v="4"/>
    <n v="1.274"/>
    <s v="500g"/>
  </r>
  <r>
    <d v="2019-10-16T00:00:00"/>
    <s v="KH011"/>
    <s v="A023"/>
    <n v="310"/>
    <n v="820526.38709677418"/>
    <n v="254363180"/>
    <n v="40698108.799999997"/>
    <s v="Miền Trung"/>
    <s v="Thành thị"/>
    <x v="9"/>
    <n v="42"/>
    <x v="6"/>
    <n v="1.0229999999999999"/>
    <s v="800g"/>
  </r>
  <r>
    <d v="2019-10-16T00:00:00"/>
    <s v="KH007"/>
    <s v="A019"/>
    <n v="670"/>
    <n v="610466.67164179101"/>
    <n v="409012670"/>
    <n v="61351900.5"/>
    <s v="Miền Trung"/>
    <s v="Thành thị"/>
    <x v="9"/>
    <n v="42"/>
    <x v="4"/>
    <n v="0.871"/>
    <s v="250g"/>
  </r>
  <r>
    <d v="2019-10-17T00:00:00"/>
    <s v="KH006"/>
    <s v="A019"/>
    <n v="1070"/>
    <n v="555084.84112149535"/>
    <n v="593940780"/>
    <n v="59394078.000000007"/>
    <s v="Miền Đông"/>
    <s v="Thành thị"/>
    <x v="9"/>
    <n v="42"/>
    <x v="4"/>
    <n v="1.391"/>
    <s v="250g"/>
  </r>
  <r>
    <d v="2019-10-17T00:00:00"/>
    <s v="KH001"/>
    <s v="A010"/>
    <n v="350"/>
    <n v="527802.3142857143"/>
    <n v="184730810"/>
    <n v="20320389.099999998"/>
    <s v="Miền Nam"/>
    <s v="Thành thị"/>
    <x v="9"/>
    <n v="42"/>
    <x v="3"/>
    <n v="1.1200000000000001"/>
    <s v="800g"/>
  </r>
  <r>
    <d v="2019-10-18T00:00:00"/>
    <s v="KH016"/>
    <s v="A019"/>
    <n v="1070"/>
    <n v="596915.79439252336"/>
    <n v="638699900"/>
    <n v="159674975"/>
    <s v="Miền Tây"/>
    <s v="Nông thôn"/>
    <x v="9"/>
    <n v="42"/>
    <x v="4"/>
    <n v="1.391"/>
    <s v="250g"/>
  </r>
  <r>
    <d v="2019-10-18T00:00:00"/>
    <s v="KH016"/>
    <s v="A015"/>
    <n v="500"/>
    <n v="535715.18000000005"/>
    <n v="267857590"/>
    <n v="56250093.899999999"/>
    <s v="Miền Tây"/>
    <s v="Thành thị"/>
    <x v="9"/>
    <n v="42"/>
    <x v="0"/>
    <n v="1.75"/>
    <s v="800g"/>
  </r>
  <r>
    <d v="2019-10-18T00:00:00"/>
    <s v="KH006"/>
    <s v="A023"/>
    <n v="550"/>
    <n v="1091758.9636363636"/>
    <n v="600467430"/>
    <n v="138107508.90000001"/>
    <s v="Miền Đông"/>
    <s v="Nông thôn"/>
    <x v="9"/>
    <n v="42"/>
    <x v="6"/>
    <n v="1.8149999999999999"/>
    <s v="800g"/>
  </r>
  <r>
    <d v="2019-10-18T00:00:00"/>
    <s v="KH014"/>
    <s v="A022"/>
    <n v="360"/>
    <n v="735736.6944444445"/>
    <n v="264865210"/>
    <n v="31783825.199999999"/>
    <s v="Miền Đông"/>
    <s v="Thành thị"/>
    <x v="9"/>
    <n v="42"/>
    <x v="7"/>
    <n v="0.72"/>
    <s v="250g"/>
  </r>
  <r>
    <d v="2019-10-19T00:00:00"/>
    <s v="KH008"/>
    <s v="A002"/>
    <n v="610"/>
    <n v="466005.21311475412"/>
    <n v="284263180"/>
    <n v="42639477"/>
    <s v="Miền Đông"/>
    <s v="Nông thôn"/>
    <x v="9"/>
    <n v="42"/>
    <x v="6"/>
    <n v="2.44"/>
    <s v="800g"/>
  </r>
  <r>
    <d v="2019-10-19T00:00:00"/>
    <s v="KH014"/>
    <s v="A003"/>
    <n v="1110"/>
    <n v="573770.63963963964"/>
    <n v="636885410"/>
    <n v="108270519.7"/>
    <s v="Miền Nam"/>
    <s v="Thành thị"/>
    <x v="9"/>
    <n v="42"/>
    <x v="3"/>
    <n v="3.552"/>
    <s v="800g"/>
  </r>
  <r>
    <d v="2019-10-19T00:00:00"/>
    <s v="KH011"/>
    <s v="A021"/>
    <n v="2040"/>
    <n v="333203.29411764705"/>
    <n v="679734720"/>
    <n v="67973472"/>
    <s v="Miền Bắc"/>
    <s v="Thành thị"/>
    <x v="9"/>
    <n v="42"/>
    <x v="2"/>
    <n v="7.548"/>
    <s v="800g"/>
  </r>
  <r>
    <d v="2019-10-19T00:00:00"/>
    <s v="KH014"/>
    <s v="A016"/>
    <n v="460"/>
    <n v="753238.65217391308"/>
    <n v="346489780"/>
    <n v="62368160.399999999"/>
    <s v="Miền Tây"/>
    <s v="Thành thị"/>
    <x v="9"/>
    <n v="42"/>
    <x v="4"/>
    <n v="0.874"/>
    <s v="250g"/>
  </r>
  <r>
    <d v="2019-10-19T00:00:00"/>
    <s v="KH016"/>
    <s v="A002"/>
    <n v="950"/>
    <n v="418643.71578947367"/>
    <n v="397711530"/>
    <n v="95450767.199999988"/>
    <s v="Miền Bắc"/>
    <s v="Thành thị"/>
    <x v="9"/>
    <n v="42"/>
    <x v="6"/>
    <n v="3.8"/>
    <s v="800g"/>
  </r>
  <r>
    <d v="2019-10-20T00:00:00"/>
    <s v="KH008"/>
    <s v="A003"/>
    <n v="650"/>
    <n v="540555.4615384615"/>
    <n v="351361050"/>
    <n v="42163326"/>
    <s v="Miền Nam"/>
    <s v="Nông thôn"/>
    <x v="9"/>
    <n v="43"/>
    <x v="3"/>
    <n v="2.08"/>
    <s v="800g"/>
  </r>
  <r>
    <d v="2019-10-20T00:00:00"/>
    <s v="KH013"/>
    <s v="A003"/>
    <n v="280"/>
    <n v="605884.07142857148"/>
    <n v="169647540"/>
    <n v="42411885"/>
    <s v="Miền Đông"/>
    <s v="Nông thôn"/>
    <x v="9"/>
    <n v="43"/>
    <x v="3"/>
    <n v="0.89600000000000002"/>
    <s v="800g"/>
  </r>
  <r>
    <d v="2019-10-21T00:00:00"/>
    <s v="KH011"/>
    <s v="A005"/>
    <n v="220"/>
    <n v="359846.5"/>
    <n v="79166230"/>
    <n v="7124960.6999999993"/>
    <s v="Miền Đông"/>
    <s v="Thành thị"/>
    <x v="9"/>
    <n v="43"/>
    <x v="7"/>
    <n v="0.48400000000000004"/>
    <s v="500g"/>
  </r>
  <r>
    <d v="2019-10-22T00:00:00"/>
    <s v="KH014"/>
    <s v="A024"/>
    <n v="840"/>
    <n v="351839.83333333331"/>
    <n v="295545460"/>
    <n v="29554546"/>
    <s v="Miền Tây"/>
    <s v="Nông thôn"/>
    <x v="9"/>
    <n v="43"/>
    <x v="0"/>
    <n v="3.1920000000000002"/>
    <s v="800g"/>
  </r>
  <r>
    <d v="2019-10-22T00:00:00"/>
    <s v="KH001"/>
    <s v="A004"/>
    <n v="810"/>
    <n v="295432.62962962961"/>
    <n v="239300430"/>
    <n v="45467081.700000003"/>
    <s v="Miền Bắc"/>
    <s v="Thành thị"/>
    <x v="9"/>
    <n v="43"/>
    <x v="0"/>
    <n v="2.1869999999999998"/>
    <s v="500g"/>
  </r>
  <r>
    <d v="2019-10-23T00:00:00"/>
    <s v="KH010"/>
    <s v="A018"/>
    <n v="530"/>
    <n v="510028.77358490566"/>
    <n v="270315250"/>
    <n v="24328372.5"/>
    <s v="Miền Trung"/>
    <s v="Thành thị"/>
    <x v="9"/>
    <n v="43"/>
    <x v="4"/>
    <n v="1.113"/>
    <s v="500g"/>
  </r>
  <r>
    <d v="2019-10-23T00:00:00"/>
    <s v="KH009"/>
    <s v="A007"/>
    <n v="110"/>
    <n v="850754.27272727271"/>
    <n v="93582970"/>
    <n v="12165786.100000001"/>
    <s v="Miền Trung"/>
    <s v="Thành thị"/>
    <x v="9"/>
    <n v="43"/>
    <x v="1"/>
    <n v="0.29699999999999999"/>
    <s v="500g"/>
  </r>
  <r>
    <d v="2019-10-23T00:00:00"/>
    <s v="KH013"/>
    <s v="A006"/>
    <n v="160"/>
    <n v="711727.875"/>
    <n v="113876460"/>
    <n v="12526410.600000001"/>
    <s v="Miền Đông"/>
    <s v="Nông thôn"/>
    <x v="9"/>
    <n v="43"/>
    <x v="2"/>
    <n v="0.68799999999999994"/>
    <s v="1000g"/>
  </r>
  <r>
    <d v="2019-10-24T00:00:00"/>
    <s v="KH013"/>
    <s v="A003"/>
    <n v="1260"/>
    <n v="466039.10317460319"/>
    <n v="587209270"/>
    <n v="123313946.7"/>
    <s v="Miền Trung"/>
    <s v="Thành thị"/>
    <x v="9"/>
    <n v="43"/>
    <x v="3"/>
    <n v="4.032"/>
    <s v="800g"/>
  </r>
  <r>
    <d v="2019-10-24T00:00:00"/>
    <s v="KH003"/>
    <s v="A022"/>
    <n v="810"/>
    <n v="643191.46913580247"/>
    <n v="520985090"/>
    <n v="114616719.80000001"/>
    <s v="Miền Đông"/>
    <s v="Nông thôn"/>
    <x v="9"/>
    <n v="43"/>
    <x v="7"/>
    <n v="1.62"/>
    <s v="250g"/>
  </r>
  <r>
    <d v="2019-10-25T00:00:00"/>
    <s v="KH015"/>
    <s v="A022"/>
    <n v="600"/>
    <n v="670649.91666666663"/>
    <n v="402389950"/>
    <n v="40238995"/>
    <s v="Miền Đông"/>
    <s v="Nông thôn"/>
    <x v="9"/>
    <n v="43"/>
    <x v="7"/>
    <n v="1.2"/>
    <s v="250g"/>
  </r>
  <r>
    <d v="2019-10-25T00:00:00"/>
    <s v="KH012"/>
    <s v="A010"/>
    <n v="70"/>
    <n v="550033"/>
    <n v="38502310"/>
    <n v="3465207.9"/>
    <s v="Miền Đông"/>
    <s v="Thành thị"/>
    <x v="9"/>
    <n v="43"/>
    <x v="3"/>
    <n v="0.224"/>
    <s v="800g"/>
  </r>
  <r>
    <d v="2019-10-26T00:00:00"/>
    <s v="KH002"/>
    <s v="A012"/>
    <n v="1390"/>
    <n v="315050.76258992805"/>
    <n v="437920560"/>
    <n v="65688083.999999993"/>
    <s v="Miền Nam"/>
    <s v="Thành thị"/>
    <x v="9"/>
    <n v="43"/>
    <x v="6"/>
    <n v="5.56"/>
    <s v="800g"/>
  </r>
  <r>
    <d v="2019-10-26T00:00:00"/>
    <s v="KH009"/>
    <s v="A012"/>
    <n v="110"/>
    <n v="245378.90909090909"/>
    <n v="26991680"/>
    <n v="6208086.4000000004"/>
    <s v="Miền Đông"/>
    <s v="Thành thị"/>
    <x v="9"/>
    <n v="43"/>
    <x v="6"/>
    <n v="0.44"/>
    <s v="800g"/>
  </r>
  <r>
    <d v="2019-10-26T00:00:00"/>
    <s v="KH013"/>
    <s v="A021"/>
    <n v="1740"/>
    <n v="342917.82183908048"/>
    <n v="596677010"/>
    <n v="89501551.5"/>
    <s v="Miền Bắc"/>
    <s v="Nông thôn"/>
    <x v="9"/>
    <n v="43"/>
    <x v="2"/>
    <n v="6.4379999999999997"/>
    <s v="800g"/>
  </r>
  <r>
    <d v="2019-10-27T00:00:00"/>
    <s v="KH005"/>
    <s v="A018"/>
    <n v="40"/>
    <n v="625400.75"/>
    <n v="25016030"/>
    <n v="4002564.8"/>
    <s v="Miền Trung"/>
    <s v="Nông thôn"/>
    <x v="9"/>
    <n v="44"/>
    <x v="4"/>
    <n v="8.4000000000000005E-2"/>
    <s v="500g"/>
  </r>
  <r>
    <d v="2019-10-27T00:00:00"/>
    <s v="KH010"/>
    <s v="A003"/>
    <n v="310"/>
    <n v="517873.09677419357"/>
    <n v="160540660"/>
    <n v="24081099"/>
    <s v="Miền Đông"/>
    <s v="Thành thị"/>
    <x v="9"/>
    <n v="44"/>
    <x v="3"/>
    <n v="0.99199999999999999"/>
    <s v="800g"/>
  </r>
  <r>
    <d v="2019-10-27T00:00:00"/>
    <s v="KH003"/>
    <s v="A012"/>
    <n v="820"/>
    <n v="247275.46341463414"/>
    <n v="202765880"/>
    <n v="46636152.400000006"/>
    <s v="Miền Trung"/>
    <s v="Thành thị"/>
    <x v="9"/>
    <n v="44"/>
    <x v="6"/>
    <n v="3.28"/>
    <s v="800g"/>
  </r>
  <r>
    <d v="2019-10-27T00:00:00"/>
    <s v="KH010"/>
    <s v="A011"/>
    <n v="1080"/>
    <n v="439919.52777777775"/>
    <n v="475113090"/>
    <n v="57013570.799999997"/>
    <s v="Miền Đông"/>
    <s v="Nông thôn"/>
    <x v="9"/>
    <n v="44"/>
    <x v="5"/>
    <n v="2.484"/>
    <s v="500g"/>
  </r>
  <r>
    <d v="2019-10-27T00:00:00"/>
    <s v="KH007"/>
    <s v="A021"/>
    <n v="610"/>
    <n v="342268.19672131148"/>
    <n v="208783600"/>
    <n v="39668884"/>
    <s v="Miền Bắc"/>
    <s v="Nông thôn"/>
    <x v="9"/>
    <n v="44"/>
    <x v="2"/>
    <n v="2.2570000000000001"/>
    <s v="800g"/>
  </r>
  <r>
    <d v="2019-10-27T00:00:00"/>
    <s v="KH005"/>
    <s v="A011"/>
    <n v="1600"/>
    <n v="424720.41875000001"/>
    <n v="679552670"/>
    <n v="163092640.80000001"/>
    <s v="Miền Bắc"/>
    <s v="Nông thôn"/>
    <x v="9"/>
    <n v="44"/>
    <x v="5"/>
    <n v="3.6799999999999997"/>
    <s v="500g"/>
  </r>
  <r>
    <d v="2019-10-28T00:00:00"/>
    <s v="KH004"/>
    <s v="A004"/>
    <n v="2550"/>
    <n v="234354.59215686275"/>
    <n v="597604210"/>
    <n v="53784378.899999999"/>
    <s v="Miền Bắc"/>
    <s v="Thành thị"/>
    <x v="9"/>
    <n v="44"/>
    <x v="0"/>
    <n v="6.8849999999999998"/>
    <s v="500g"/>
  </r>
  <r>
    <d v="2019-10-28T00:00:00"/>
    <s v="KH005"/>
    <s v="A004"/>
    <n v="1850"/>
    <n v="293910.09729729732"/>
    <n v="543733680"/>
    <n v="48936031.200000003"/>
    <s v="Miền Nam"/>
    <s v="Thành thị"/>
    <x v="9"/>
    <n v="44"/>
    <x v="0"/>
    <n v="4.9950000000000001"/>
    <s v="500g"/>
  </r>
  <r>
    <d v="2019-10-28T00:00:00"/>
    <s v="KH007"/>
    <s v="A009"/>
    <n v="510"/>
    <n v="594906.92156862747"/>
    <n v="303402530"/>
    <n v="27306227.699999999"/>
    <s v="Miền Tây"/>
    <s v="Thành thị"/>
    <x v="9"/>
    <n v="44"/>
    <x v="2"/>
    <n v="1.8360000000000001"/>
    <s v="800g"/>
  </r>
  <r>
    <d v="2019-10-28T00:00:00"/>
    <s v="KH016"/>
    <s v="A021"/>
    <n v="1000"/>
    <n v="352849.82"/>
    <n v="352849820"/>
    <n v="67041465.799999997"/>
    <s v="Miền Bắc"/>
    <s v="Nông thôn"/>
    <x v="9"/>
    <n v="44"/>
    <x v="2"/>
    <n v="3.7"/>
    <s v="800g"/>
  </r>
  <r>
    <d v="2019-10-29T00:00:00"/>
    <s v="KH008"/>
    <s v="A022"/>
    <n v="20"/>
    <n v="922223"/>
    <n v="18444460"/>
    <n v="1660001.4"/>
    <s v="Miền Bắc"/>
    <s v="Thành thị"/>
    <x v="9"/>
    <n v="44"/>
    <x v="7"/>
    <n v="0.04"/>
    <s v="250g"/>
  </r>
  <r>
    <d v="2019-10-29T00:00:00"/>
    <s v="KH016"/>
    <s v="A025"/>
    <n v="110"/>
    <n v="786986.81818181823"/>
    <n v="86568550"/>
    <n v="16448024.5"/>
    <s v="Miền Nam"/>
    <s v="Thành thị"/>
    <x v="9"/>
    <n v="44"/>
    <x v="3"/>
    <n v="0.35199999999999998"/>
    <s v="800g"/>
  </r>
  <r>
    <d v="2019-10-29T00:00:00"/>
    <s v="KH005"/>
    <s v="A007"/>
    <n v="70"/>
    <n v="641984.14285714284"/>
    <n v="44938890"/>
    <n v="5842055.7000000011"/>
    <s v="Miền Nam"/>
    <s v="Nông thôn"/>
    <x v="9"/>
    <n v="44"/>
    <x v="1"/>
    <n v="0.189"/>
    <s v="500g"/>
  </r>
  <r>
    <d v="2019-10-29T00:00:00"/>
    <s v="KH010"/>
    <s v="A020"/>
    <n v="450"/>
    <n v="764415.46666666667"/>
    <n v="343986960"/>
    <n v="82556870.400000006"/>
    <s v="Miền Nam"/>
    <s v="Thành thị"/>
    <x v="9"/>
    <n v="44"/>
    <x v="4"/>
    <n v="1.17"/>
    <s v="500g"/>
  </r>
  <r>
    <d v="2019-10-29T00:00:00"/>
    <s v="KH016"/>
    <s v="A012"/>
    <n v="690"/>
    <n v="284154.69565217389"/>
    <n v="196066740"/>
    <n v="15685339.199999999"/>
    <s v="Miền Đông"/>
    <s v="Nông thôn"/>
    <x v="9"/>
    <n v="44"/>
    <x v="6"/>
    <n v="2.76"/>
    <s v="800g"/>
  </r>
  <r>
    <d v="2019-10-29T00:00:00"/>
    <s v="KH010"/>
    <s v="A017"/>
    <n v="150"/>
    <n v="835256.66666666663"/>
    <n v="125288500"/>
    <n v="23804815"/>
    <s v="Miền Đông"/>
    <s v="Thành thị"/>
    <x v="9"/>
    <n v="44"/>
    <x v="0"/>
    <n v="0.61499999999999999"/>
    <s v="1000g"/>
  </r>
  <r>
    <d v="2019-10-29T00:00:00"/>
    <s v="KH006"/>
    <s v="A025"/>
    <n v="600"/>
    <n v="812241.33333333337"/>
    <n v="487344800"/>
    <n v="102342407.99999999"/>
    <s v="Miền Trung"/>
    <s v="Thành thị"/>
    <x v="9"/>
    <n v="44"/>
    <x v="3"/>
    <n v="1.92"/>
    <s v="800g"/>
  </r>
  <r>
    <d v="2019-10-30T00:00:00"/>
    <s v="KH002"/>
    <s v="A009"/>
    <n v="430"/>
    <n v="665049.93023255817"/>
    <n v="285971470"/>
    <n v="74352582.200000003"/>
    <s v="Miền Bắc"/>
    <s v="Thành thị"/>
    <x v="9"/>
    <n v="44"/>
    <x v="2"/>
    <n v="1.548"/>
    <s v="800g"/>
  </r>
  <r>
    <d v="2019-10-30T00:00:00"/>
    <s v="KH012"/>
    <s v="A005"/>
    <n v="690"/>
    <n v="335536.27536231885"/>
    <n v="231520030"/>
    <n v="50934406.600000001"/>
    <s v="Miền Nam"/>
    <s v="Nông thôn"/>
    <x v="9"/>
    <n v="44"/>
    <x v="7"/>
    <n v="1.5180000000000002"/>
    <s v="500g"/>
  </r>
  <r>
    <d v="2019-10-30T00:00:00"/>
    <s v="KH002"/>
    <s v="A025"/>
    <n v="650"/>
    <n v="587943.23076923075"/>
    <n v="382163100"/>
    <n v="91719144"/>
    <s v="Miền Đông"/>
    <s v="Thành thị"/>
    <x v="9"/>
    <n v="44"/>
    <x v="3"/>
    <n v="2.08"/>
    <s v="800g"/>
  </r>
  <r>
    <d v="2019-10-31T00:00:00"/>
    <s v="KH016"/>
    <s v="A015"/>
    <n v="620"/>
    <n v="639510.03225806449"/>
    <n v="396496220"/>
    <n v="63439395.200000003"/>
    <s v="Miền Trung"/>
    <s v="Nông thôn"/>
    <x v="9"/>
    <n v="44"/>
    <x v="0"/>
    <n v="2.17"/>
    <s v="800g"/>
  </r>
  <r>
    <d v="2019-10-31T00:00:00"/>
    <s v="KH006"/>
    <s v="A019"/>
    <n v="760"/>
    <n v="653615.28947368416"/>
    <n v="496747620"/>
    <n v="39739809.600000001"/>
    <s v="Miền Nam"/>
    <s v="Thành thị"/>
    <x v="9"/>
    <n v="44"/>
    <x v="4"/>
    <n v="0.98799999999999999"/>
    <s v="250g"/>
  </r>
  <r>
    <d v="2019-10-31T00:00:00"/>
    <s v="KH012"/>
    <s v="A025"/>
    <n v="960"/>
    <n v="629100.22916666663"/>
    <n v="603936220"/>
    <n v="114747881.8"/>
    <s v="Miền Tây"/>
    <s v="Thành thị"/>
    <x v="9"/>
    <n v="44"/>
    <x v="3"/>
    <n v="3.0720000000000001"/>
    <s v="800g"/>
  </r>
  <r>
    <d v="2019-10-31T00:00:00"/>
    <s v="KH013"/>
    <s v="A008"/>
    <n v="930"/>
    <n v="282834.65591397847"/>
    <n v="263036230"/>
    <n v="55237608.299999997"/>
    <s v="Miền Trung"/>
    <s v="Thành thị"/>
    <x v="9"/>
    <n v="44"/>
    <x v="3"/>
    <n v="1.488"/>
    <s v="250g"/>
  </r>
  <r>
    <d v="2019-11-01T00:00:00"/>
    <s v="KH015"/>
    <s v="A010"/>
    <n v="780"/>
    <n v="510353.60256410256"/>
    <n v="398075810"/>
    <n v="99518952.5"/>
    <s v="Miền Đông"/>
    <s v="Nông thôn"/>
    <x v="10"/>
    <n v="44"/>
    <x v="3"/>
    <n v="2.496"/>
    <s v="800g"/>
  </r>
  <r>
    <d v="2019-11-01T00:00:00"/>
    <s v="KH010"/>
    <s v="A002"/>
    <n v="1030"/>
    <n v="507660.37864077667"/>
    <n v="522890190"/>
    <n v="115035841.8"/>
    <s v="Miền Đông"/>
    <s v="Nông thôn"/>
    <x v="10"/>
    <n v="44"/>
    <x v="6"/>
    <n v="4.12"/>
    <s v="800g"/>
  </r>
  <r>
    <d v="2019-11-01T00:00:00"/>
    <s v="KH006"/>
    <s v="A024"/>
    <n v="830"/>
    <n v="489263.1204819277"/>
    <n v="406088390"/>
    <n v="69035026.300000012"/>
    <s v="Miền Đông"/>
    <s v="Nông thôn"/>
    <x v="10"/>
    <n v="44"/>
    <x v="0"/>
    <n v="3.1539999999999999"/>
    <s v="800g"/>
  </r>
  <r>
    <d v="2019-11-01T00:00:00"/>
    <s v="KH004"/>
    <s v="A020"/>
    <n v="410"/>
    <n v="774989.82926829264"/>
    <n v="317745830"/>
    <n v="73081540.900000006"/>
    <s v="Miền Đông"/>
    <s v="Nông thôn"/>
    <x v="10"/>
    <n v="44"/>
    <x v="4"/>
    <n v="1.0660000000000001"/>
    <s v="500g"/>
  </r>
  <r>
    <d v="2019-11-02T00:00:00"/>
    <s v="KH008"/>
    <s v="A005"/>
    <n v="1510"/>
    <n v="404584.05960264901"/>
    <n v="610921930"/>
    <n v="116075166.7"/>
    <s v="Miền Trung"/>
    <s v="Nông thôn"/>
    <x v="10"/>
    <n v="44"/>
    <x v="7"/>
    <n v="3.3220000000000005"/>
    <s v="500g"/>
  </r>
  <r>
    <d v="2019-11-02T00:00:00"/>
    <s v="KH001"/>
    <s v="A021"/>
    <n v="1750"/>
    <n v="349695.49714285712"/>
    <n v="611967120"/>
    <n v="61196712"/>
    <s v="Miền Tây"/>
    <s v="Thành thị"/>
    <x v="10"/>
    <n v="44"/>
    <x v="2"/>
    <n v="6.4749999999999996"/>
    <s v="800g"/>
  </r>
  <r>
    <d v="2019-11-02T00:00:00"/>
    <s v="KH012"/>
    <s v="A006"/>
    <n v="530"/>
    <n v="907620.73584905663"/>
    <n v="481038990"/>
    <n v="125070137.40000001"/>
    <s v="Miền Đông"/>
    <s v="Nông thôn"/>
    <x v="10"/>
    <n v="44"/>
    <x v="2"/>
    <n v="2.2789999999999999"/>
    <s v="1000g"/>
  </r>
  <r>
    <d v="2019-11-02T00:00:00"/>
    <s v="KH016"/>
    <s v="A009"/>
    <n v="740"/>
    <n v="647881.16216216213"/>
    <n v="479432060"/>
    <n v="38354564.799999997"/>
    <s v="Miền Bắc"/>
    <s v="Thành thị"/>
    <x v="10"/>
    <n v="44"/>
    <x v="2"/>
    <n v="2.6640000000000001"/>
    <s v="800g"/>
  </r>
  <r>
    <d v="2019-11-03T00:00:00"/>
    <s v="KH003"/>
    <s v="A025"/>
    <n v="990"/>
    <n v="582985.30303030298"/>
    <n v="577155450"/>
    <n v="57715545"/>
    <s v="Miền Đông"/>
    <s v="Nông thôn"/>
    <x v="10"/>
    <n v="45"/>
    <x v="3"/>
    <n v="3.1680000000000001"/>
    <s v="800g"/>
  </r>
  <r>
    <d v="2019-11-03T00:00:00"/>
    <s v="KH008"/>
    <s v="A025"/>
    <n v="990"/>
    <n v="657998.38383838383"/>
    <n v="651418400"/>
    <n v="130283680"/>
    <s v="Miền Nam"/>
    <s v="Nông thôn"/>
    <x v="10"/>
    <n v="45"/>
    <x v="3"/>
    <n v="3.1680000000000001"/>
    <s v="800g"/>
  </r>
  <r>
    <d v="2019-11-03T00:00:00"/>
    <s v="KH006"/>
    <s v="A020"/>
    <n v="480"/>
    <n v="883502.27083333337"/>
    <n v="424081090"/>
    <n v="84816218"/>
    <s v="Miền Trung"/>
    <s v="Thành thị"/>
    <x v="10"/>
    <n v="45"/>
    <x v="4"/>
    <n v="1.248"/>
    <s v="500g"/>
  </r>
  <r>
    <d v="2019-11-04T00:00:00"/>
    <s v="KH015"/>
    <s v="A017"/>
    <n v="510"/>
    <n v="782226.27450980397"/>
    <n v="398935400"/>
    <n v="87765788"/>
    <s v="Miền Tây"/>
    <s v="Thành thị"/>
    <x v="10"/>
    <n v="45"/>
    <x v="0"/>
    <n v="2.0910000000000002"/>
    <s v="1000g"/>
  </r>
  <r>
    <d v="2019-11-04T00:00:00"/>
    <s v="KH012"/>
    <s v="A009"/>
    <n v="420"/>
    <n v="645506.71428571432"/>
    <n v="271112820"/>
    <n v="51511435.799999997"/>
    <s v="Miền Tây"/>
    <s v="Thành thị"/>
    <x v="10"/>
    <n v="45"/>
    <x v="2"/>
    <n v="1.512"/>
    <s v="800g"/>
  </r>
  <r>
    <d v="2019-11-04T00:00:00"/>
    <s v="KH010"/>
    <s v="A012"/>
    <n v="1600"/>
    <n v="309787.33124999999"/>
    <n v="495659730"/>
    <n v="44609375.700000003"/>
    <s v="Miền Đông"/>
    <s v="Thành thị"/>
    <x v="10"/>
    <n v="45"/>
    <x v="6"/>
    <n v="6.4"/>
    <s v="800g"/>
  </r>
  <r>
    <d v="2019-11-06T00:00:00"/>
    <s v="KH011"/>
    <s v="A004"/>
    <n v="1440"/>
    <n v="323266.95833333331"/>
    <n v="465504420"/>
    <n v="88445839.800000012"/>
    <s v="Miền Trung"/>
    <s v="Thành thị"/>
    <x v="10"/>
    <n v="45"/>
    <x v="0"/>
    <n v="3.8880000000000003"/>
    <s v="500g"/>
  </r>
  <r>
    <d v="2019-11-06T00:00:00"/>
    <s v="KH002"/>
    <s v="A018"/>
    <n v="800"/>
    <n v="561147.83750000002"/>
    <n v="448918270"/>
    <n v="103251202.10000001"/>
    <s v="Miền Tây"/>
    <s v="Nông thôn"/>
    <x v="10"/>
    <n v="45"/>
    <x v="4"/>
    <n v="1.68"/>
    <s v="500g"/>
  </r>
  <r>
    <d v="2019-11-06T00:00:00"/>
    <s v="KH003"/>
    <s v="A019"/>
    <n v="450"/>
    <n v="613748.33333333337"/>
    <n v="276186750"/>
    <n v="57999217.5"/>
    <s v="Miền Trung"/>
    <s v="Nông thôn"/>
    <x v="10"/>
    <n v="45"/>
    <x v="4"/>
    <n v="0.58499999999999996"/>
    <s v="250g"/>
  </r>
  <r>
    <d v="2019-11-06T00:00:00"/>
    <s v="KH004"/>
    <s v="A023"/>
    <n v="30"/>
    <n v="925955.33333333337"/>
    <n v="27778660"/>
    <n v="5277945.4000000004"/>
    <s v="Miền Đông"/>
    <s v="Thành thị"/>
    <x v="10"/>
    <n v="45"/>
    <x v="6"/>
    <n v="9.9000000000000005E-2"/>
    <s v="800g"/>
  </r>
  <r>
    <d v="2019-11-07T00:00:00"/>
    <s v="KH016"/>
    <s v="A007"/>
    <n v="340"/>
    <n v="729675.3529411765"/>
    <n v="248089620"/>
    <n v="52098820.199999996"/>
    <s v="Miền Đông"/>
    <s v="Nông thôn"/>
    <x v="10"/>
    <n v="45"/>
    <x v="1"/>
    <n v="0.91800000000000015"/>
    <s v="500g"/>
  </r>
  <r>
    <d v="2019-11-07T00:00:00"/>
    <s v="KH010"/>
    <s v="A012"/>
    <n v="80"/>
    <n v="323022"/>
    <n v="25841760"/>
    <n v="5426769.5999999996"/>
    <s v="Miền Bắc"/>
    <s v="Nông thôn"/>
    <x v="10"/>
    <n v="45"/>
    <x v="6"/>
    <n v="0.32"/>
    <s v="800g"/>
  </r>
  <r>
    <d v="2019-11-07T00:00:00"/>
    <s v="KH014"/>
    <s v="A023"/>
    <n v="120"/>
    <n v="782752.25"/>
    <n v="93930270"/>
    <n v="22543264.800000001"/>
    <s v="Miền Bắc"/>
    <s v="Thành thị"/>
    <x v="10"/>
    <n v="45"/>
    <x v="6"/>
    <n v="0.39600000000000002"/>
    <s v="800g"/>
  </r>
  <r>
    <d v="2019-11-08T00:00:00"/>
    <s v="KH011"/>
    <s v="A017"/>
    <n v="230"/>
    <n v="840481.47826086951"/>
    <n v="193310740"/>
    <n v="25130396.200000003"/>
    <s v="Miền Đông"/>
    <s v="Thành thị"/>
    <x v="10"/>
    <n v="45"/>
    <x v="0"/>
    <n v="0.94299999999999984"/>
    <s v="1000g"/>
  </r>
  <r>
    <d v="2019-11-08T00:00:00"/>
    <s v="KH015"/>
    <s v="A011"/>
    <n v="1150"/>
    <n v="583779.83478260867"/>
    <n v="671346810"/>
    <n v="100702021.5"/>
    <s v="Miền Tây"/>
    <s v="Nông thôn"/>
    <x v="10"/>
    <n v="45"/>
    <x v="5"/>
    <n v="2.645"/>
    <s v="500g"/>
  </r>
  <r>
    <d v="2019-11-08T00:00:00"/>
    <s v="KH003"/>
    <s v="A013"/>
    <n v="160"/>
    <n v="573968.9375"/>
    <n v="91835030"/>
    <n v="11020203.599999998"/>
    <s v="Miền Tây"/>
    <s v="Nông thôn"/>
    <x v="10"/>
    <n v="45"/>
    <x v="1"/>
    <n v="0.192"/>
    <s v="250g"/>
  </r>
  <r>
    <d v="2019-11-08T00:00:00"/>
    <s v="KH005"/>
    <s v="A024"/>
    <n v="920"/>
    <n v="469251.8152173913"/>
    <n v="431711670"/>
    <n v="56122517.100000001"/>
    <s v="Miền Bắc"/>
    <s v="Thành thị"/>
    <x v="10"/>
    <n v="45"/>
    <x v="0"/>
    <n v="3.496"/>
    <s v="800g"/>
  </r>
  <r>
    <d v="2019-11-08T00:00:00"/>
    <s v="KH016"/>
    <s v="A018"/>
    <n v="1090"/>
    <n v="518927.65137614676"/>
    <n v="565631140"/>
    <n v="56563114"/>
    <s v="Miền Đông"/>
    <s v="Thành thị"/>
    <x v="10"/>
    <n v="45"/>
    <x v="4"/>
    <n v="2.2890000000000001"/>
    <s v="500g"/>
  </r>
  <r>
    <d v="2019-11-08T00:00:00"/>
    <s v="KH005"/>
    <s v="A017"/>
    <n v="630"/>
    <n v="959516.20634920639"/>
    <n v="604495210"/>
    <n v="96719233.599999994"/>
    <s v="Miền Nam"/>
    <s v="Nông thôn"/>
    <x v="10"/>
    <n v="45"/>
    <x v="0"/>
    <n v="2.5830000000000002"/>
    <s v="1000g"/>
  </r>
  <r>
    <d v="2019-11-08T00:00:00"/>
    <s v="KH016"/>
    <s v="A012"/>
    <n v="1020"/>
    <n v="277207.4705882353"/>
    <n v="282751620"/>
    <n v="56550324"/>
    <s v="Miền Trung"/>
    <s v="Nông thôn"/>
    <x v="10"/>
    <n v="45"/>
    <x v="6"/>
    <n v="4.08"/>
    <s v="800g"/>
  </r>
  <r>
    <d v="2019-11-08T00:00:00"/>
    <s v="KH002"/>
    <s v="A016"/>
    <n v="410"/>
    <n v="955370.92682926834"/>
    <n v="391702080"/>
    <n v="47004249.600000001"/>
    <s v="Miền Trung"/>
    <s v="Nông thôn"/>
    <x v="10"/>
    <n v="45"/>
    <x v="4"/>
    <n v="0.77900000000000003"/>
    <s v="250g"/>
  </r>
  <r>
    <d v="2019-11-08T00:00:00"/>
    <s v="KH007"/>
    <s v="A001"/>
    <n v="190"/>
    <n v="437978.57894736843"/>
    <n v="83215930"/>
    <n v="6657274.4000000004"/>
    <s v="Miền Bắc"/>
    <s v="Nông thôn"/>
    <x v="10"/>
    <n v="45"/>
    <x v="4"/>
    <n v="0.60799999999999998"/>
    <s v="800g"/>
  </r>
  <r>
    <d v="2019-11-09T00:00:00"/>
    <s v="KH010"/>
    <s v="A009"/>
    <n v="190"/>
    <n v="802939.15789473685"/>
    <n v="152558440"/>
    <n v="18307012.800000001"/>
    <s v="Miền Bắc"/>
    <s v="Nông thôn"/>
    <x v="10"/>
    <n v="45"/>
    <x v="2"/>
    <n v="0.68400000000000005"/>
    <s v="800g"/>
  </r>
  <r>
    <d v="2019-11-09T00:00:00"/>
    <s v="KH015"/>
    <s v="A017"/>
    <n v="240"/>
    <n v="866186.66666666663"/>
    <n v="207884800"/>
    <n v="31182720"/>
    <s v="Miền Đông"/>
    <s v="Nông thôn"/>
    <x v="10"/>
    <n v="45"/>
    <x v="0"/>
    <n v="0.98399999999999987"/>
    <s v="1000g"/>
  </r>
  <r>
    <d v="2019-11-09T00:00:00"/>
    <s v="KH002"/>
    <s v="A013"/>
    <n v="750"/>
    <n v="605444.43999999994"/>
    <n v="454083330"/>
    <n v="81734999.399999991"/>
    <s v="Miền Tây"/>
    <s v="Nông thôn"/>
    <x v="10"/>
    <n v="45"/>
    <x v="1"/>
    <n v="0.9"/>
    <s v="250g"/>
  </r>
  <r>
    <d v="2019-11-09T00:00:00"/>
    <s v="KH016"/>
    <s v="A005"/>
    <n v="510"/>
    <n v="426620.21568627452"/>
    <n v="217576310"/>
    <n v="54394077.5"/>
    <s v="Miền Nam"/>
    <s v="Thành thị"/>
    <x v="10"/>
    <n v="45"/>
    <x v="7"/>
    <n v="1.1220000000000001"/>
    <s v="500g"/>
  </r>
  <r>
    <d v="2019-11-10T00:00:00"/>
    <s v="KH003"/>
    <s v="A016"/>
    <n v="340"/>
    <n v="977580.6176470588"/>
    <n v="332377410"/>
    <n v="49856611.499999993"/>
    <s v="Miền Đông"/>
    <s v="Thành thị"/>
    <x v="10"/>
    <n v="46"/>
    <x v="4"/>
    <n v="0.64600000000000002"/>
    <s v="250g"/>
  </r>
  <r>
    <d v="2019-11-10T00:00:00"/>
    <s v="KH009"/>
    <s v="A022"/>
    <n v="970"/>
    <n v="665809.58762886596"/>
    <n v="645835300"/>
    <n v="71041883"/>
    <s v="Miền Bắc"/>
    <s v="Thành thị"/>
    <x v="10"/>
    <n v="46"/>
    <x v="7"/>
    <n v="1.94"/>
    <s v="250g"/>
  </r>
  <r>
    <d v="2019-11-10T00:00:00"/>
    <s v="KH001"/>
    <s v="A001"/>
    <n v="1310"/>
    <n v="491753.91603053437"/>
    <n v="644197630"/>
    <n v="77303715.599999994"/>
    <s v="Miền Nam"/>
    <s v="Thành thị"/>
    <x v="10"/>
    <n v="46"/>
    <x v="4"/>
    <n v="4.1920000000000002"/>
    <s v="800g"/>
  </r>
  <r>
    <d v="2019-11-11T00:00:00"/>
    <s v="KH002"/>
    <s v="A011"/>
    <n v="1200"/>
    <n v="449930.55833333335"/>
    <n v="539916670"/>
    <n v="53991667"/>
    <s v="Miền Bắc"/>
    <s v="Thành thị"/>
    <x v="10"/>
    <n v="46"/>
    <x v="5"/>
    <n v="2.76"/>
    <s v="500g"/>
  </r>
  <r>
    <d v="2019-11-11T00:00:00"/>
    <s v="KH013"/>
    <s v="A019"/>
    <n v="690"/>
    <n v="632661.23188405798"/>
    <n v="436536250"/>
    <n v="48018987.5"/>
    <s v="Miền Bắc"/>
    <s v="Thành thị"/>
    <x v="10"/>
    <n v="46"/>
    <x v="4"/>
    <n v="0.89700000000000002"/>
    <s v="250g"/>
  </r>
  <r>
    <d v="2019-11-11T00:00:00"/>
    <s v="KH014"/>
    <s v="A024"/>
    <n v="630"/>
    <n v="491224.09523809527"/>
    <n v="309471180"/>
    <n v="52610100.600000009"/>
    <s v="Miền Đông"/>
    <s v="Nông thôn"/>
    <x v="10"/>
    <n v="46"/>
    <x v="0"/>
    <n v="2.3940000000000001"/>
    <s v="800g"/>
  </r>
  <r>
    <d v="2019-11-11T00:00:00"/>
    <s v="KH014"/>
    <s v="A002"/>
    <n v="80"/>
    <n v="388820.375"/>
    <n v="31105630"/>
    <n v="8087463.7999999998"/>
    <s v="Miền Bắc"/>
    <s v="Nông thôn"/>
    <x v="10"/>
    <n v="46"/>
    <x v="6"/>
    <n v="0.32"/>
    <s v="800g"/>
  </r>
  <r>
    <d v="2019-11-11T00:00:00"/>
    <s v="KH010"/>
    <s v="A010"/>
    <n v="910"/>
    <n v="688045.19780219777"/>
    <n v="626121130"/>
    <n v="81395746.900000006"/>
    <s v="Miền Đông"/>
    <s v="Thành thị"/>
    <x v="10"/>
    <n v="46"/>
    <x v="3"/>
    <n v="2.9119999999999999"/>
    <s v="800g"/>
  </r>
  <r>
    <d v="2019-11-11T00:00:00"/>
    <s v="KH011"/>
    <s v="A009"/>
    <n v="420"/>
    <n v="733067.14285714284"/>
    <n v="307888200"/>
    <n v="30788820"/>
    <s v="Miền Đông"/>
    <s v="Thành thị"/>
    <x v="10"/>
    <n v="46"/>
    <x v="2"/>
    <n v="1.512"/>
    <s v="800g"/>
  </r>
  <r>
    <d v="2019-11-11T00:00:00"/>
    <s v="KH009"/>
    <s v="A023"/>
    <n v="410"/>
    <n v="1040649.2195121951"/>
    <n v="426666180"/>
    <n v="110933206.8"/>
    <s v="Miền Bắc"/>
    <s v="Thành thị"/>
    <x v="10"/>
    <n v="46"/>
    <x v="6"/>
    <n v="1.353"/>
    <s v="800g"/>
  </r>
  <r>
    <d v="2019-11-12T00:00:00"/>
    <s v="KH012"/>
    <s v="A010"/>
    <n v="850"/>
    <n v="549409.69411764701"/>
    <n v="466998240"/>
    <n v="70049736"/>
    <s v="Miền Bắc"/>
    <s v="Thành thị"/>
    <x v="10"/>
    <n v="46"/>
    <x v="3"/>
    <n v="2.72"/>
    <s v="800g"/>
  </r>
  <r>
    <d v="2019-11-12T00:00:00"/>
    <s v="KH005"/>
    <s v="A022"/>
    <n v="440"/>
    <n v="774819.97727272729"/>
    <n v="340920790"/>
    <n v="64774950.099999994"/>
    <s v="Miền Trung"/>
    <s v="Nông thôn"/>
    <x v="10"/>
    <n v="46"/>
    <x v="7"/>
    <n v="0.88"/>
    <s v="250g"/>
  </r>
  <r>
    <d v="2019-11-12T00:00:00"/>
    <s v="KH007"/>
    <s v="A021"/>
    <n v="1700"/>
    <n v="372754.52352941176"/>
    <n v="633682690"/>
    <n v="158420672.5"/>
    <s v="Miền Bắc"/>
    <s v="Nông thôn"/>
    <x v="10"/>
    <n v="46"/>
    <x v="2"/>
    <n v="6.29"/>
    <s v="800g"/>
  </r>
  <r>
    <d v="2019-11-13T00:00:00"/>
    <s v="KH014"/>
    <s v="A005"/>
    <n v="1270"/>
    <n v="422931.77952755906"/>
    <n v="537123360"/>
    <n v="91310971.200000018"/>
    <s v="Miền Tây"/>
    <s v="Nông thôn"/>
    <x v="10"/>
    <n v="46"/>
    <x v="7"/>
    <n v="2.794"/>
    <s v="500g"/>
  </r>
  <r>
    <d v="2019-11-14T00:00:00"/>
    <s v="KH014"/>
    <s v="A024"/>
    <n v="510"/>
    <n v="472937.62745098042"/>
    <n v="241198190"/>
    <n v="26531800.899999999"/>
    <s v="Miền Nam"/>
    <s v="Nông thôn"/>
    <x v="10"/>
    <n v="46"/>
    <x v="0"/>
    <n v="1.9379999999999999"/>
    <s v="800g"/>
  </r>
  <r>
    <d v="2019-11-14T00:00:00"/>
    <s v="KH006"/>
    <s v="A022"/>
    <n v="370"/>
    <n v="784586.67567567562"/>
    <n v="290297070"/>
    <n v="40641589.800000004"/>
    <s v="Miền Trung"/>
    <s v="Nông thôn"/>
    <x v="10"/>
    <n v="46"/>
    <x v="7"/>
    <n v="0.74"/>
    <s v="250g"/>
  </r>
  <r>
    <d v="2019-11-14T00:00:00"/>
    <s v="KH005"/>
    <s v="A025"/>
    <n v="1040"/>
    <n v="600113.38461538462"/>
    <n v="624117920"/>
    <n v="56170612.799999997"/>
    <s v="Miền Nam"/>
    <s v="Nông thôn"/>
    <x v="10"/>
    <n v="46"/>
    <x v="3"/>
    <n v="3.3279999999999998"/>
    <s v="800g"/>
  </r>
  <r>
    <d v="2019-11-15T00:00:00"/>
    <s v="KH004"/>
    <s v="A013"/>
    <n v="310"/>
    <n v="603371.09677419357"/>
    <n v="187045040"/>
    <n v="46761260"/>
    <s v="Miền Bắc"/>
    <s v="Nông thôn"/>
    <x v="10"/>
    <n v="46"/>
    <x v="1"/>
    <n v="0.372"/>
    <s v="250g"/>
  </r>
  <r>
    <d v="2019-11-16T00:00:00"/>
    <s v="KH001"/>
    <s v="A018"/>
    <n v="60"/>
    <n v="688420.33333333337"/>
    <n v="41305220"/>
    <n v="4543574.2"/>
    <s v="Miền Đông"/>
    <s v="Nông thôn"/>
    <x v="10"/>
    <n v="46"/>
    <x v="4"/>
    <n v="0.126"/>
    <s v="500g"/>
  </r>
  <r>
    <d v="2019-11-16T00:00:00"/>
    <s v="KH001"/>
    <s v="A022"/>
    <n v="820"/>
    <n v="694172.74390243902"/>
    <n v="569221650"/>
    <n v="102459897"/>
    <s v="Miền Nam"/>
    <s v="Thành thị"/>
    <x v="10"/>
    <n v="46"/>
    <x v="7"/>
    <n v="1.64"/>
    <s v="250g"/>
  </r>
  <r>
    <d v="2019-11-16T00:00:00"/>
    <s v="KH002"/>
    <s v="A007"/>
    <n v="370"/>
    <n v="797226.18918918923"/>
    <n v="294973690"/>
    <n v="23597895.199999999"/>
    <s v="Miền Nam"/>
    <s v="Nông thôn"/>
    <x v="10"/>
    <n v="46"/>
    <x v="1"/>
    <n v="0.99900000000000011"/>
    <s v="500g"/>
  </r>
  <r>
    <d v="2019-11-16T00:00:00"/>
    <s v="KH001"/>
    <s v="A001"/>
    <n v="1100"/>
    <n v="461006.79090909089"/>
    <n v="507107470"/>
    <n v="55781821.700000003"/>
    <s v="Miền Trung"/>
    <s v="Thành thị"/>
    <x v="10"/>
    <n v="46"/>
    <x v="4"/>
    <n v="3.52"/>
    <s v="800g"/>
  </r>
  <r>
    <d v="2019-11-17T00:00:00"/>
    <s v="KH006"/>
    <s v="A024"/>
    <n v="1300"/>
    <n v="395847.31538461539"/>
    <n v="514601510"/>
    <n v="102920302.00000001"/>
    <s v="Miền Bắc"/>
    <s v="Nông thôn"/>
    <x v="10"/>
    <n v="47"/>
    <x v="0"/>
    <n v="4.9400000000000004"/>
    <s v="800g"/>
  </r>
  <r>
    <d v="2019-11-17T00:00:00"/>
    <s v="KH009"/>
    <s v="A022"/>
    <n v="920"/>
    <n v="612361.84782608692"/>
    <n v="563372900"/>
    <n v="101407122"/>
    <s v="Miền Bắc"/>
    <s v="Nông thôn"/>
    <x v="10"/>
    <n v="47"/>
    <x v="7"/>
    <n v="1.84"/>
    <s v="250g"/>
  </r>
  <r>
    <d v="2019-11-17T00:00:00"/>
    <s v="KH001"/>
    <s v="A013"/>
    <n v="730"/>
    <n v="552882.93150684936"/>
    <n v="403604540"/>
    <n v="72648817.200000003"/>
    <s v="Miền Tây"/>
    <s v="Nông thôn"/>
    <x v="10"/>
    <n v="47"/>
    <x v="1"/>
    <n v="0.876"/>
    <s v="250g"/>
  </r>
  <r>
    <d v="2019-11-17T00:00:00"/>
    <s v="KH004"/>
    <s v="A012"/>
    <n v="2170"/>
    <n v="257055.94930875575"/>
    <n v="557811410"/>
    <n v="78093597.400000006"/>
    <s v="Miền Nam"/>
    <s v="Nông thôn"/>
    <x v="10"/>
    <n v="47"/>
    <x v="6"/>
    <n v="8.68"/>
    <s v="800g"/>
  </r>
  <r>
    <d v="2019-11-17T00:00:00"/>
    <s v="KH013"/>
    <s v="A019"/>
    <n v="40"/>
    <n v="693879.5"/>
    <n v="27755180"/>
    <n v="6661243.1999999993"/>
    <s v="Miền Tây"/>
    <s v="Nông thôn"/>
    <x v="10"/>
    <n v="47"/>
    <x v="4"/>
    <n v="5.1999999999999998E-2"/>
    <s v="250g"/>
  </r>
  <r>
    <d v="2019-11-17T00:00:00"/>
    <s v="KH008"/>
    <s v="A021"/>
    <n v="1600"/>
    <n v="395351.91249999998"/>
    <n v="632563060"/>
    <n v="151815134.40000001"/>
    <s v="Miền Tây"/>
    <s v="Thành thị"/>
    <x v="10"/>
    <n v="47"/>
    <x v="2"/>
    <n v="5.92"/>
    <s v="800g"/>
  </r>
  <r>
    <d v="2019-11-18T00:00:00"/>
    <s v="KH012"/>
    <s v="A018"/>
    <n v="410"/>
    <n v="527839.26829268294"/>
    <n v="216414100"/>
    <n v="34626256"/>
    <s v="Miền Trung"/>
    <s v="Nông thôn"/>
    <x v="10"/>
    <n v="47"/>
    <x v="4"/>
    <n v="0.86099999999999999"/>
    <s v="500g"/>
  </r>
  <r>
    <d v="2019-11-18T00:00:00"/>
    <s v="KH005"/>
    <s v="A021"/>
    <n v="2240"/>
    <n v="272501.64285714284"/>
    <n v="610403680"/>
    <n v="97664588.800000012"/>
    <s v="Miền Tây"/>
    <s v="Thành thị"/>
    <x v="10"/>
    <n v="47"/>
    <x v="2"/>
    <n v="8.2880000000000003"/>
    <s v="800g"/>
  </r>
  <r>
    <d v="2019-11-19T00:00:00"/>
    <s v="KH009"/>
    <s v="A021"/>
    <n v="400"/>
    <n v="343708.85"/>
    <n v="137483540"/>
    <n v="31621214.199999999"/>
    <s v="Miền Nam"/>
    <s v="Nông thôn"/>
    <x v="10"/>
    <n v="47"/>
    <x v="2"/>
    <n v="1.48"/>
    <s v="800g"/>
  </r>
  <r>
    <d v="2019-11-19T00:00:00"/>
    <s v="KH003"/>
    <s v="A025"/>
    <n v="430"/>
    <n v="819517.83720930235"/>
    <n v="352392670"/>
    <n v="77526387.400000006"/>
    <s v="Miền Tây"/>
    <s v="Nông thôn"/>
    <x v="10"/>
    <n v="47"/>
    <x v="3"/>
    <n v="1.3759999999999999"/>
    <s v="800g"/>
  </r>
  <r>
    <d v="2019-11-19T00:00:00"/>
    <s v="KH007"/>
    <s v="A025"/>
    <n v="400"/>
    <n v="798955.5"/>
    <n v="319582200"/>
    <n v="47937330"/>
    <s v="Miền Tây"/>
    <s v="Thành thị"/>
    <x v="10"/>
    <n v="47"/>
    <x v="3"/>
    <n v="1.28"/>
    <s v="800g"/>
  </r>
  <r>
    <d v="2019-11-20T00:00:00"/>
    <s v="KH014"/>
    <s v="A021"/>
    <n v="530"/>
    <n v="368998.43396226416"/>
    <n v="195569170"/>
    <n v="43025217.400000006"/>
    <s v="Miền Trung"/>
    <s v="Nông thôn"/>
    <x v="10"/>
    <n v="47"/>
    <x v="2"/>
    <n v="1.9610000000000001"/>
    <s v="800g"/>
  </r>
  <r>
    <d v="2019-11-20T00:00:00"/>
    <s v="KH006"/>
    <s v="A005"/>
    <n v="1640"/>
    <n v="296222.36585365853"/>
    <n v="485804680"/>
    <n v="102018982.8"/>
    <s v="Miền Bắc"/>
    <s v="Nông thôn"/>
    <x v="10"/>
    <n v="47"/>
    <x v="7"/>
    <n v="3.6080000000000005"/>
    <s v="500g"/>
  </r>
  <r>
    <d v="2019-11-21T00:00:00"/>
    <s v="KH002"/>
    <s v="A011"/>
    <n v="30"/>
    <n v="517733.66666666669"/>
    <n v="15532010"/>
    <n v="2329801.5"/>
    <s v="Miền Trung"/>
    <s v="Thành thị"/>
    <x v="10"/>
    <n v="47"/>
    <x v="5"/>
    <n v="6.9000000000000006E-2"/>
    <s v="500g"/>
  </r>
  <r>
    <d v="2019-11-21T00:00:00"/>
    <s v="KH004"/>
    <s v="A003"/>
    <n v="560"/>
    <n v="473049.07142857142"/>
    <n v="264907480"/>
    <n v="45034271.600000001"/>
    <s v="Miền Đông"/>
    <s v="Nông thôn"/>
    <x v="10"/>
    <n v="47"/>
    <x v="3"/>
    <n v="1.792"/>
    <s v="800g"/>
  </r>
  <r>
    <d v="2019-11-21T00:00:00"/>
    <s v="KH011"/>
    <s v="A009"/>
    <n v="450"/>
    <n v="778835.04444444447"/>
    <n v="350475770"/>
    <n v="87618942.5"/>
    <s v="Miền Đông"/>
    <s v="Thành thị"/>
    <x v="10"/>
    <n v="47"/>
    <x v="2"/>
    <n v="1.62"/>
    <s v="800g"/>
  </r>
  <r>
    <d v="2019-11-21T00:00:00"/>
    <s v="KH012"/>
    <s v="A004"/>
    <n v="650"/>
    <n v="332205.95384615386"/>
    <n v="215933870"/>
    <n v="47505451.399999999"/>
    <s v="Miền Tây"/>
    <s v="Nông thôn"/>
    <x v="10"/>
    <n v="47"/>
    <x v="0"/>
    <n v="1.7550000000000003"/>
    <s v="500g"/>
  </r>
  <r>
    <d v="2019-11-21T00:00:00"/>
    <s v="KH002"/>
    <s v="A017"/>
    <n v="770"/>
    <n v="800887.59740259743"/>
    <n v="616683450"/>
    <n v="61668345"/>
    <s v="Miền Đông"/>
    <s v="Nông thôn"/>
    <x v="10"/>
    <n v="47"/>
    <x v="0"/>
    <n v="3.1569999999999996"/>
    <s v="1000g"/>
  </r>
  <r>
    <d v="2019-11-21T00:00:00"/>
    <s v="KH014"/>
    <s v="A019"/>
    <n v="590"/>
    <n v="721678.55932203389"/>
    <n v="425790350"/>
    <n v="42579035"/>
    <s v="Miền Bắc"/>
    <s v="Nông thôn"/>
    <x v="10"/>
    <n v="47"/>
    <x v="4"/>
    <n v="0.76700000000000002"/>
    <s v="250g"/>
  </r>
  <r>
    <d v="2019-11-22T00:00:00"/>
    <s v="KH011"/>
    <s v="A011"/>
    <n v="260"/>
    <n v="580132.15384615387"/>
    <n v="150834360"/>
    <n v="18100123.199999999"/>
    <s v="Miền Bắc"/>
    <s v="Thành thị"/>
    <x v="10"/>
    <n v="47"/>
    <x v="5"/>
    <n v="0.59799999999999998"/>
    <s v="500g"/>
  </r>
  <r>
    <d v="2019-11-22T00:00:00"/>
    <s v="KH006"/>
    <s v="A006"/>
    <n v="650"/>
    <n v="715440.81538461533"/>
    <n v="465036530"/>
    <n v="102308036.59999999"/>
    <s v="Miền Bắc"/>
    <s v="Nông thôn"/>
    <x v="10"/>
    <n v="47"/>
    <x v="2"/>
    <n v="2.7949999999999999"/>
    <s v="1000g"/>
  </r>
  <r>
    <d v="2019-11-22T00:00:00"/>
    <s v="KH003"/>
    <s v="A021"/>
    <n v="1950"/>
    <n v="300052.55897435895"/>
    <n v="585102490"/>
    <n v="52659224.100000001"/>
    <s v="Miền Bắc"/>
    <s v="Nông thôn"/>
    <x v="10"/>
    <n v="47"/>
    <x v="2"/>
    <n v="7.2149999999999999"/>
    <s v="800g"/>
  </r>
  <r>
    <d v="2019-11-22T00:00:00"/>
    <s v="KH013"/>
    <s v="A023"/>
    <n v="740"/>
    <n v="912854.2297297297"/>
    <n v="675512130"/>
    <n v="108081940.8"/>
    <s v="Miền Bắc"/>
    <s v="Nông thôn"/>
    <x v="10"/>
    <n v="47"/>
    <x v="6"/>
    <n v="2.4420000000000002"/>
    <s v="800g"/>
  </r>
  <r>
    <d v="2019-11-23T00:00:00"/>
    <s v="KH001"/>
    <s v="A011"/>
    <n v="30"/>
    <n v="425681"/>
    <n v="12770430"/>
    <n v="1021634.4"/>
    <s v="Miền Đông"/>
    <s v="Nông thôn"/>
    <x v="10"/>
    <n v="47"/>
    <x v="5"/>
    <n v="6.9000000000000006E-2"/>
    <s v="500g"/>
  </r>
  <r>
    <d v="2019-11-23T00:00:00"/>
    <s v="KH013"/>
    <s v="A021"/>
    <n v="830"/>
    <n v="361019.60240963858"/>
    <n v="299646270"/>
    <n v="62925716.700000003"/>
    <s v="Miền Tây"/>
    <s v="Thành thị"/>
    <x v="10"/>
    <n v="47"/>
    <x v="2"/>
    <n v="3.0710000000000002"/>
    <s v="800g"/>
  </r>
  <r>
    <d v="2019-11-23T00:00:00"/>
    <s v="KH006"/>
    <s v="A007"/>
    <n v="320"/>
    <n v="906900.78125"/>
    <n v="290208250"/>
    <n v="60943732.5"/>
    <s v="Miền Trung"/>
    <s v="Thành thị"/>
    <x v="10"/>
    <n v="47"/>
    <x v="1"/>
    <n v="0.86399999999999999"/>
    <s v="500g"/>
  </r>
  <r>
    <d v="2019-11-23T00:00:00"/>
    <s v="KH012"/>
    <s v="A014"/>
    <n v="1470"/>
    <n v="383693.76190476189"/>
    <n v="564029830"/>
    <n v="78964176.200000018"/>
    <s v="Miền Bắc"/>
    <s v="Thành thị"/>
    <x v="10"/>
    <n v="47"/>
    <x v="1"/>
    <n v="4.41"/>
    <s v="500g"/>
  </r>
  <r>
    <d v="2019-11-23T00:00:00"/>
    <s v="KH001"/>
    <s v="A001"/>
    <n v="290"/>
    <n v="397428.72413793101"/>
    <n v="115254330"/>
    <n v="13830519.6"/>
    <s v="Miền Nam"/>
    <s v="Nông thôn"/>
    <x v="10"/>
    <n v="47"/>
    <x v="4"/>
    <n v="0.92800000000000005"/>
    <s v="800g"/>
  </r>
  <r>
    <d v="2019-11-23T00:00:00"/>
    <s v="KH008"/>
    <s v="A011"/>
    <n v="450"/>
    <n v="452608.82222222222"/>
    <n v="203673970"/>
    <n v="46845013.100000009"/>
    <s v="Miền Tây"/>
    <s v="Nông thôn"/>
    <x v="10"/>
    <n v="47"/>
    <x v="5"/>
    <n v="1.0349999999999999"/>
    <s v="500g"/>
  </r>
  <r>
    <d v="2019-11-23T00:00:00"/>
    <s v="KH011"/>
    <s v="A006"/>
    <n v="250"/>
    <n v="820266.2"/>
    <n v="205066550"/>
    <n v="20506655"/>
    <s v="Miền Nam"/>
    <s v="Nông thôn"/>
    <x v="10"/>
    <n v="47"/>
    <x v="2"/>
    <n v="1.075"/>
    <s v="1000g"/>
  </r>
  <r>
    <d v="2019-11-24T00:00:00"/>
    <s v="KH004"/>
    <s v="A010"/>
    <n v="520"/>
    <n v="647855"/>
    <n v="336884600"/>
    <n v="57270382"/>
    <s v="Miền Bắc"/>
    <s v="Thành thị"/>
    <x v="10"/>
    <n v="48"/>
    <x v="3"/>
    <n v="1.6639999999999999"/>
    <s v="800g"/>
  </r>
  <r>
    <d v="2019-11-24T00:00:00"/>
    <s v="KH011"/>
    <s v="A009"/>
    <n v="190"/>
    <n v="773393.84210526315"/>
    <n v="146944830"/>
    <n v="20572276.200000003"/>
    <s v="Miền Bắc"/>
    <s v="Nông thôn"/>
    <x v="10"/>
    <n v="48"/>
    <x v="2"/>
    <n v="0.68400000000000005"/>
    <s v="800g"/>
  </r>
  <r>
    <d v="2019-11-24T00:00:00"/>
    <s v="KH002"/>
    <s v="A006"/>
    <n v="250"/>
    <n v="783871.36"/>
    <n v="195967840"/>
    <n v="21556462.400000002"/>
    <s v="Miền Đông"/>
    <s v="Nông thôn"/>
    <x v="10"/>
    <n v="48"/>
    <x v="2"/>
    <n v="1.075"/>
    <s v="1000g"/>
  </r>
  <r>
    <d v="2019-11-24T00:00:00"/>
    <s v="KH003"/>
    <s v="A014"/>
    <n v="1540"/>
    <n v="415179.77922077919"/>
    <n v="639376860"/>
    <n v="159844215"/>
    <s v="Miền Trung"/>
    <s v="Thành thị"/>
    <x v="10"/>
    <n v="48"/>
    <x v="1"/>
    <n v="4.62"/>
    <s v="500g"/>
  </r>
  <r>
    <d v="2019-11-24T00:00:00"/>
    <s v="KH011"/>
    <s v="A018"/>
    <n v="660"/>
    <n v="649240.19696969702"/>
    <n v="428498530"/>
    <n v="38564867.700000003"/>
    <s v="Miền Tây"/>
    <s v="Thành thị"/>
    <x v="10"/>
    <n v="48"/>
    <x v="4"/>
    <n v="1.3859999999999999"/>
    <s v="500g"/>
  </r>
  <r>
    <d v="2019-11-25T00:00:00"/>
    <s v="KH006"/>
    <s v="A021"/>
    <n v="2050"/>
    <n v="333803.31707317074"/>
    <n v="684296800"/>
    <n v="143702328"/>
    <s v="Miền Đông"/>
    <s v="Thành thị"/>
    <x v="10"/>
    <n v="48"/>
    <x v="2"/>
    <n v="7.585"/>
    <s v="800g"/>
  </r>
  <r>
    <d v="2019-11-25T00:00:00"/>
    <s v="KH010"/>
    <s v="A006"/>
    <n v="510"/>
    <n v="1004877.6862745098"/>
    <n v="512487620"/>
    <n v="112747276.40000001"/>
    <s v="Miền Trung"/>
    <s v="Nông thôn"/>
    <x v="10"/>
    <n v="48"/>
    <x v="2"/>
    <n v="2.1930000000000001"/>
    <s v="1000g"/>
  </r>
  <r>
    <d v="2019-11-25T00:00:00"/>
    <s v="KH010"/>
    <s v="A021"/>
    <n v="1020"/>
    <n v="381119.82352941175"/>
    <n v="388742220"/>
    <n v="50536488.600000001"/>
    <s v="Miền Tây"/>
    <s v="Thành thị"/>
    <x v="10"/>
    <n v="48"/>
    <x v="2"/>
    <n v="3.774"/>
    <s v="800g"/>
  </r>
  <r>
    <d v="2019-11-25T00:00:00"/>
    <s v="KH011"/>
    <s v="A008"/>
    <n v="1420"/>
    <n v="274405.18309859157"/>
    <n v="389655360"/>
    <n v="62344857.599999994"/>
    <s v="Miền Đông"/>
    <s v="Thành thị"/>
    <x v="10"/>
    <n v="48"/>
    <x v="3"/>
    <n v="2.2719999999999998"/>
    <s v="250g"/>
  </r>
  <r>
    <d v="2019-11-25T00:00:00"/>
    <s v="KH008"/>
    <s v="A007"/>
    <n v="130"/>
    <n v="777425.15384615387"/>
    <n v="101065270"/>
    <n v="19202401.300000001"/>
    <s v="Miền Nam"/>
    <s v="Thành thị"/>
    <x v="10"/>
    <n v="48"/>
    <x v="1"/>
    <n v="0.35099999999999998"/>
    <s v="500g"/>
  </r>
  <r>
    <d v="2019-11-25T00:00:00"/>
    <s v="KH006"/>
    <s v="A012"/>
    <n v="1530"/>
    <n v="319769.20915032679"/>
    <n v="489246890"/>
    <n v="97849378"/>
    <s v="Miền Bắc"/>
    <s v="Nông thôn"/>
    <x v="10"/>
    <n v="48"/>
    <x v="6"/>
    <n v="6.12"/>
    <s v="800g"/>
  </r>
  <r>
    <d v="2019-11-26T00:00:00"/>
    <s v="KH008"/>
    <s v="A001"/>
    <n v="710"/>
    <n v="370557.71830985916"/>
    <n v="263095980"/>
    <n v="31571517.599999998"/>
    <s v="Miền Nam"/>
    <s v="Nông thôn"/>
    <x v="10"/>
    <n v="48"/>
    <x v="4"/>
    <n v="2.2719999999999998"/>
    <s v="800g"/>
  </r>
  <r>
    <d v="2019-11-26T00:00:00"/>
    <s v="KH002"/>
    <s v="A017"/>
    <n v="600"/>
    <n v="984389.31666666665"/>
    <n v="590633590"/>
    <n v="153564733.40000001"/>
    <s v="Miền Bắc"/>
    <s v="Thành thị"/>
    <x v="10"/>
    <n v="48"/>
    <x v="0"/>
    <n v="2.46"/>
    <s v="1000g"/>
  </r>
  <r>
    <d v="2019-11-26T00:00:00"/>
    <s v="KH011"/>
    <s v="A011"/>
    <n v="40"/>
    <n v="575257.75"/>
    <n v="23010310"/>
    <n v="5062268.2"/>
    <s v="Miền Bắc"/>
    <s v="Nông thôn"/>
    <x v="10"/>
    <n v="48"/>
    <x v="5"/>
    <n v="9.1999999999999998E-2"/>
    <s v="500g"/>
  </r>
  <r>
    <d v="2019-11-26T00:00:00"/>
    <s v="KH015"/>
    <s v="A005"/>
    <n v="290"/>
    <n v="405878.5172413793"/>
    <n v="117704770"/>
    <n v="11770477"/>
    <s v="Miền Nam"/>
    <s v="Thành thị"/>
    <x v="10"/>
    <n v="48"/>
    <x v="7"/>
    <n v="0.63800000000000001"/>
    <s v="500g"/>
  </r>
  <r>
    <d v="2019-11-26T00:00:00"/>
    <s v="KH003"/>
    <s v="A015"/>
    <n v="600"/>
    <n v="628777.73333333328"/>
    <n v="377266640"/>
    <n v="49044663.200000003"/>
    <s v="Miền Nam"/>
    <s v="Thành thị"/>
    <x v="10"/>
    <n v="48"/>
    <x v="0"/>
    <n v="2.1"/>
    <s v="800g"/>
  </r>
  <r>
    <d v="2019-11-27T00:00:00"/>
    <s v="KH005"/>
    <s v="A009"/>
    <n v="410"/>
    <n v="752480.21951219509"/>
    <n v="308516890"/>
    <n v="33936857.899999999"/>
    <s v="Miền Trung"/>
    <s v="Thành thị"/>
    <x v="10"/>
    <n v="48"/>
    <x v="2"/>
    <n v="1.476"/>
    <s v="800g"/>
  </r>
  <r>
    <d v="2019-11-28T00:00:00"/>
    <s v="KH010"/>
    <s v="A008"/>
    <n v="250"/>
    <n v="194005.6"/>
    <n v="48501400"/>
    <n v="9700280"/>
    <s v="Miền Nam"/>
    <s v="Nông thôn"/>
    <x v="10"/>
    <n v="48"/>
    <x v="3"/>
    <n v="0.4"/>
    <s v="250g"/>
  </r>
  <r>
    <d v="2019-11-28T00:00:00"/>
    <s v="KH004"/>
    <s v="A005"/>
    <n v="110"/>
    <n v="413833.63636363635"/>
    <n v="45521700"/>
    <n v="8193906"/>
    <s v="Miền Tây"/>
    <s v="Nông thôn"/>
    <x v="10"/>
    <n v="48"/>
    <x v="7"/>
    <n v="0.24200000000000002"/>
    <s v="500g"/>
  </r>
  <r>
    <d v="2019-11-28T00:00:00"/>
    <s v="KH016"/>
    <s v="A004"/>
    <n v="1430"/>
    <n v="268622.58041958039"/>
    <n v="384130290"/>
    <n v="30730423.199999999"/>
    <s v="Miền Đông"/>
    <s v="Thành thị"/>
    <x v="10"/>
    <n v="48"/>
    <x v="0"/>
    <n v="3.8610000000000007"/>
    <s v="500g"/>
  </r>
  <r>
    <d v="2019-11-28T00:00:00"/>
    <s v="KH007"/>
    <s v="A015"/>
    <n v="750"/>
    <n v="560917.05333333334"/>
    <n v="420687790"/>
    <n v="71516924.300000012"/>
    <s v="Miền Bắc"/>
    <s v="Thành thị"/>
    <x v="10"/>
    <n v="48"/>
    <x v="0"/>
    <n v="2.625"/>
    <s v="800g"/>
  </r>
  <r>
    <d v="2019-11-28T00:00:00"/>
    <s v="KH005"/>
    <s v="A007"/>
    <n v="100"/>
    <n v="718025.3"/>
    <n v="71802530"/>
    <n v="9334328.9000000004"/>
    <s v="Miền Trung"/>
    <s v="Nông thôn"/>
    <x v="10"/>
    <n v="48"/>
    <x v="1"/>
    <n v="0.27"/>
    <s v="500g"/>
  </r>
  <r>
    <d v="2019-11-29T00:00:00"/>
    <s v="KH014"/>
    <s v="A014"/>
    <n v="220"/>
    <n v="400151.22727272729"/>
    <n v="88033270"/>
    <n v="7042661.6000000006"/>
    <s v="Miền Đông"/>
    <s v="Nông thôn"/>
    <x v="10"/>
    <n v="48"/>
    <x v="1"/>
    <n v="0.66"/>
    <s v="500g"/>
  </r>
  <r>
    <d v="2019-11-29T00:00:00"/>
    <s v="KH008"/>
    <s v="A020"/>
    <n v="170"/>
    <n v="858549.1176470588"/>
    <n v="145953350"/>
    <n v="29190670"/>
    <s v="Miền Nam"/>
    <s v="Thành thị"/>
    <x v="10"/>
    <n v="48"/>
    <x v="4"/>
    <n v="0.442"/>
    <s v="500g"/>
  </r>
  <r>
    <d v="2019-11-29T00:00:00"/>
    <s v="KH013"/>
    <s v="A004"/>
    <n v="410"/>
    <n v="270337"/>
    <n v="110838170"/>
    <n v="18842488.900000002"/>
    <s v="Miền Đông"/>
    <s v="Thành thị"/>
    <x v="10"/>
    <n v="48"/>
    <x v="0"/>
    <n v="1.107"/>
    <s v="500g"/>
  </r>
  <r>
    <d v="2019-11-30T00:00:00"/>
    <s v="KH010"/>
    <s v="A016"/>
    <n v="780"/>
    <n v="797125.358974359"/>
    <n v="621757780"/>
    <n v="93263667"/>
    <s v="Miền Tây"/>
    <s v="Nông thôn"/>
    <x v="10"/>
    <n v="48"/>
    <x v="4"/>
    <n v="1.482"/>
    <s v="250g"/>
  </r>
  <r>
    <d v="2019-11-30T00:00:00"/>
    <s v="KH011"/>
    <s v="A019"/>
    <n v="70"/>
    <n v="633016.14285714284"/>
    <n v="44311130"/>
    <n v="8862226"/>
    <s v="Miền Tây"/>
    <s v="Nông thôn"/>
    <x v="10"/>
    <n v="48"/>
    <x v="4"/>
    <n v="9.0999999999999998E-2"/>
    <s v="250g"/>
  </r>
  <r>
    <d v="2019-11-30T00:00:00"/>
    <s v="KH009"/>
    <s v="A021"/>
    <n v="620"/>
    <n v="342198.5"/>
    <n v="212163070"/>
    <n v="38189352.599999994"/>
    <s v="Miền Đông"/>
    <s v="Nông thôn"/>
    <x v="10"/>
    <n v="48"/>
    <x v="2"/>
    <n v="2.294"/>
    <s v="800g"/>
  </r>
  <r>
    <d v="2019-11-30T00:00:00"/>
    <s v="KH007"/>
    <s v="A010"/>
    <n v="920"/>
    <n v="657294.33695652173"/>
    <n v="604710790"/>
    <n v="54423971.099999994"/>
    <s v="Miền Bắc"/>
    <s v="Nông thôn"/>
    <x v="10"/>
    <n v="48"/>
    <x v="3"/>
    <n v="2.944"/>
    <s v="800g"/>
  </r>
  <r>
    <d v="2019-11-30T00:00:00"/>
    <s v="KH009"/>
    <s v="A019"/>
    <n v="1100"/>
    <n v="515250.96363636362"/>
    <n v="566776060"/>
    <n v="96351930.200000018"/>
    <s v="Miền Đông"/>
    <s v="Thành thị"/>
    <x v="10"/>
    <n v="48"/>
    <x v="4"/>
    <n v="1.43"/>
    <s v="250g"/>
  </r>
  <r>
    <d v="2019-11-30T00:00:00"/>
    <s v="KH010"/>
    <s v="A024"/>
    <n v="1100"/>
    <n v="478397.36363636365"/>
    <n v="526237100"/>
    <n v="42098968"/>
    <s v="Miền Tây"/>
    <s v="Nông thôn"/>
    <x v="10"/>
    <n v="48"/>
    <x v="0"/>
    <n v="4.18"/>
    <s v="800g"/>
  </r>
  <r>
    <d v="2019-12-01T00:00:00"/>
    <s v="KH009"/>
    <s v="A024"/>
    <n v="1520"/>
    <n v="349750.38815789472"/>
    <n v="531620590"/>
    <n v="95691706.199999988"/>
    <s v="Miền Tây"/>
    <s v="Thành thị"/>
    <x v="11"/>
    <n v="49"/>
    <x v="0"/>
    <n v="5.7759999999999998"/>
    <s v="800g"/>
  </r>
  <r>
    <d v="2019-12-01T00:00:00"/>
    <s v="KH010"/>
    <s v="A017"/>
    <n v="470"/>
    <n v="992243.85106382973"/>
    <n v="466354610"/>
    <n v="116588652.5"/>
    <s v="Miền Trung"/>
    <s v="Thành thị"/>
    <x v="11"/>
    <n v="49"/>
    <x v="0"/>
    <n v="1.9269999999999998"/>
    <s v="1000g"/>
  </r>
  <r>
    <d v="2019-12-01T00:00:00"/>
    <s v="KH006"/>
    <s v="A014"/>
    <n v="290"/>
    <n v="476928.58620689658"/>
    <n v="138309290"/>
    <n v="29044950.899999999"/>
    <s v="Miền Tây"/>
    <s v="Thành thị"/>
    <x v="11"/>
    <n v="49"/>
    <x v="1"/>
    <n v="0.87"/>
    <s v="500g"/>
  </r>
  <r>
    <d v="2019-12-01T00:00:00"/>
    <s v="KH013"/>
    <s v="A005"/>
    <n v="210"/>
    <n v="362449.61904761905"/>
    <n v="76114420"/>
    <n v="18267460.799999997"/>
    <s v="Miền Đông"/>
    <s v="Thành thị"/>
    <x v="11"/>
    <n v="49"/>
    <x v="7"/>
    <n v="0.46200000000000008"/>
    <s v="500g"/>
  </r>
  <r>
    <d v="2019-12-01T00:00:00"/>
    <s v="KH009"/>
    <s v="A024"/>
    <n v="140"/>
    <n v="367533.35714285716"/>
    <n v="51454670"/>
    <n v="4116373.5999999996"/>
    <s v="Miền Bắc"/>
    <s v="Nông thôn"/>
    <x v="11"/>
    <n v="49"/>
    <x v="0"/>
    <n v="0.53200000000000003"/>
    <s v="800g"/>
  </r>
  <r>
    <d v="2019-12-01T00:00:00"/>
    <s v="KH008"/>
    <s v="A003"/>
    <n v="30"/>
    <n v="688487.33333333337"/>
    <n v="20654620"/>
    <n v="3098193"/>
    <s v="Miền Tây"/>
    <s v="Nông thôn"/>
    <x v="11"/>
    <n v="49"/>
    <x v="3"/>
    <n v="9.6000000000000002E-2"/>
    <s v="800g"/>
  </r>
  <r>
    <d v="2019-12-02T00:00:00"/>
    <s v="KH005"/>
    <s v="A010"/>
    <n v="1320"/>
    <n v="502341.25"/>
    <n v="663090450"/>
    <n v="106094472.00000001"/>
    <s v="Miền Nam"/>
    <s v="Thành thị"/>
    <x v="11"/>
    <n v="49"/>
    <x v="3"/>
    <n v="4.2240000000000002"/>
    <s v="800g"/>
  </r>
  <r>
    <d v="2019-12-03T00:00:00"/>
    <s v="KH014"/>
    <s v="A016"/>
    <n v="30"/>
    <n v="863880.66666666663"/>
    <n v="25916420"/>
    <n v="2591642"/>
    <s v="Miền Tây"/>
    <s v="Thành thị"/>
    <x v="11"/>
    <n v="49"/>
    <x v="4"/>
    <n v="5.7000000000000002E-2"/>
    <s v="250g"/>
  </r>
  <r>
    <d v="2019-12-03T00:00:00"/>
    <s v="KH002"/>
    <s v="A004"/>
    <n v="2310"/>
    <n v="299811.40259740257"/>
    <n v="692564340"/>
    <n v="103884651"/>
    <s v="Miền Bắc"/>
    <s v="Thành thị"/>
    <x v="11"/>
    <n v="49"/>
    <x v="0"/>
    <n v="6.2370000000000001"/>
    <s v="500g"/>
  </r>
  <r>
    <d v="2019-12-03T00:00:00"/>
    <s v="KH004"/>
    <s v="A005"/>
    <n v="1780"/>
    <n v="354498.79213483148"/>
    <n v="631007850"/>
    <n v="69410863.5"/>
    <s v="Miền Bắc"/>
    <s v="Nông thôn"/>
    <x v="11"/>
    <n v="49"/>
    <x v="7"/>
    <n v="3.9160000000000004"/>
    <s v="500g"/>
  </r>
  <r>
    <d v="2019-12-04T00:00:00"/>
    <s v="KH001"/>
    <s v="A014"/>
    <n v="280"/>
    <n v="394768.89285714284"/>
    <n v="110535290"/>
    <n v="19896352.199999999"/>
    <s v="Miền Đông"/>
    <s v="Thành thị"/>
    <x v="11"/>
    <n v="49"/>
    <x v="1"/>
    <n v="0.84"/>
    <s v="500g"/>
  </r>
  <r>
    <d v="2019-12-04T00:00:00"/>
    <s v="KH006"/>
    <s v="A011"/>
    <n v="1070"/>
    <n v="430529.82242990652"/>
    <n v="460666910"/>
    <n v="96740051.099999994"/>
    <s v="Miền Trung"/>
    <s v="Nông thôn"/>
    <x v="11"/>
    <n v="49"/>
    <x v="5"/>
    <n v="2.4609999999999999"/>
    <s v="500g"/>
  </r>
  <r>
    <d v="2019-12-04T00:00:00"/>
    <s v="KH002"/>
    <s v="A012"/>
    <n v="2600"/>
    <n v="264926.40769230766"/>
    <n v="688808660"/>
    <n v="172202165"/>
    <s v="Miền Đông"/>
    <s v="Thành thị"/>
    <x v="11"/>
    <n v="49"/>
    <x v="6"/>
    <n v="10.4"/>
    <s v="800g"/>
  </r>
  <r>
    <d v="2019-12-04T00:00:00"/>
    <s v="KH015"/>
    <s v="A024"/>
    <n v="310"/>
    <n v="350831.22580645164"/>
    <n v="108757680"/>
    <n v="8700614.4000000004"/>
    <s v="Miền Nam"/>
    <s v="Nông thôn"/>
    <x v="11"/>
    <n v="49"/>
    <x v="0"/>
    <n v="1.1779999999999999"/>
    <s v="800g"/>
  </r>
  <r>
    <d v="2019-12-05T00:00:00"/>
    <s v="KH001"/>
    <s v="A020"/>
    <n v="120"/>
    <n v="948288.91666666663"/>
    <n v="113794670"/>
    <n v="23896880.699999999"/>
    <s v="Miền Tây"/>
    <s v="Thành thị"/>
    <x v="11"/>
    <n v="49"/>
    <x v="4"/>
    <n v="0.312"/>
    <s v="500g"/>
  </r>
  <r>
    <d v="2019-12-05T00:00:00"/>
    <s v="KH016"/>
    <s v="A015"/>
    <n v="980"/>
    <n v="531972.23469387752"/>
    <n v="521332790"/>
    <n v="109479885.90000001"/>
    <s v="Miền Trung"/>
    <s v="Nông thôn"/>
    <x v="11"/>
    <n v="49"/>
    <x v="0"/>
    <n v="3.43"/>
    <s v="800g"/>
  </r>
  <r>
    <d v="2019-12-05T00:00:00"/>
    <s v="KH010"/>
    <s v="A010"/>
    <n v="1000"/>
    <n v="609403.48"/>
    <n v="609403480"/>
    <n v="134068765.60000001"/>
    <s v="Miền Đông"/>
    <s v="Thành thị"/>
    <x v="11"/>
    <n v="49"/>
    <x v="3"/>
    <n v="3.2"/>
    <s v="800g"/>
  </r>
  <r>
    <d v="2019-12-05T00:00:00"/>
    <s v="KH002"/>
    <s v="A012"/>
    <n v="950"/>
    <n v="287310.66315789474"/>
    <n v="272945130"/>
    <n v="70965733.799999997"/>
    <s v="Miền Đông"/>
    <s v="Thành thị"/>
    <x v="11"/>
    <n v="49"/>
    <x v="6"/>
    <n v="3.8"/>
    <s v="800g"/>
  </r>
  <r>
    <d v="2019-12-06T00:00:00"/>
    <s v="KH004"/>
    <s v="A019"/>
    <n v="1170"/>
    <n v="551539.77777777775"/>
    <n v="645301540"/>
    <n v="90342215.600000009"/>
    <s v="Miền Tây"/>
    <s v="Nông thôn"/>
    <x v="11"/>
    <n v="49"/>
    <x v="4"/>
    <n v="1.5209999999999999"/>
    <s v="250g"/>
  </r>
  <r>
    <d v="2019-12-06T00:00:00"/>
    <s v="KH008"/>
    <s v="A012"/>
    <n v="1820"/>
    <n v="269836.40659340657"/>
    <n v="491102260"/>
    <n v="39288180.799999997"/>
    <s v="Miền Nam"/>
    <s v="Nông thôn"/>
    <x v="11"/>
    <n v="49"/>
    <x v="6"/>
    <n v="7.28"/>
    <s v="800g"/>
  </r>
  <r>
    <d v="2019-12-06T00:00:00"/>
    <s v="KH006"/>
    <s v="A005"/>
    <n v="1030"/>
    <n v="321177.79611650488"/>
    <n v="330813130"/>
    <n v="66162626.000000007"/>
    <s v="Miền Nam"/>
    <s v="Nông thôn"/>
    <x v="11"/>
    <n v="49"/>
    <x v="7"/>
    <n v="2.266"/>
    <s v="500g"/>
  </r>
  <r>
    <d v="2019-12-07T00:00:00"/>
    <s v="KH007"/>
    <s v="A004"/>
    <n v="1980"/>
    <n v="299576.96969696973"/>
    <n v="593162400"/>
    <n v="130495728"/>
    <s v="Miền Bắc"/>
    <s v="Thành thị"/>
    <x v="11"/>
    <n v="49"/>
    <x v="0"/>
    <n v="5.3460000000000001"/>
    <s v="500g"/>
  </r>
  <r>
    <d v="2019-12-07T00:00:00"/>
    <s v="KH006"/>
    <s v="A019"/>
    <n v="910"/>
    <n v="647681.63736263732"/>
    <n v="589390290"/>
    <n v="100196349.30000001"/>
    <s v="Miền Nam"/>
    <s v="Thành thị"/>
    <x v="11"/>
    <n v="49"/>
    <x v="4"/>
    <n v="1.1830000000000001"/>
    <s v="250g"/>
  </r>
  <r>
    <d v="2019-12-08T00:00:00"/>
    <s v="KH006"/>
    <s v="A024"/>
    <n v="1250"/>
    <n v="489705.016"/>
    <n v="612131270"/>
    <n v="104062315.90000001"/>
    <s v="Miền Bắc"/>
    <s v="Thành thị"/>
    <x v="11"/>
    <n v="50"/>
    <x v="0"/>
    <n v="4.75"/>
    <s v="800g"/>
  </r>
  <r>
    <d v="2019-12-08T00:00:00"/>
    <s v="KH001"/>
    <s v="A015"/>
    <n v="930"/>
    <n v="539501.12903225806"/>
    <n v="501736050"/>
    <n v="80277768"/>
    <s v="Miền Đông"/>
    <s v="Nông thôn"/>
    <x v="11"/>
    <n v="50"/>
    <x v="0"/>
    <n v="3.2549999999999999"/>
    <s v="800g"/>
  </r>
  <r>
    <d v="2019-12-08T00:00:00"/>
    <s v="KH007"/>
    <s v="A011"/>
    <n v="1180"/>
    <n v="584095.41525423725"/>
    <n v="689232590"/>
    <n v="158523495.69999999"/>
    <s v="Miền Trung"/>
    <s v="Thành thị"/>
    <x v="11"/>
    <n v="50"/>
    <x v="5"/>
    <n v="2.714"/>
    <s v="500g"/>
  </r>
  <r>
    <d v="2019-12-08T00:00:00"/>
    <s v="KH005"/>
    <s v="A014"/>
    <n v="1010"/>
    <n v="465028.9306930693"/>
    <n v="469679220"/>
    <n v="42271129.799999997"/>
    <s v="Miền Đông"/>
    <s v="Nông thôn"/>
    <x v="11"/>
    <n v="50"/>
    <x v="1"/>
    <n v="3.03"/>
    <s v="500g"/>
  </r>
  <r>
    <d v="2019-12-08T00:00:00"/>
    <s v="KH004"/>
    <s v="A018"/>
    <n v="840"/>
    <n v="690868.80952380947"/>
    <n v="580329800"/>
    <n v="46426384"/>
    <s v="Miền Đông"/>
    <s v="Nông thôn"/>
    <x v="11"/>
    <n v="50"/>
    <x v="4"/>
    <n v="1.764"/>
    <s v="500g"/>
  </r>
  <r>
    <d v="2019-12-08T00:00:00"/>
    <s v="KH003"/>
    <s v="A006"/>
    <n v="400"/>
    <n v="783695.7"/>
    <n v="313478280"/>
    <n v="81504352.799999997"/>
    <s v="Miền Nam"/>
    <s v="Thành thị"/>
    <x v="11"/>
    <n v="50"/>
    <x v="2"/>
    <n v="1.72"/>
    <s v="1000g"/>
  </r>
  <r>
    <d v="2019-12-08T00:00:00"/>
    <s v="KH007"/>
    <s v="A008"/>
    <n v="150"/>
    <n v="234600.93333333332"/>
    <n v="35190140"/>
    <n v="7389929.3999999994"/>
    <s v="Miền Nam"/>
    <s v="Nông thôn"/>
    <x v="11"/>
    <n v="50"/>
    <x v="3"/>
    <n v="0.24"/>
    <s v="250g"/>
  </r>
  <r>
    <d v="2019-12-08T00:00:00"/>
    <s v="KH003"/>
    <s v="A024"/>
    <n v="160"/>
    <n v="389712.8125"/>
    <n v="62354050"/>
    <n v="7482486"/>
    <s v="Miền Trung"/>
    <s v="Nông thôn"/>
    <x v="11"/>
    <n v="50"/>
    <x v="0"/>
    <n v="0.60799999999999998"/>
    <s v="800g"/>
  </r>
  <r>
    <d v="2019-12-09T00:00:00"/>
    <s v="KH013"/>
    <s v="A011"/>
    <n v="600"/>
    <n v="586173.30000000005"/>
    <n v="351703980"/>
    <n v="66823756.200000003"/>
    <s v="Miền Bắc"/>
    <s v="Nông thôn"/>
    <x v="11"/>
    <n v="50"/>
    <x v="5"/>
    <n v="1.38"/>
    <s v="500g"/>
  </r>
  <r>
    <d v="2019-12-09T00:00:00"/>
    <s v="KH014"/>
    <s v="A022"/>
    <n v="300"/>
    <n v="859783.7"/>
    <n v="257935110"/>
    <n v="64483777.5"/>
    <s v="Miền Bắc"/>
    <s v="Nông thôn"/>
    <x v="11"/>
    <n v="50"/>
    <x v="7"/>
    <n v="0.6"/>
    <s v="250g"/>
  </r>
  <r>
    <d v="2019-12-10T00:00:00"/>
    <s v="KH006"/>
    <s v="A014"/>
    <n v="900"/>
    <n v="453381.26666666666"/>
    <n v="408043140"/>
    <n v="44884745.399999999"/>
    <s v="Miền Đông"/>
    <s v="Thành thị"/>
    <x v="11"/>
    <n v="50"/>
    <x v="1"/>
    <n v="2.7"/>
    <s v="500g"/>
  </r>
  <r>
    <d v="2019-12-10T00:00:00"/>
    <s v="KH011"/>
    <s v="A004"/>
    <n v="340"/>
    <n v="339730"/>
    <n v="115508200"/>
    <n v="30032132"/>
    <s v="Miền Bắc"/>
    <s v="Thành thị"/>
    <x v="11"/>
    <n v="50"/>
    <x v="0"/>
    <n v="0.91800000000000015"/>
    <s v="500g"/>
  </r>
  <r>
    <d v="2019-12-10T00:00:00"/>
    <s v="KH013"/>
    <s v="A022"/>
    <n v="930"/>
    <n v="664474.47311827959"/>
    <n v="617961260"/>
    <n v="123592252.00000001"/>
    <s v="Miền Trung"/>
    <s v="Thành thị"/>
    <x v="11"/>
    <n v="50"/>
    <x v="7"/>
    <n v="1.86"/>
    <s v="250g"/>
  </r>
  <r>
    <d v="2019-12-11T00:00:00"/>
    <s v="KH009"/>
    <s v="A016"/>
    <n v="800"/>
    <n v="717512.71250000002"/>
    <n v="574010170"/>
    <n v="132022339.09999999"/>
    <s v="Miền Đông"/>
    <s v="Nông thôn"/>
    <x v="11"/>
    <n v="50"/>
    <x v="4"/>
    <n v="1.52"/>
    <s v="250g"/>
  </r>
  <r>
    <d v="2019-12-11T00:00:00"/>
    <s v="KH002"/>
    <s v="A017"/>
    <n v="750"/>
    <n v="798365.09333333338"/>
    <n v="598773820"/>
    <n v="77840596.599999994"/>
    <s v="Miền Trung"/>
    <s v="Nông thôn"/>
    <x v="11"/>
    <n v="50"/>
    <x v="0"/>
    <n v="3.0749999999999997"/>
    <s v="1000g"/>
  </r>
  <r>
    <d v="2019-12-12T00:00:00"/>
    <s v="KH011"/>
    <s v="A006"/>
    <n v="520"/>
    <n v="939052.2884615385"/>
    <n v="488307190"/>
    <n v="73246078.5"/>
    <s v="Miền Nam"/>
    <s v="Nông thôn"/>
    <x v="11"/>
    <n v="50"/>
    <x v="2"/>
    <n v="2.2360000000000002"/>
    <s v="1000g"/>
  </r>
  <r>
    <d v="2019-12-12T00:00:00"/>
    <s v="KH003"/>
    <s v="A001"/>
    <n v="720"/>
    <n v="512978.76388888888"/>
    <n v="369344710"/>
    <n v="84949283.299999997"/>
    <s v="Miền Đông"/>
    <s v="Thành thị"/>
    <x v="11"/>
    <n v="50"/>
    <x v="4"/>
    <n v="2.3039999999999998"/>
    <s v="800g"/>
  </r>
  <r>
    <d v="2019-12-12T00:00:00"/>
    <s v="KH001"/>
    <s v="A002"/>
    <n v="1100"/>
    <n v="512897.86363636365"/>
    <n v="564187650"/>
    <n v="95911900.5"/>
    <s v="Miền Tây"/>
    <s v="Thành thị"/>
    <x v="11"/>
    <n v="50"/>
    <x v="6"/>
    <n v="4.4000000000000004"/>
    <s v="800g"/>
  </r>
  <r>
    <d v="2019-12-12T00:00:00"/>
    <s v="KH014"/>
    <s v="A018"/>
    <n v="1010"/>
    <n v="633027.45544554456"/>
    <n v="639357730"/>
    <n v="153445855.19999999"/>
    <s v="Miền Tây"/>
    <s v="Nông thôn"/>
    <x v="11"/>
    <n v="50"/>
    <x v="4"/>
    <n v="2.121"/>
    <s v="500g"/>
  </r>
  <r>
    <d v="2019-12-13T00:00:00"/>
    <s v="KH005"/>
    <s v="A011"/>
    <n v="810"/>
    <n v="454937.2839506173"/>
    <n v="368499200"/>
    <n v="58959872"/>
    <s v="Miền Đông"/>
    <s v="Nông thôn"/>
    <x v="11"/>
    <n v="50"/>
    <x v="5"/>
    <n v="1.8629999999999998"/>
    <s v="500g"/>
  </r>
  <r>
    <d v="2019-12-13T00:00:00"/>
    <s v="KH006"/>
    <s v="A011"/>
    <n v="720"/>
    <n v="432372.34722222225"/>
    <n v="311308090"/>
    <n v="68487779.800000012"/>
    <s v="Miền Đông"/>
    <s v="Thành thị"/>
    <x v="11"/>
    <n v="50"/>
    <x v="5"/>
    <n v="1.6559999999999997"/>
    <s v="500g"/>
  </r>
  <r>
    <d v="2019-12-13T00:00:00"/>
    <s v="KH002"/>
    <s v="A003"/>
    <n v="1070"/>
    <n v="433639.7196261682"/>
    <n v="463994500"/>
    <n v="46399450"/>
    <s v="Miền Nam"/>
    <s v="Nông thôn"/>
    <x v="11"/>
    <n v="50"/>
    <x v="3"/>
    <n v="3.4239999999999999"/>
    <s v="800g"/>
  </r>
  <r>
    <d v="2019-12-13T00:00:00"/>
    <s v="KH001"/>
    <s v="A014"/>
    <n v="300"/>
    <n v="513663.7"/>
    <n v="154099110"/>
    <n v="13868919.9"/>
    <s v="Miền Tây"/>
    <s v="Thành thị"/>
    <x v="11"/>
    <n v="50"/>
    <x v="1"/>
    <n v="0.9"/>
    <s v="500g"/>
  </r>
  <r>
    <d v="2019-12-14T00:00:00"/>
    <s v="KH006"/>
    <s v="A001"/>
    <n v="450"/>
    <n v="442848.06666666665"/>
    <n v="199281630"/>
    <n v="43841958.600000001"/>
    <s v="Miền Bắc"/>
    <s v="Thành thị"/>
    <x v="11"/>
    <n v="50"/>
    <x v="4"/>
    <n v="1.44"/>
    <s v="800g"/>
  </r>
  <r>
    <d v="2019-12-14T00:00:00"/>
    <s v="KH001"/>
    <s v="A009"/>
    <n v="90"/>
    <n v="809750.22222222225"/>
    <n v="72877520"/>
    <n v="16761829.6"/>
    <s v="Miền Tây"/>
    <s v="Nông thôn"/>
    <x v="11"/>
    <n v="50"/>
    <x v="2"/>
    <n v="0.32400000000000001"/>
    <s v="800g"/>
  </r>
  <r>
    <d v="2019-12-15T00:00:00"/>
    <s v="KH008"/>
    <s v="A023"/>
    <n v="190"/>
    <n v="1131205.8421052631"/>
    <n v="214929110"/>
    <n v="30090075.400000006"/>
    <s v="Miền Bắc"/>
    <s v="Nông thôn"/>
    <x v="11"/>
    <n v="51"/>
    <x v="6"/>
    <n v="0.627"/>
    <s v="800g"/>
  </r>
  <r>
    <d v="2019-12-15T00:00:00"/>
    <s v="KH014"/>
    <s v="A018"/>
    <n v="280"/>
    <n v="615908.03571428568"/>
    <n v="172454250"/>
    <n v="25868137.5"/>
    <s v="Miền Đông"/>
    <s v="Thành thị"/>
    <x v="11"/>
    <n v="51"/>
    <x v="4"/>
    <n v="0.58799999999999997"/>
    <s v="500g"/>
  </r>
  <r>
    <d v="2019-12-15T00:00:00"/>
    <s v="KH006"/>
    <s v="A019"/>
    <n v="1080"/>
    <n v="524404"/>
    <n v="566356320"/>
    <n v="84953447.999999985"/>
    <s v="Miền Tây"/>
    <s v="Nông thôn"/>
    <x v="11"/>
    <n v="51"/>
    <x v="4"/>
    <n v="1.4039999999999999"/>
    <s v="250g"/>
  </r>
  <r>
    <d v="2019-12-15T00:00:00"/>
    <s v="KH002"/>
    <s v="A007"/>
    <n v="20"/>
    <n v="965102.5"/>
    <n v="19302050"/>
    <n v="3667389.5"/>
    <s v="Miền Tây"/>
    <s v="Nông thôn"/>
    <x v="11"/>
    <n v="51"/>
    <x v="1"/>
    <n v="5.3999999999999999E-2"/>
    <s v="500g"/>
  </r>
  <r>
    <d v="2019-12-15T00:00:00"/>
    <s v="KH002"/>
    <s v="A011"/>
    <n v="370"/>
    <n v="478667.56756756757"/>
    <n v="177107000"/>
    <n v="15939630"/>
    <s v="Miền Tây"/>
    <s v="Nông thôn"/>
    <x v="11"/>
    <n v="51"/>
    <x v="5"/>
    <n v="0.85099999999999987"/>
    <s v="500g"/>
  </r>
  <r>
    <d v="2019-12-15T00:00:00"/>
    <s v="KH004"/>
    <s v="A021"/>
    <n v="980"/>
    <n v="344792.36734693876"/>
    <n v="337896520"/>
    <n v="64200338.799999997"/>
    <s v="Miền Đông"/>
    <s v="Thành thị"/>
    <x v="11"/>
    <n v="51"/>
    <x v="2"/>
    <n v="3.6259999999999999"/>
    <s v="800g"/>
  </r>
  <r>
    <d v="2019-12-16T00:00:00"/>
    <s v="KH005"/>
    <s v="A012"/>
    <n v="140"/>
    <n v="276680.5"/>
    <n v="38735270"/>
    <n v="4260879.7"/>
    <s v="Miền Nam"/>
    <s v="Thành thị"/>
    <x v="11"/>
    <n v="51"/>
    <x v="6"/>
    <n v="0.56000000000000005"/>
    <s v="800g"/>
  </r>
  <r>
    <d v="2019-12-16T00:00:00"/>
    <s v="KH005"/>
    <s v="A025"/>
    <n v="180"/>
    <n v="591288.88888888888"/>
    <n v="106432000"/>
    <n v="11707520"/>
    <s v="Miền Tây"/>
    <s v="Nông thôn"/>
    <x v="11"/>
    <n v="51"/>
    <x v="3"/>
    <n v="0.57599999999999996"/>
    <s v="800g"/>
  </r>
  <r>
    <d v="2019-12-17T00:00:00"/>
    <s v="KH008"/>
    <s v="A025"/>
    <n v="690"/>
    <n v="809916.85507246375"/>
    <n v="558842630"/>
    <n v="61472689.299999997"/>
    <s v="Miền Trung"/>
    <s v="Nông thôn"/>
    <x v="11"/>
    <n v="51"/>
    <x v="3"/>
    <n v="2.2080000000000002"/>
    <s v="800g"/>
  </r>
  <r>
    <d v="2019-12-17T00:00:00"/>
    <s v="KH002"/>
    <s v="A001"/>
    <n v="290"/>
    <n v="499090.8275862069"/>
    <n v="144736340"/>
    <n v="17368360.799999997"/>
    <s v="Miền Nam"/>
    <s v="Thành thị"/>
    <x v="11"/>
    <n v="51"/>
    <x v="4"/>
    <n v="0.92800000000000005"/>
    <s v="800g"/>
  </r>
  <r>
    <d v="2019-12-17T00:00:00"/>
    <s v="KH004"/>
    <s v="A013"/>
    <n v="300"/>
    <n v="503726.53333333333"/>
    <n v="151117960"/>
    <n v="36268310.399999999"/>
    <s v="Miền Đông"/>
    <s v="Nông thôn"/>
    <x v="11"/>
    <n v="51"/>
    <x v="1"/>
    <n v="0.36"/>
    <s v="250g"/>
  </r>
  <r>
    <d v="2019-12-17T00:00:00"/>
    <s v="KH009"/>
    <s v="A022"/>
    <n v="780"/>
    <n v="831140.141025641"/>
    <n v="648289310"/>
    <n v="103726289.60000001"/>
    <s v="Miền Tây"/>
    <s v="Thành thị"/>
    <x v="11"/>
    <n v="51"/>
    <x v="7"/>
    <n v="1.56"/>
    <s v="250g"/>
  </r>
  <r>
    <d v="2019-12-17T00:00:00"/>
    <s v="KH003"/>
    <s v="A005"/>
    <n v="380"/>
    <n v="380794.9736842105"/>
    <n v="144702090"/>
    <n v="26046376.200000003"/>
    <s v="Miền Nam"/>
    <s v="Nông thôn"/>
    <x v="11"/>
    <n v="51"/>
    <x v="7"/>
    <n v="0.83600000000000008"/>
    <s v="500g"/>
  </r>
  <r>
    <d v="2019-12-18T00:00:00"/>
    <s v="KH009"/>
    <s v="A017"/>
    <n v="340"/>
    <n v="863635.8529411765"/>
    <n v="293636190"/>
    <n v="64599961.799999997"/>
    <s v="Miền Trung"/>
    <s v="Thành thị"/>
    <x v="11"/>
    <n v="51"/>
    <x v="0"/>
    <n v="1.3939999999999997"/>
    <s v="1000g"/>
  </r>
  <r>
    <d v="2019-12-18T00:00:00"/>
    <s v="KH006"/>
    <s v="A006"/>
    <n v="350"/>
    <n v="694518.22857142857"/>
    <n v="243081380"/>
    <n v="41323834.600000001"/>
    <s v="Miền Trung"/>
    <s v="Thành thị"/>
    <x v="11"/>
    <n v="51"/>
    <x v="2"/>
    <n v="1.5049999999999999"/>
    <s v="1000g"/>
  </r>
  <r>
    <d v="2019-12-18T00:00:00"/>
    <s v="KH012"/>
    <s v="A019"/>
    <n v="590"/>
    <n v="641864.13559322036"/>
    <n v="378699840"/>
    <n v="94674960"/>
    <s v="Miền Nam"/>
    <s v="Nông thôn"/>
    <x v="11"/>
    <n v="51"/>
    <x v="4"/>
    <n v="0.76700000000000002"/>
    <s v="250g"/>
  </r>
  <r>
    <d v="2019-12-19T00:00:00"/>
    <s v="KH010"/>
    <s v="A008"/>
    <n v="2230"/>
    <n v="205154.44394618834"/>
    <n v="457494410"/>
    <n v="114373602.5"/>
    <s v="Miền Nam"/>
    <s v="Nông thôn"/>
    <x v="11"/>
    <n v="51"/>
    <x v="3"/>
    <n v="3.5680000000000001"/>
    <s v="250g"/>
  </r>
  <r>
    <d v="2019-12-19T00:00:00"/>
    <s v="KH013"/>
    <s v="A009"/>
    <n v="30"/>
    <n v="680058.33333333337"/>
    <n v="20401750"/>
    <n v="4488385"/>
    <s v="Miền Tây"/>
    <s v="Thành thị"/>
    <x v="11"/>
    <n v="51"/>
    <x v="2"/>
    <n v="0.108"/>
    <s v="800g"/>
  </r>
  <r>
    <d v="2019-12-19T00:00:00"/>
    <s v="KH008"/>
    <s v="A021"/>
    <n v="230"/>
    <n v="338220.17391304346"/>
    <n v="77790640"/>
    <n v="11668595.999999998"/>
    <s v="Miền Nam"/>
    <s v="Nông thôn"/>
    <x v="11"/>
    <n v="51"/>
    <x v="2"/>
    <n v="0.85099999999999998"/>
    <s v="800g"/>
  </r>
  <r>
    <d v="2019-12-19T00:00:00"/>
    <s v="KH015"/>
    <s v="A010"/>
    <n v="1040"/>
    <n v="510207.20192307694"/>
    <n v="530615490"/>
    <n v="132653872.5"/>
    <s v="Miền Trung"/>
    <s v="Thành thị"/>
    <x v="11"/>
    <n v="51"/>
    <x v="3"/>
    <n v="3.3279999999999998"/>
    <s v="800g"/>
  </r>
  <r>
    <d v="2019-12-20T00:00:00"/>
    <s v="KH001"/>
    <s v="A019"/>
    <n v="600"/>
    <n v="702475.91666666663"/>
    <n v="421485550"/>
    <n v="101156532"/>
    <s v="Miền Nam"/>
    <s v="Nông thôn"/>
    <x v="11"/>
    <n v="51"/>
    <x v="4"/>
    <n v="0.78"/>
    <s v="250g"/>
  </r>
  <r>
    <d v="2019-12-21T00:00:00"/>
    <s v="KH005"/>
    <s v="A005"/>
    <n v="1870"/>
    <n v="307580.33155080216"/>
    <n v="575175220"/>
    <n v="138042052.79999998"/>
    <s v="Miền Bắc"/>
    <s v="Thành thị"/>
    <x v="11"/>
    <n v="51"/>
    <x v="7"/>
    <n v="4.1139999999999999"/>
    <s v="500g"/>
  </r>
  <r>
    <d v="2019-12-21T00:00:00"/>
    <s v="KH015"/>
    <s v="A017"/>
    <n v="500"/>
    <n v="755260.54"/>
    <n v="377630270"/>
    <n v="56644540.5"/>
    <s v="Miền Đông"/>
    <s v="Nông thôn"/>
    <x v="11"/>
    <n v="51"/>
    <x v="0"/>
    <n v="2.0499999999999998"/>
    <s v="1000g"/>
  </r>
  <r>
    <d v="2019-12-21T00:00:00"/>
    <s v="KH004"/>
    <s v="A022"/>
    <n v="600"/>
    <n v="708738.45"/>
    <n v="425243070"/>
    <n v="38271876.299999997"/>
    <s v="Miền Bắc"/>
    <s v="Thành thị"/>
    <x v="11"/>
    <n v="51"/>
    <x v="7"/>
    <n v="1.2"/>
    <s v="250g"/>
  </r>
  <r>
    <d v="2019-12-21T00:00:00"/>
    <s v="KH011"/>
    <s v="A011"/>
    <n v="440"/>
    <n v="540799.81818181823"/>
    <n v="237951920"/>
    <n v="42831345.599999994"/>
    <s v="Miền Đông"/>
    <s v="Nông thôn"/>
    <x v="11"/>
    <n v="51"/>
    <x v="5"/>
    <n v="1.0119999999999998"/>
    <s v="500g"/>
  </r>
  <r>
    <d v="2019-12-22T00:00:00"/>
    <s v="KH013"/>
    <s v="A017"/>
    <n v="40"/>
    <n v="1074605.75"/>
    <n v="42984230"/>
    <n v="4728265.3000000007"/>
    <s v="Miền Bắc"/>
    <s v="Thành thị"/>
    <x v="11"/>
    <n v="52"/>
    <x v="0"/>
    <n v="0.16400000000000001"/>
    <s v="1000g"/>
  </r>
  <r>
    <d v="2019-12-23T00:00:00"/>
    <s v="KH003"/>
    <s v="A010"/>
    <n v="700"/>
    <n v="550880.55714285711"/>
    <n v="385616390"/>
    <n v="88691769.700000003"/>
    <s v="Miền Trung"/>
    <s v="Nông thôn"/>
    <x v="11"/>
    <n v="52"/>
    <x v="3"/>
    <n v="2.2400000000000002"/>
    <s v="800g"/>
  </r>
  <r>
    <d v="2019-12-23T00:00:00"/>
    <s v="KH016"/>
    <s v="A008"/>
    <n v="340"/>
    <n v="260851.41176470587"/>
    <n v="88689480"/>
    <n v="20398580.399999999"/>
    <s v="Miền Đông"/>
    <s v="Nông thôn"/>
    <x v="11"/>
    <n v="52"/>
    <x v="3"/>
    <n v="0.54400000000000004"/>
    <s v="250g"/>
  </r>
  <r>
    <d v="2019-12-23T00:00:00"/>
    <s v="KH001"/>
    <s v="A017"/>
    <n v="440"/>
    <n v="796196.18181818177"/>
    <n v="350326320"/>
    <n v="84078316.799999997"/>
    <s v="Miền Đông"/>
    <s v="Thành thị"/>
    <x v="11"/>
    <n v="52"/>
    <x v="0"/>
    <n v="1.8039999999999998"/>
    <s v="1000g"/>
  </r>
  <r>
    <d v="2019-12-23T00:00:00"/>
    <s v="KH012"/>
    <s v="A017"/>
    <n v="640"/>
    <n v="765375.921875"/>
    <n v="489840590"/>
    <n v="112663335.7"/>
    <s v="Miền Đông"/>
    <s v="Nông thôn"/>
    <x v="11"/>
    <n v="52"/>
    <x v="0"/>
    <n v="2.6240000000000001"/>
    <s v="1000g"/>
  </r>
  <r>
    <d v="2019-12-24T00:00:00"/>
    <s v="KH015"/>
    <s v="A025"/>
    <n v="800"/>
    <n v="778372.4"/>
    <n v="622697920"/>
    <n v="99631667.200000003"/>
    <s v="Miền Nam"/>
    <s v="Thành thị"/>
    <x v="11"/>
    <n v="52"/>
    <x v="3"/>
    <n v="2.56"/>
    <s v="800g"/>
  </r>
  <r>
    <d v="2019-12-24T00:00:00"/>
    <s v="KH010"/>
    <s v="A001"/>
    <n v="180"/>
    <n v="532689.38888888888"/>
    <n v="95884090"/>
    <n v="11506090.799999999"/>
    <s v="Miền Trung"/>
    <s v="Thành thị"/>
    <x v="11"/>
    <n v="52"/>
    <x v="4"/>
    <n v="0.57599999999999996"/>
    <s v="800g"/>
  </r>
  <r>
    <d v="2019-12-24T00:00:00"/>
    <s v="KH013"/>
    <s v="A025"/>
    <n v="370"/>
    <n v="655960.7297297297"/>
    <n v="242705470"/>
    <n v="60676367.5"/>
    <s v="Miền Bắc"/>
    <s v="Nông thôn"/>
    <x v="11"/>
    <n v="52"/>
    <x v="3"/>
    <n v="1.1839999999999999"/>
    <s v="800g"/>
  </r>
  <r>
    <d v="2019-12-24T00:00:00"/>
    <s v="KH008"/>
    <s v="A024"/>
    <n v="180"/>
    <n v="441135.27777777775"/>
    <n v="79404350"/>
    <n v="11116609.000000002"/>
    <s v="Miền Trung"/>
    <s v="Nông thôn"/>
    <x v="11"/>
    <n v="52"/>
    <x v="0"/>
    <n v="0.68400000000000005"/>
    <s v="800g"/>
  </r>
  <r>
    <d v="2019-12-25T00:00:00"/>
    <s v="KH001"/>
    <s v="A004"/>
    <n v="1320"/>
    <n v="329857.12878787878"/>
    <n v="435411410"/>
    <n v="87082282.000000015"/>
    <s v="Miền Đông"/>
    <s v="Nông thôn"/>
    <x v="11"/>
    <n v="52"/>
    <x v="0"/>
    <n v="3.5640000000000005"/>
    <s v="500g"/>
  </r>
  <r>
    <d v="2019-12-26T00:00:00"/>
    <s v="KH009"/>
    <s v="A021"/>
    <n v="1160"/>
    <n v="370128.06034482759"/>
    <n v="429348550"/>
    <n v="64402282.5"/>
    <s v="Miền Bắc"/>
    <s v="Thành thị"/>
    <x v="11"/>
    <n v="52"/>
    <x v="2"/>
    <n v="4.2919999999999998"/>
    <s v="800g"/>
  </r>
  <r>
    <d v="2019-12-26T00:00:00"/>
    <s v="KH010"/>
    <s v="A002"/>
    <n v="1490"/>
    <n v="447748.26845637587"/>
    <n v="667144920"/>
    <n v="126757534.80000001"/>
    <s v="Miền Đông"/>
    <s v="Thành thị"/>
    <x v="11"/>
    <n v="52"/>
    <x v="6"/>
    <n v="5.96"/>
    <s v="800g"/>
  </r>
  <r>
    <d v="2019-12-27T00:00:00"/>
    <s v="KH015"/>
    <s v="A016"/>
    <n v="770"/>
    <n v="781893.31168831163"/>
    <n v="602057850"/>
    <n v="48164628"/>
    <s v="Miền Bắc"/>
    <s v="Thành thị"/>
    <x v="11"/>
    <n v="52"/>
    <x v="4"/>
    <n v="1.4630000000000001"/>
    <s v="250g"/>
  </r>
  <r>
    <d v="2019-12-27T00:00:00"/>
    <s v="KH007"/>
    <s v="A006"/>
    <n v="370"/>
    <n v="821597.51351351349"/>
    <n v="303991080"/>
    <n v="24319286.400000002"/>
    <s v="Miền Tây"/>
    <s v="Nông thôn"/>
    <x v="11"/>
    <n v="52"/>
    <x v="2"/>
    <n v="1.591"/>
    <s v="1000g"/>
  </r>
  <r>
    <d v="2019-12-27T00:00:00"/>
    <s v="KH013"/>
    <s v="A021"/>
    <n v="1580"/>
    <n v="350409.95569620252"/>
    <n v="553647730"/>
    <n v="99656591.399999991"/>
    <s v="Miền Nam"/>
    <s v="Nông thôn"/>
    <x v="11"/>
    <n v="52"/>
    <x v="2"/>
    <n v="5.8460000000000001"/>
    <s v="800g"/>
  </r>
  <r>
    <d v="2019-12-27T00:00:00"/>
    <s v="KH016"/>
    <s v="A009"/>
    <n v="700"/>
    <n v="743056.07142857148"/>
    <n v="520139250"/>
    <n v="62416710"/>
    <s v="Miền Nam"/>
    <s v="Nông thôn"/>
    <x v="11"/>
    <n v="52"/>
    <x v="2"/>
    <n v="2.52"/>
    <s v="800g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253">
  <r>
    <d v="2019-01-01T00:00:00"/>
    <s v="KH003"/>
    <s v="A024"/>
    <n v="450"/>
    <x v="0"/>
    <n v="191618140"/>
    <n v="28742721"/>
    <x v="0"/>
    <x v="0"/>
    <x v="0"/>
    <x v="0"/>
    <x v="0"/>
    <n v="1.71"/>
    <x v="0"/>
    <x v="0"/>
  </r>
  <r>
    <d v="2019-01-02T00:00:00"/>
    <s v="KH015"/>
    <s v="A014"/>
    <n v="1290"/>
    <x v="1"/>
    <n v="665825780"/>
    <n v="146481671.59999999"/>
    <x v="1"/>
    <x v="0"/>
    <x v="0"/>
    <x v="0"/>
    <x v="1"/>
    <n v="3.87"/>
    <x v="1"/>
    <x v="0"/>
  </r>
  <r>
    <d v="2019-01-02T00:00:00"/>
    <s v="KH002"/>
    <s v="A014"/>
    <n v="280"/>
    <x v="2"/>
    <n v="139616740"/>
    <n v="27923348.000000004"/>
    <x v="2"/>
    <x v="1"/>
    <x v="0"/>
    <x v="0"/>
    <x v="1"/>
    <n v="0.84"/>
    <x v="1"/>
    <x v="0"/>
  </r>
  <r>
    <d v="2019-01-02T00:00:00"/>
    <s v="KH004"/>
    <s v="A009"/>
    <n v="690"/>
    <x v="3"/>
    <n v="447545110"/>
    <n v="58180864.300000004"/>
    <x v="2"/>
    <x v="1"/>
    <x v="0"/>
    <x v="0"/>
    <x v="2"/>
    <n v="2.484"/>
    <x v="0"/>
    <x v="0"/>
  </r>
  <r>
    <d v="2019-01-02T00:00:00"/>
    <s v="KH012"/>
    <s v="A025"/>
    <n v="480"/>
    <x v="4"/>
    <n v="296513450"/>
    <n v="56337555.5"/>
    <x v="2"/>
    <x v="0"/>
    <x v="0"/>
    <x v="0"/>
    <x v="3"/>
    <n v="1.536"/>
    <x v="0"/>
    <x v="0"/>
  </r>
  <r>
    <d v="2019-01-02T00:00:00"/>
    <s v="KH012"/>
    <s v="A006"/>
    <n v="570"/>
    <x v="5"/>
    <n v="537037440"/>
    <n v="134259360"/>
    <x v="0"/>
    <x v="1"/>
    <x v="0"/>
    <x v="0"/>
    <x v="2"/>
    <n v="2.4510000000000001"/>
    <x v="2"/>
    <x v="0"/>
  </r>
  <r>
    <d v="2019-01-03T00:00:00"/>
    <s v="KH009"/>
    <s v="A014"/>
    <n v="1350"/>
    <x v="6"/>
    <n v="677128800"/>
    <n v="94798032.000000015"/>
    <x v="0"/>
    <x v="1"/>
    <x v="0"/>
    <x v="0"/>
    <x v="1"/>
    <n v="4.05"/>
    <x v="1"/>
    <x v="0"/>
  </r>
  <r>
    <d v="2019-01-03T00:00:00"/>
    <s v="KH005"/>
    <s v="A019"/>
    <n v="270"/>
    <x v="7"/>
    <n v="153442820"/>
    <n v="38360705"/>
    <x v="0"/>
    <x v="1"/>
    <x v="0"/>
    <x v="0"/>
    <x v="4"/>
    <n v="0.35099999999999998"/>
    <x v="3"/>
    <x v="0"/>
  </r>
  <r>
    <d v="2019-01-03T00:00:00"/>
    <s v="KH003"/>
    <s v="A011"/>
    <n v="280"/>
    <x v="8"/>
    <n v="146454770"/>
    <n v="14645477.000000002"/>
    <x v="3"/>
    <x v="0"/>
    <x v="0"/>
    <x v="0"/>
    <x v="5"/>
    <n v="0.64400000000000002"/>
    <x v="1"/>
    <x v="0"/>
  </r>
  <r>
    <d v="2019-01-03T00:00:00"/>
    <s v="KH016"/>
    <s v="A025"/>
    <n v="460"/>
    <x v="9"/>
    <n v="306036350"/>
    <n v="73448724"/>
    <x v="3"/>
    <x v="1"/>
    <x v="0"/>
    <x v="0"/>
    <x v="3"/>
    <n v="1.472"/>
    <x v="0"/>
    <x v="0"/>
  </r>
  <r>
    <d v="2019-01-03T00:00:00"/>
    <s v="KH006"/>
    <s v="A018"/>
    <n v="650"/>
    <x v="10"/>
    <n v="424346080"/>
    <n v="67895372.799999997"/>
    <x v="4"/>
    <x v="1"/>
    <x v="0"/>
    <x v="0"/>
    <x v="4"/>
    <n v="1.365"/>
    <x v="1"/>
    <x v="0"/>
  </r>
  <r>
    <d v="2019-01-04T00:00:00"/>
    <s v="KH007"/>
    <s v="A015"/>
    <n v="110"/>
    <x v="11"/>
    <n v="75201940"/>
    <n v="12784329.800000001"/>
    <x v="4"/>
    <x v="1"/>
    <x v="0"/>
    <x v="0"/>
    <x v="0"/>
    <n v="0.38500000000000001"/>
    <x v="0"/>
    <x v="0"/>
  </r>
  <r>
    <d v="2019-01-05T00:00:00"/>
    <s v="KH004"/>
    <s v="A017"/>
    <n v="610"/>
    <x v="12"/>
    <n v="518013690"/>
    <n v="82882190.400000006"/>
    <x v="4"/>
    <x v="1"/>
    <x v="0"/>
    <x v="0"/>
    <x v="0"/>
    <n v="2.5009999999999999"/>
    <x v="2"/>
    <x v="0"/>
  </r>
  <r>
    <d v="2019-01-05T00:00:00"/>
    <s v="KH004"/>
    <s v="A017"/>
    <n v="570"/>
    <x v="13"/>
    <n v="454978450"/>
    <n v="72796552"/>
    <x v="3"/>
    <x v="1"/>
    <x v="0"/>
    <x v="0"/>
    <x v="0"/>
    <n v="2.3370000000000002"/>
    <x v="2"/>
    <x v="0"/>
  </r>
  <r>
    <d v="2019-01-05T00:00:00"/>
    <s v="KH013"/>
    <s v="A023"/>
    <n v="70"/>
    <x v="14"/>
    <n v="67990650"/>
    <n v="17677569"/>
    <x v="2"/>
    <x v="1"/>
    <x v="0"/>
    <x v="0"/>
    <x v="6"/>
    <n v="0.23100000000000001"/>
    <x v="0"/>
    <x v="0"/>
  </r>
  <r>
    <d v="2019-01-05T00:00:00"/>
    <s v="KH001"/>
    <s v="A010"/>
    <n v="80"/>
    <x v="15"/>
    <n v="49256660"/>
    <n v="8373632.2000000011"/>
    <x v="4"/>
    <x v="0"/>
    <x v="0"/>
    <x v="0"/>
    <x v="3"/>
    <n v="0.25600000000000001"/>
    <x v="0"/>
    <x v="0"/>
  </r>
  <r>
    <d v="2019-01-05T00:00:00"/>
    <s v="KH002"/>
    <s v="A005"/>
    <n v="960"/>
    <x v="16"/>
    <n v="333119490"/>
    <n v="69955092.900000006"/>
    <x v="0"/>
    <x v="1"/>
    <x v="0"/>
    <x v="0"/>
    <x v="7"/>
    <n v="2.1120000000000001"/>
    <x v="1"/>
    <x v="0"/>
  </r>
  <r>
    <d v="2019-01-06T00:00:00"/>
    <s v="KH012"/>
    <s v="A007"/>
    <n v="500"/>
    <x v="17"/>
    <n v="326369760"/>
    <n v="55482859.20000001"/>
    <x v="0"/>
    <x v="0"/>
    <x v="0"/>
    <x v="1"/>
    <x v="1"/>
    <n v="1.35"/>
    <x v="1"/>
    <x v="0"/>
  </r>
  <r>
    <d v="2019-01-06T00:00:00"/>
    <s v="KH012"/>
    <s v="A008"/>
    <n v="200"/>
    <x v="18"/>
    <n v="51670400"/>
    <n v="7750560"/>
    <x v="2"/>
    <x v="0"/>
    <x v="0"/>
    <x v="1"/>
    <x v="3"/>
    <n v="0.32"/>
    <x v="3"/>
    <x v="0"/>
  </r>
  <r>
    <d v="2019-01-07T00:00:00"/>
    <s v="KH005"/>
    <s v="A002"/>
    <n v="370"/>
    <x v="19"/>
    <n v="188694490"/>
    <n v="41512787.799999997"/>
    <x v="1"/>
    <x v="1"/>
    <x v="0"/>
    <x v="1"/>
    <x v="6"/>
    <n v="1.48"/>
    <x v="0"/>
    <x v="0"/>
  </r>
  <r>
    <d v="2019-01-07T00:00:00"/>
    <s v="KH002"/>
    <s v="A018"/>
    <n v="400"/>
    <x v="20"/>
    <n v="288359980"/>
    <n v="28835998.000000004"/>
    <x v="3"/>
    <x v="0"/>
    <x v="0"/>
    <x v="1"/>
    <x v="4"/>
    <n v="0.84"/>
    <x v="1"/>
    <x v="0"/>
  </r>
  <r>
    <d v="2019-01-07T00:00:00"/>
    <s v="KH011"/>
    <s v="A011"/>
    <n v="1110"/>
    <x v="21"/>
    <n v="605382450"/>
    <n v="145291788"/>
    <x v="2"/>
    <x v="0"/>
    <x v="0"/>
    <x v="1"/>
    <x v="5"/>
    <n v="2.5529999999999999"/>
    <x v="1"/>
    <x v="0"/>
  </r>
  <r>
    <d v="2019-01-07T00:00:00"/>
    <s v="KH004"/>
    <s v="A022"/>
    <n v="320"/>
    <x v="22"/>
    <n v="246683280"/>
    <n v="41936157.600000001"/>
    <x v="0"/>
    <x v="0"/>
    <x v="0"/>
    <x v="1"/>
    <x v="7"/>
    <n v="0.64"/>
    <x v="3"/>
    <x v="0"/>
  </r>
  <r>
    <d v="2019-01-08T00:00:00"/>
    <s v="KH004"/>
    <s v="A015"/>
    <n v="450"/>
    <x v="23"/>
    <n v="256195750"/>
    <n v="48677192.5"/>
    <x v="2"/>
    <x v="1"/>
    <x v="0"/>
    <x v="1"/>
    <x v="0"/>
    <n v="1.575"/>
    <x v="0"/>
    <x v="0"/>
  </r>
  <r>
    <d v="2019-01-08T00:00:00"/>
    <s v="KH010"/>
    <s v="A006"/>
    <n v="330"/>
    <x v="24"/>
    <n v="312822450"/>
    <n v="68820939"/>
    <x v="2"/>
    <x v="0"/>
    <x v="0"/>
    <x v="1"/>
    <x v="2"/>
    <n v="1.419"/>
    <x v="2"/>
    <x v="0"/>
  </r>
  <r>
    <d v="2019-01-08T00:00:00"/>
    <s v="KH013"/>
    <s v="A004"/>
    <n v="530"/>
    <x v="25"/>
    <n v="140980960"/>
    <n v="11278476.799999999"/>
    <x v="4"/>
    <x v="1"/>
    <x v="0"/>
    <x v="1"/>
    <x v="0"/>
    <n v="1.431"/>
    <x v="1"/>
    <x v="0"/>
  </r>
  <r>
    <d v="2019-01-08T00:00:00"/>
    <s v="KH006"/>
    <s v="A018"/>
    <n v="540"/>
    <x v="26"/>
    <n v="289963980"/>
    <n v="69591355.199999988"/>
    <x v="4"/>
    <x v="0"/>
    <x v="0"/>
    <x v="1"/>
    <x v="4"/>
    <n v="1.1339999999999999"/>
    <x v="1"/>
    <x v="0"/>
  </r>
  <r>
    <d v="2019-01-09T00:00:00"/>
    <s v="KH006"/>
    <s v="A025"/>
    <n v="60"/>
    <x v="27"/>
    <n v="49779010"/>
    <n v="5475691.0999999996"/>
    <x v="4"/>
    <x v="0"/>
    <x v="0"/>
    <x v="1"/>
    <x v="3"/>
    <n v="0.192"/>
    <x v="0"/>
    <x v="0"/>
  </r>
  <r>
    <d v="2019-01-10T00:00:00"/>
    <s v="KH002"/>
    <s v="A007"/>
    <n v="570"/>
    <x v="28"/>
    <n v="484743610"/>
    <n v="43626924.900000006"/>
    <x v="2"/>
    <x v="0"/>
    <x v="0"/>
    <x v="1"/>
    <x v="1"/>
    <n v="1.5389999999999999"/>
    <x v="1"/>
    <x v="0"/>
  </r>
  <r>
    <d v="2019-01-11T00:00:00"/>
    <s v="KH007"/>
    <s v="A008"/>
    <n v="2500"/>
    <x v="29"/>
    <n v="685926230"/>
    <n v="102888934.5"/>
    <x v="1"/>
    <x v="0"/>
    <x v="0"/>
    <x v="1"/>
    <x v="3"/>
    <n v="4"/>
    <x v="3"/>
    <x v="0"/>
  </r>
  <r>
    <d v="2019-01-11T00:00:00"/>
    <s v="KH005"/>
    <s v="A016"/>
    <n v="860"/>
    <x v="30"/>
    <n v="638031870"/>
    <n v="95704780.499999985"/>
    <x v="3"/>
    <x v="0"/>
    <x v="0"/>
    <x v="1"/>
    <x v="4"/>
    <n v="1.6339999999999999"/>
    <x v="3"/>
    <x v="0"/>
  </r>
  <r>
    <d v="2019-01-11T00:00:00"/>
    <s v="KH015"/>
    <s v="A012"/>
    <n v="1240"/>
    <x v="31"/>
    <n v="371280880"/>
    <n v="40840896.800000004"/>
    <x v="2"/>
    <x v="0"/>
    <x v="0"/>
    <x v="1"/>
    <x v="6"/>
    <n v="4.96"/>
    <x v="0"/>
    <x v="0"/>
  </r>
  <r>
    <d v="2019-01-11T00:00:00"/>
    <s v="KH002"/>
    <s v="A018"/>
    <n v="870"/>
    <x v="32"/>
    <n v="474086860"/>
    <n v="75853897.599999994"/>
    <x v="1"/>
    <x v="1"/>
    <x v="0"/>
    <x v="1"/>
    <x v="4"/>
    <n v="1.827"/>
    <x v="1"/>
    <x v="0"/>
  </r>
  <r>
    <d v="2019-01-11T00:00:00"/>
    <s v="KH010"/>
    <s v="A023"/>
    <n v="20"/>
    <x v="33"/>
    <n v="14970960"/>
    <n v="1197676.8"/>
    <x v="0"/>
    <x v="0"/>
    <x v="0"/>
    <x v="1"/>
    <x v="6"/>
    <n v="6.6000000000000003E-2"/>
    <x v="0"/>
    <x v="0"/>
  </r>
  <r>
    <d v="2019-01-12T00:00:00"/>
    <s v="KH009"/>
    <s v="A018"/>
    <n v="1000"/>
    <x v="34"/>
    <n v="536952130"/>
    <n v="139607553.80000001"/>
    <x v="1"/>
    <x v="1"/>
    <x v="0"/>
    <x v="1"/>
    <x v="4"/>
    <n v="2.1"/>
    <x v="1"/>
    <x v="0"/>
  </r>
  <r>
    <d v="2019-01-12T00:00:00"/>
    <s v="KH015"/>
    <s v="A008"/>
    <n v="2140"/>
    <x v="35"/>
    <n v="449037680"/>
    <n v="98788289.600000009"/>
    <x v="1"/>
    <x v="0"/>
    <x v="0"/>
    <x v="1"/>
    <x v="3"/>
    <n v="3.4239999999999999"/>
    <x v="3"/>
    <x v="0"/>
  </r>
  <r>
    <d v="2019-01-12T00:00:00"/>
    <s v="KH004"/>
    <s v="A019"/>
    <n v="270"/>
    <x v="36"/>
    <n v="152695990"/>
    <n v="15269599.000000002"/>
    <x v="3"/>
    <x v="0"/>
    <x v="0"/>
    <x v="1"/>
    <x v="4"/>
    <n v="0.35099999999999998"/>
    <x v="3"/>
    <x v="0"/>
  </r>
  <r>
    <d v="2019-01-12T00:00:00"/>
    <s v="KH008"/>
    <s v="A015"/>
    <n v="1080"/>
    <x v="37"/>
    <n v="640781930"/>
    <n v="64078193.000000007"/>
    <x v="1"/>
    <x v="0"/>
    <x v="0"/>
    <x v="1"/>
    <x v="0"/>
    <n v="3.78"/>
    <x v="0"/>
    <x v="0"/>
  </r>
  <r>
    <d v="2019-01-12T00:00:00"/>
    <s v="KH014"/>
    <s v="A018"/>
    <n v="590"/>
    <x v="38"/>
    <n v="404359230"/>
    <n v="97046215.199999988"/>
    <x v="2"/>
    <x v="0"/>
    <x v="0"/>
    <x v="1"/>
    <x v="4"/>
    <n v="1.2390000000000001"/>
    <x v="1"/>
    <x v="0"/>
  </r>
  <r>
    <d v="2019-01-14T00:00:00"/>
    <s v="KH012"/>
    <s v="A023"/>
    <n v="740"/>
    <x v="39"/>
    <n v="629090800"/>
    <n v="163563608"/>
    <x v="4"/>
    <x v="0"/>
    <x v="0"/>
    <x v="2"/>
    <x v="6"/>
    <n v="2.4420000000000002"/>
    <x v="0"/>
    <x v="0"/>
  </r>
  <r>
    <d v="2019-01-14T00:00:00"/>
    <s v="KH014"/>
    <s v="A012"/>
    <n v="690"/>
    <x v="40"/>
    <n v="173549330"/>
    <n v="13883946.400000002"/>
    <x v="1"/>
    <x v="1"/>
    <x v="0"/>
    <x v="2"/>
    <x v="6"/>
    <n v="2.76"/>
    <x v="0"/>
    <x v="0"/>
  </r>
  <r>
    <d v="2019-01-14T00:00:00"/>
    <s v="KH001"/>
    <s v="A017"/>
    <n v="10"/>
    <x v="41"/>
    <n v="11355370"/>
    <n v="1362644.4"/>
    <x v="2"/>
    <x v="1"/>
    <x v="0"/>
    <x v="2"/>
    <x v="0"/>
    <n v="4.1000000000000002E-2"/>
    <x v="2"/>
    <x v="0"/>
  </r>
  <r>
    <d v="2019-01-15T00:00:00"/>
    <s v="KH014"/>
    <s v="A008"/>
    <n v="1230"/>
    <x v="42"/>
    <n v="285545890"/>
    <n v="57109178.000000007"/>
    <x v="2"/>
    <x v="0"/>
    <x v="0"/>
    <x v="2"/>
    <x v="3"/>
    <n v="1.968"/>
    <x v="3"/>
    <x v="0"/>
  </r>
  <r>
    <d v="2019-01-16T00:00:00"/>
    <s v="KH005"/>
    <s v="A008"/>
    <n v="840"/>
    <x v="43"/>
    <n v="169568660"/>
    <n v="44087851.600000001"/>
    <x v="1"/>
    <x v="1"/>
    <x v="0"/>
    <x v="2"/>
    <x v="3"/>
    <n v="1.3440000000000001"/>
    <x v="3"/>
    <x v="0"/>
  </r>
  <r>
    <d v="2019-01-16T00:00:00"/>
    <s v="KH007"/>
    <s v="A006"/>
    <n v="70"/>
    <x v="44"/>
    <n v="71798850"/>
    <n v="16513735.5"/>
    <x v="1"/>
    <x v="0"/>
    <x v="0"/>
    <x v="2"/>
    <x v="2"/>
    <n v="0.30099999999999999"/>
    <x v="2"/>
    <x v="0"/>
  </r>
  <r>
    <d v="2019-01-16T00:00:00"/>
    <s v="KH003"/>
    <s v="A025"/>
    <n v="750"/>
    <x v="45"/>
    <n v="594862270"/>
    <n v="53537604.299999997"/>
    <x v="0"/>
    <x v="1"/>
    <x v="0"/>
    <x v="2"/>
    <x v="3"/>
    <n v="2.4"/>
    <x v="0"/>
    <x v="0"/>
  </r>
  <r>
    <d v="2019-01-16T00:00:00"/>
    <s v="KH015"/>
    <s v="A016"/>
    <n v="360"/>
    <x v="46"/>
    <n v="262624500"/>
    <n v="44646165"/>
    <x v="1"/>
    <x v="1"/>
    <x v="0"/>
    <x v="2"/>
    <x v="4"/>
    <n v="0.68400000000000005"/>
    <x v="3"/>
    <x v="0"/>
  </r>
  <r>
    <d v="2019-01-16T00:00:00"/>
    <s v="KH009"/>
    <s v="A011"/>
    <n v="1250"/>
    <x v="47"/>
    <n v="557441530"/>
    <n v="144934797.80000001"/>
    <x v="2"/>
    <x v="1"/>
    <x v="0"/>
    <x v="2"/>
    <x v="5"/>
    <n v="2.875"/>
    <x v="1"/>
    <x v="0"/>
  </r>
  <r>
    <d v="2019-01-16T00:00:00"/>
    <s v="KH001"/>
    <s v="A019"/>
    <n v="660"/>
    <x v="48"/>
    <n v="330570360"/>
    <n v="49585553.999999993"/>
    <x v="0"/>
    <x v="0"/>
    <x v="0"/>
    <x v="2"/>
    <x v="4"/>
    <n v="0.85799999999999998"/>
    <x v="3"/>
    <x v="0"/>
  </r>
  <r>
    <d v="2019-01-17T00:00:00"/>
    <s v="KH004"/>
    <s v="A020"/>
    <n v="100"/>
    <x v="49"/>
    <n v="82878000"/>
    <n v="10774140"/>
    <x v="3"/>
    <x v="1"/>
    <x v="0"/>
    <x v="2"/>
    <x v="4"/>
    <n v="0.26"/>
    <x v="1"/>
    <x v="0"/>
  </r>
  <r>
    <d v="2019-01-17T00:00:00"/>
    <s v="KH012"/>
    <s v="A009"/>
    <n v="1130"/>
    <x v="50"/>
    <n v="693262070"/>
    <n v="131719793.3"/>
    <x v="2"/>
    <x v="0"/>
    <x v="0"/>
    <x v="2"/>
    <x v="2"/>
    <n v="4.0679999999999996"/>
    <x v="0"/>
    <x v="0"/>
  </r>
  <r>
    <d v="2019-01-17T00:00:00"/>
    <s v="KH013"/>
    <s v="A021"/>
    <n v="1930"/>
    <x v="51"/>
    <n v="654702760"/>
    <n v="72017303.600000009"/>
    <x v="1"/>
    <x v="0"/>
    <x v="0"/>
    <x v="2"/>
    <x v="2"/>
    <n v="7.141"/>
    <x v="0"/>
    <x v="0"/>
  </r>
  <r>
    <d v="2019-01-18T00:00:00"/>
    <s v="KH014"/>
    <s v="A022"/>
    <n v="60"/>
    <x v="52"/>
    <n v="49156570"/>
    <n v="5898788.3999999994"/>
    <x v="4"/>
    <x v="1"/>
    <x v="0"/>
    <x v="2"/>
    <x v="7"/>
    <n v="0.12"/>
    <x v="3"/>
    <x v="0"/>
  </r>
  <r>
    <d v="2019-01-18T00:00:00"/>
    <s v="KH011"/>
    <s v="A007"/>
    <n v="560"/>
    <x v="53"/>
    <n v="413263400"/>
    <n v="74387412"/>
    <x v="0"/>
    <x v="1"/>
    <x v="0"/>
    <x v="2"/>
    <x v="1"/>
    <n v="1.512"/>
    <x v="1"/>
    <x v="0"/>
  </r>
  <r>
    <d v="2019-01-18T00:00:00"/>
    <s v="KH007"/>
    <s v="A016"/>
    <n v="810"/>
    <x v="54"/>
    <n v="674198460"/>
    <n v="67419846"/>
    <x v="1"/>
    <x v="1"/>
    <x v="0"/>
    <x v="2"/>
    <x v="4"/>
    <n v="1.5389999999999999"/>
    <x v="3"/>
    <x v="0"/>
  </r>
  <r>
    <d v="2019-01-19T00:00:00"/>
    <s v="KH006"/>
    <s v="A002"/>
    <n v="1200"/>
    <x v="55"/>
    <n v="475836580"/>
    <n v="61858755.399999999"/>
    <x v="4"/>
    <x v="1"/>
    <x v="0"/>
    <x v="2"/>
    <x v="6"/>
    <n v="4.8"/>
    <x v="0"/>
    <x v="0"/>
  </r>
  <r>
    <d v="2019-01-19T00:00:00"/>
    <s v="KH007"/>
    <s v="A004"/>
    <n v="1460"/>
    <x v="56"/>
    <n v="350162170"/>
    <n v="63029190.599999994"/>
    <x v="2"/>
    <x v="1"/>
    <x v="0"/>
    <x v="2"/>
    <x v="0"/>
    <n v="3.9420000000000006"/>
    <x v="1"/>
    <x v="0"/>
  </r>
  <r>
    <d v="2019-01-19T00:00:00"/>
    <s v="KH002"/>
    <s v="A016"/>
    <n v="500"/>
    <x v="57"/>
    <n v="452732700"/>
    <n v="117710502.00000001"/>
    <x v="4"/>
    <x v="0"/>
    <x v="0"/>
    <x v="2"/>
    <x v="4"/>
    <n v="0.95"/>
    <x v="3"/>
    <x v="0"/>
  </r>
  <r>
    <d v="2019-01-20T00:00:00"/>
    <s v="KH013"/>
    <s v="A025"/>
    <n v="590"/>
    <x v="58"/>
    <n v="384836740"/>
    <n v="34635306.599999994"/>
    <x v="2"/>
    <x v="1"/>
    <x v="0"/>
    <x v="3"/>
    <x v="3"/>
    <n v="1.8879999999999999"/>
    <x v="0"/>
    <x v="0"/>
  </r>
  <r>
    <d v="2019-01-20T00:00:00"/>
    <s v="KH011"/>
    <s v="A003"/>
    <n v="1180"/>
    <x v="59"/>
    <n v="659782360"/>
    <n v="79173883.199999988"/>
    <x v="2"/>
    <x v="0"/>
    <x v="0"/>
    <x v="3"/>
    <x v="3"/>
    <n v="3.7759999999999998"/>
    <x v="0"/>
    <x v="0"/>
  </r>
  <r>
    <d v="2019-01-20T00:00:00"/>
    <s v="KH009"/>
    <s v="A019"/>
    <n v="320"/>
    <x v="60"/>
    <n v="160124940"/>
    <n v="27221239.800000001"/>
    <x v="3"/>
    <x v="0"/>
    <x v="0"/>
    <x v="3"/>
    <x v="4"/>
    <n v="0.41599999999999998"/>
    <x v="3"/>
    <x v="0"/>
  </r>
  <r>
    <d v="2019-01-20T00:00:00"/>
    <s v="KH014"/>
    <s v="A012"/>
    <n v="2450"/>
    <x v="61"/>
    <n v="648338640"/>
    <n v="77800636.799999997"/>
    <x v="1"/>
    <x v="1"/>
    <x v="0"/>
    <x v="3"/>
    <x v="6"/>
    <n v="9.8000000000000007"/>
    <x v="0"/>
    <x v="0"/>
  </r>
  <r>
    <d v="2019-01-20T00:00:00"/>
    <s v="KH013"/>
    <s v="A024"/>
    <n v="310"/>
    <x v="62"/>
    <n v="149195990"/>
    <n v="14919599.000000002"/>
    <x v="3"/>
    <x v="0"/>
    <x v="0"/>
    <x v="3"/>
    <x v="0"/>
    <n v="1.1779999999999999"/>
    <x v="0"/>
    <x v="0"/>
  </r>
  <r>
    <d v="2019-01-21T00:00:00"/>
    <s v="KH003"/>
    <s v="A010"/>
    <n v="1110"/>
    <x v="63"/>
    <n v="617982320"/>
    <n v="123596464"/>
    <x v="0"/>
    <x v="0"/>
    <x v="0"/>
    <x v="3"/>
    <x v="3"/>
    <n v="3.552"/>
    <x v="0"/>
    <x v="0"/>
  </r>
  <r>
    <d v="2019-01-21T00:00:00"/>
    <s v="KH013"/>
    <s v="A002"/>
    <n v="1110"/>
    <x v="64"/>
    <n v="483253830"/>
    <n v="62822997.899999999"/>
    <x v="0"/>
    <x v="1"/>
    <x v="0"/>
    <x v="3"/>
    <x v="6"/>
    <n v="4.4400000000000004"/>
    <x v="0"/>
    <x v="0"/>
  </r>
  <r>
    <d v="2019-01-21T00:00:00"/>
    <s v="KH008"/>
    <s v="A015"/>
    <n v="560"/>
    <x v="65"/>
    <n v="372154210"/>
    <n v="78152384.099999994"/>
    <x v="4"/>
    <x v="1"/>
    <x v="0"/>
    <x v="3"/>
    <x v="0"/>
    <n v="1.96"/>
    <x v="0"/>
    <x v="0"/>
  </r>
  <r>
    <d v="2019-01-22T00:00:00"/>
    <s v="KH012"/>
    <s v="A009"/>
    <n v="50"/>
    <x v="66"/>
    <n v="40120150"/>
    <n v="5215619.5"/>
    <x v="2"/>
    <x v="0"/>
    <x v="0"/>
    <x v="3"/>
    <x v="2"/>
    <n v="0.18"/>
    <x v="0"/>
    <x v="0"/>
  </r>
  <r>
    <d v="2019-01-23T00:00:00"/>
    <s v="KH016"/>
    <s v="A003"/>
    <n v="470"/>
    <x v="67"/>
    <n v="242915180"/>
    <n v="63157946.800000004"/>
    <x v="1"/>
    <x v="1"/>
    <x v="0"/>
    <x v="3"/>
    <x v="3"/>
    <n v="1.504"/>
    <x v="0"/>
    <x v="0"/>
  </r>
  <r>
    <d v="2019-01-23T00:00:00"/>
    <s v="KH008"/>
    <s v="A021"/>
    <n v="2110"/>
    <x v="68"/>
    <n v="645305530"/>
    <n v="58077497.699999996"/>
    <x v="3"/>
    <x v="1"/>
    <x v="0"/>
    <x v="3"/>
    <x v="2"/>
    <n v="7.8070000000000004"/>
    <x v="0"/>
    <x v="0"/>
  </r>
  <r>
    <d v="2019-01-23T00:00:00"/>
    <s v="KH007"/>
    <s v="A018"/>
    <n v="230"/>
    <x v="69"/>
    <n v="129479280"/>
    <n v="10358342.4"/>
    <x v="2"/>
    <x v="1"/>
    <x v="0"/>
    <x v="3"/>
    <x v="4"/>
    <n v="0.48299999999999998"/>
    <x v="1"/>
    <x v="0"/>
  </r>
  <r>
    <d v="2019-01-23T00:00:00"/>
    <s v="KH004"/>
    <s v="A017"/>
    <n v="550"/>
    <x v="70"/>
    <n v="445727920"/>
    <n v="62401908.800000012"/>
    <x v="0"/>
    <x v="1"/>
    <x v="0"/>
    <x v="3"/>
    <x v="0"/>
    <n v="2.2549999999999999"/>
    <x v="2"/>
    <x v="0"/>
  </r>
  <r>
    <d v="2019-01-23T00:00:00"/>
    <s v="KH010"/>
    <s v="A002"/>
    <n v="1580"/>
    <x v="71"/>
    <n v="652468260"/>
    <n v="84820873.800000012"/>
    <x v="1"/>
    <x v="0"/>
    <x v="0"/>
    <x v="3"/>
    <x v="6"/>
    <n v="6.32"/>
    <x v="0"/>
    <x v="0"/>
  </r>
  <r>
    <d v="2019-01-24T00:00:00"/>
    <s v="KH012"/>
    <s v="A025"/>
    <n v="50"/>
    <x v="72"/>
    <n v="31911830"/>
    <n v="4148537.9000000004"/>
    <x v="1"/>
    <x v="1"/>
    <x v="0"/>
    <x v="3"/>
    <x v="3"/>
    <n v="0.16"/>
    <x v="0"/>
    <x v="0"/>
  </r>
  <r>
    <d v="2019-01-25T00:00:00"/>
    <s v="KH006"/>
    <s v="A018"/>
    <n v="1070"/>
    <x v="73"/>
    <n v="632317360"/>
    <n v="120140298.40000001"/>
    <x v="3"/>
    <x v="1"/>
    <x v="0"/>
    <x v="3"/>
    <x v="4"/>
    <n v="2.2469999999999999"/>
    <x v="1"/>
    <x v="0"/>
  </r>
  <r>
    <d v="2019-01-25T00:00:00"/>
    <s v="KH009"/>
    <s v="A008"/>
    <n v="2480"/>
    <x v="74"/>
    <n v="567789430"/>
    <n v="147625251.80000001"/>
    <x v="4"/>
    <x v="0"/>
    <x v="0"/>
    <x v="3"/>
    <x v="3"/>
    <n v="3.968"/>
    <x v="3"/>
    <x v="0"/>
  </r>
  <r>
    <d v="2019-01-25T00:00:00"/>
    <s v="KH003"/>
    <s v="A013"/>
    <n v="1110"/>
    <x v="75"/>
    <n v="618054800"/>
    <n v="86527672.000000015"/>
    <x v="2"/>
    <x v="0"/>
    <x v="0"/>
    <x v="3"/>
    <x v="1"/>
    <n v="1.3320000000000001"/>
    <x v="3"/>
    <x v="0"/>
  </r>
  <r>
    <d v="2019-01-26T00:00:00"/>
    <s v="KH007"/>
    <s v="A025"/>
    <n v="710"/>
    <x v="76"/>
    <n v="497911240"/>
    <n v="119498697.59999999"/>
    <x v="4"/>
    <x v="0"/>
    <x v="0"/>
    <x v="3"/>
    <x v="3"/>
    <n v="2.2719999999999998"/>
    <x v="0"/>
    <x v="0"/>
  </r>
  <r>
    <d v="2019-01-26T00:00:00"/>
    <s v="KH016"/>
    <s v="A010"/>
    <n v="1170"/>
    <x v="77"/>
    <n v="664260950"/>
    <n v="112924361.5"/>
    <x v="4"/>
    <x v="1"/>
    <x v="0"/>
    <x v="3"/>
    <x v="3"/>
    <n v="3.7440000000000002"/>
    <x v="0"/>
    <x v="0"/>
  </r>
  <r>
    <d v="2019-01-26T00:00:00"/>
    <s v="KH009"/>
    <s v="A016"/>
    <n v="430"/>
    <x v="78"/>
    <n v="396790260"/>
    <n v="67454344.200000003"/>
    <x v="0"/>
    <x v="0"/>
    <x v="0"/>
    <x v="3"/>
    <x v="4"/>
    <n v="0.81699999999999995"/>
    <x v="3"/>
    <x v="0"/>
  </r>
  <r>
    <d v="2019-01-26T00:00:00"/>
    <s v="KH011"/>
    <s v="A025"/>
    <n v="600"/>
    <x v="79"/>
    <n v="375080480"/>
    <n v="45009657.599999994"/>
    <x v="1"/>
    <x v="1"/>
    <x v="0"/>
    <x v="3"/>
    <x v="3"/>
    <n v="1.92"/>
    <x v="0"/>
    <x v="0"/>
  </r>
  <r>
    <d v="2019-01-26T00:00:00"/>
    <s v="KH003"/>
    <s v="A019"/>
    <n v="450"/>
    <x v="80"/>
    <n v="271172080"/>
    <n v="29828928.799999997"/>
    <x v="3"/>
    <x v="1"/>
    <x v="0"/>
    <x v="3"/>
    <x v="4"/>
    <n v="0.58499999999999996"/>
    <x v="3"/>
    <x v="0"/>
  </r>
  <r>
    <d v="2019-01-27T00:00:00"/>
    <s v="KH013"/>
    <s v="A019"/>
    <n v="690"/>
    <x v="81"/>
    <n v="366623900"/>
    <n v="73324780"/>
    <x v="1"/>
    <x v="1"/>
    <x v="0"/>
    <x v="4"/>
    <x v="4"/>
    <n v="0.89700000000000002"/>
    <x v="3"/>
    <x v="0"/>
  </r>
  <r>
    <d v="2019-01-27T00:00:00"/>
    <s v="KH002"/>
    <s v="A010"/>
    <n v="960"/>
    <x v="82"/>
    <n v="566389120"/>
    <n v="130269497.59999999"/>
    <x v="4"/>
    <x v="0"/>
    <x v="0"/>
    <x v="4"/>
    <x v="3"/>
    <n v="3.0720000000000001"/>
    <x v="0"/>
    <x v="0"/>
  </r>
  <r>
    <d v="2019-01-27T00:00:00"/>
    <s v="KH008"/>
    <s v="A016"/>
    <n v="630"/>
    <x v="83"/>
    <n v="623092740"/>
    <n v="68540201.399999991"/>
    <x v="4"/>
    <x v="1"/>
    <x v="0"/>
    <x v="4"/>
    <x v="4"/>
    <n v="1.1970000000000001"/>
    <x v="3"/>
    <x v="0"/>
  </r>
  <r>
    <d v="2019-01-28T00:00:00"/>
    <s v="KH005"/>
    <s v="A009"/>
    <n v="760"/>
    <x v="84"/>
    <n v="526186120"/>
    <n v="115760946.40000001"/>
    <x v="1"/>
    <x v="1"/>
    <x v="0"/>
    <x v="4"/>
    <x v="2"/>
    <n v="2.7360000000000002"/>
    <x v="0"/>
    <x v="0"/>
  </r>
  <r>
    <d v="2019-01-28T00:00:00"/>
    <s v="KH005"/>
    <s v="A018"/>
    <n v="70"/>
    <x v="85"/>
    <n v="44314010"/>
    <n v="11521642.6"/>
    <x v="4"/>
    <x v="1"/>
    <x v="0"/>
    <x v="4"/>
    <x v="4"/>
    <n v="0.14699999999999999"/>
    <x v="1"/>
    <x v="0"/>
  </r>
  <r>
    <d v="2019-01-28T00:00:00"/>
    <s v="KH014"/>
    <s v="A018"/>
    <n v="910"/>
    <x v="86"/>
    <n v="622068350"/>
    <n v="87089569"/>
    <x v="2"/>
    <x v="1"/>
    <x v="0"/>
    <x v="4"/>
    <x v="4"/>
    <n v="1.911"/>
    <x v="1"/>
    <x v="0"/>
  </r>
  <r>
    <d v="2019-01-29T00:00:00"/>
    <s v="KH013"/>
    <s v="A010"/>
    <n v="790"/>
    <x v="87"/>
    <n v="445974330"/>
    <n v="80275379.399999991"/>
    <x v="1"/>
    <x v="1"/>
    <x v="0"/>
    <x v="4"/>
    <x v="3"/>
    <n v="2.528"/>
    <x v="0"/>
    <x v="0"/>
  </r>
  <r>
    <d v="2019-01-29T00:00:00"/>
    <s v="KH010"/>
    <s v="A009"/>
    <n v="940"/>
    <x v="88"/>
    <n v="541531500"/>
    <n v="119136930"/>
    <x v="4"/>
    <x v="0"/>
    <x v="0"/>
    <x v="4"/>
    <x v="2"/>
    <n v="3.3839999999999999"/>
    <x v="0"/>
    <x v="0"/>
  </r>
  <r>
    <d v="2019-01-30T00:00:00"/>
    <s v="KH009"/>
    <s v="A008"/>
    <n v="2200"/>
    <x v="89"/>
    <n v="581766130"/>
    <n v="145441532.5"/>
    <x v="1"/>
    <x v="0"/>
    <x v="0"/>
    <x v="4"/>
    <x v="3"/>
    <n v="3.52"/>
    <x v="3"/>
    <x v="0"/>
  </r>
  <r>
    <d v="2019-01-30T00:00:00"/>
    <s v="KH011"/>
    <s v="A021"/>
    <n v="850"/>
    <x v="90"/>
    <n v="258915370"/>
    <n v="25891537"/>
    <x v="4"/>
    <x v="1"/>
    <x v="0"/>
    <x v="4"/>
    <x v="2"/>
    <n v="3.145"/>
    <x v="0"/>
    <x v="0"/>
  </r>
  <r>
    <d v="2019-01-30T00:00:00"/>
    <s v="KH015"/>
    <s v="A022"/>
    <n v="240"/>
    <x v="91"/>
    <n v="161589650"/>
    <n v="25854344"/>
    <x v="2"/>
    <x v="1"/>
    <x v="0"/>
    <x v="4"/>
    <x v="7"/>
    <n v="0.48"/>
    <x v="3"/>
    <x v="0"/>
  </r>
  <r>
    <d v="2019-01-31T00:00:00"/>
    <s v="KH014"/>
    <s v="A006"/>
    <n v="250"/>
    <x v="92"/>
    <n v="205343920"/>
    <n v="43122223.200000003"/>
    <x v="4"/>
    <x v="0"/>
    <x v="0"/>
    <x v="4"/>
    <x v="2"/>
    <n v="1.075"/>
    <x v="2"/>
    <x v="0"/>
  </r>
  <r>
    <d v="2019-01-31T00:00:00"/>
    <s v="KH009"/>
    <s v="A023"/>
    <n v="830"/>
    <x v="93"/>
    <n v="665459720"/>
    <n v="99818957.999999985"/>
    <x v="1"/>
    <x v="1"/>
    <x v="0"/>
    <x v="4"/>
    <x v="6"/>
    <n v="2.7389999999999999"/>
    <x v="0"/>
    <x v="0"/>
  </r>
  <r>
    <d v="2019-01-31T00:00:00"/>
    <s v="KH013"/>
    <s v="A016"/>
    <n v="330"/>
    <x v="94"/>
    <n v="286970430"/>
    <n v="25827338.700000003"/>
    <x v="2"/>
    <x v="1"/>
    <x v="0"/>
    <x v="4"/>
    <x v="4"/>
    <n v="0.627"/>
    <x v="3"/>
    <x v="0"/>
  </r>
  <r>
    <d v="2019-01-31T00:00:00"/>
    <s v="KH016"/>
    <s v="A002"/>
    <n v="90"/>
    <x v="95"/>
    <n v="42717880"/>
    <n v="4698966.8"/>
    <x v="0"/>
    <x v="0"/>
    <x v="0"/>
    <x v="4"/>
    <x v="6"/>
    <n v="0.36"/>
    <x v="0"/>
    <x v="0"/>
  </r>
  <r>
    <d v="2019-01-31T00:00:00"/>
    <s v="KH015"/>
    <s v="A001"/>
    <n v="1440"/>
    <x v="96"/>
    <n v="620799470"/>
    <n v="124159894"/>
    <x v="0"/>
    <x v="0"/>
    <x v="0"/>
    <x v="4"/>
    <x v="4"/>
    <n v="4.6079999999999997"/>
    <x v="0"/>
    <x v="0"/>
  </r>
  <r>
    <d v="2019-02-01T00:00:00"/>
    <s v="KH009"/>
    <s v="A016"/>
    <n v="280"/>
    <x v="97"/>
    <n v="273561380"/>
    <n v="46505434.600000001"/>
    <x v="3"/>
    <x v="0"/>
    <x v="1"/>
    <x v="4"/>
    <x v="4"/>
    <n v="0.53200000000000003"/>
    <x v="3"/>
    <x v="0"/>
  </r>
  <r>
    <d v="2019-02-01T00:00:00"/>
    <s v="KH002"/>
    <s v="A008"/>
    <n v="2330"/>
    <x v="98"/>
    <n v="623516440"/>
    <n v="99762630.400000006"/>
    <x v="4"/>
    <x v="0"/>
    <x v="1"/>
    <x v="4"/>
    <x v="3"/>
    <n v="3.7280000000000002"/>
    <x v="3"/>
    <x v="0"/>
  </r>
  <r>
    <d v="2019-02-02T00:00:00"/>
    <s v="KH008"/>
    <s v="A022"/>
    <n v="40"/>
    <x v="99"/>
    <n v="23463070"/>
    <n v="2346307"/>
    <x v="4"/>
    <x v="1"/>
    <x v="1"/>
    <x v="4"/>
    <x v="7"/>
    <n v="0.08"/>
    <x v="3"/>
    <x v="0"/>
  </r>
  <r>
    <d v="2019-02-02T00:00:00"/>
    <s v="KH002"/>
    <s v="A005"/>
    <n v="2160"/>
    <x v="100"/>
    <n v="648955130"/>
    <n v="84364166.899999991"/>
    <x v="4"/>
    <x v="0"/>
    <x v="1"/>
    <x v="4"/>
    <x v="7"/>
    <n v="4.7519999999999998"/>
    <x v="1"/>
    <x v="0"/>
  </r>
  <r>
    <d v="2019-02-02T00:00:00"/>
    <s v="KH004"/>
    <s v="A005"/>
    <n v="730"/>
    <x v="101"/>
    <n v="266579660"/>
    <n v="50650135.399999999"/>
    <x v="1"/>
    <x v="1"/>
    <x v="1"/>
    <x v="4"/>
    <x v="7"/>
    <n v="1.6060000000000003"/>
    <x v="1"/>
    <x v="0"/>
  </r>
  <r>
    <d v="2019-02-02T00:00:00"/>
    <s v="KH007"/>
    <s v="A018"/>
    <n v="70"/>
    <x v="102"/>
    <n v="48964100"/>
    <n v="10772102"/>
    <x v="0"/>
    <x v="1"/>
    <x v="1"/>
    <x v="4"/>
    <x v="4"/>
    <n v="0.14699999999999999"/>
    <x v="1"/>
    <x v="0"/>
  </r>
  <r>
    <d v="2019-02-02T00:00:00"/>
    <s v="KH005"/>
    <s v="A009"/>
    <n v="410"/>
    <x v="103"/>
    <n v="250802080"/>
    <n v="57684478.399999999"/>
    <x v="1"/>
    <x v="0"/>
    <x v="1"/>
    <x v="4"/>
    <x v="2"/>
    <n v="1.476"/>
    <x v="0"/>
    <x v="0"/>
  </r>
  <r>
    <d v="2019-02-03T00:00:00"/>
    <s v="KH004"/>
    <s v="A016"/>
    <n v="300"/>
    <x v="104"/>
    <n v="284090010"/>
    <n v="59658902.100000001"/>
    <x v="0"/>
    <x v="0"/>
    <x v="1"/>
    <x v="5"/>
    <x v="4"/>
    <n v="0.56999999999999995"/>
    <x v="3"/>
    <x v="0"/>
  </r>
  <r>
    <d v="2019-02-03T00:00:00"/>
    <s v="KH012"/>
    <s v="A016"/>
    <n v="560"/>
    <x v="105"/>
    <n v="522311370"/>
    <n v="67900478.100000009"/>
    <x v="3"/>
    <x v="1"/>
    <x v="1"/>
    <x v="5"/>
    <x v="4"/>
    <n v="1.0640000000000001"/>
    <x v="3"/>
    <x v="0"/>
  </r>
  <r>
    <d v="2019-02-03T00:00:00"/>
    <s v="KH007"/>
    <s v="A008"/>
    <n v="1060"/>
    <x v="106"/>
    <n v="220585720"/>
    <n v="35293715.200000003"/>
    <x v="3"/>
    <x v="1"/>
    <x v="1"/>
    <x v="5"/>
    <x v="3"/>
    <n v="1.696"/>
    <x v="3"/>
    <x v="0"/>
  </r>
  <r>
    <d v="2019-02-03T00:00:00"/>
    <s v="KH011"/>
    <s v="A015"/>
    <n v="290"/>
    <x v="107"/>
    <n v="204179850"/>
    <n v="28585179.000000004"/>
    <x v="1"/>
    <x v="0"/>
    <x v="1"/>
    <x v="5"/>
    <x v="0"/>
    <n v="1.0149999999999999"/>
    <x v="0"/>
    <x v="0"/>
  </r>
  <r>
    <d v="2019-02-03T00:00:00"/>
    <s v="KH010"/>
    <s v="A020"/>
    <n v="360"/>
    <x v="108"/>
    <n v="288625200"/>
    <n v="23090016"/>
    <x v="1"/>
    <x v="1"/>
    <x v="1"/>
    <x v="5"/>
    <x v="4"/>
    <n v="0.93600000000000005"/>
    <x v="1"/>
    <x v="0"/>
  </r>
  <r>
    <d v="2019-02-03T00:00:00"/>
    <s v="KH005"/>
    <s v="A010"/>
    <n v="260"/>
    <x v="109"/>
    <n v="158094490"/>
    <n v="26876063.300000001"/>
    <x v="0"/>
    <x v="1"/>
    <x v="1"/>
    <x v="5"/>
    <x v="3"/>
    <n v="0.83199999999999996"/>
    <x v="0"/>
    <x v="0"/>
  </r>
  <r>
    <d v="2019-02-03T00:00:00"/>
    <s v="KH007"/>
    <s v="A001"/>
    <n v="290"/>
    <x v="110"/>
    <n v="149673180"/>
    <n v="28437904.199999999"/>
    <x v="3"/>
    <x v="0"/>
    <x v="1"/>
    <x v="5"/>
    <x v="4"/>
    <n v="0.92800000000000005"/>
    <x v="0"/>
    <x v="0"/>
  </r>
  <r>
    <d v="2019-02-04T00:00:00"/>
    <s v="KH012"/>
    <s v="A003"/>
    <n v="340"/>
    <x v="111"/>
    <n v="166943490"/>
    <n v="36727567.799999997"/>
    <x v="3"/>
    <x v="1"/>
    <x v="1"/>
    <x v="5"/>
    <x v="3"/>
    <n v="1.0880000000000001"/>
    <x v="0"/>
    <x v="0"/>
  </r>
  <r>
    <d v="2019-02-04T00:00:00"/>
    <s v="KH011"/>
    <s v="A003"/>
    <n v="860"/>
    <x v="112"/>
    <n v="457461970"/>
    <n v="73193915.200000003"/>
    <x v="3"/>
    <x v="1"/>
    <x v="1"/>
    <x v="5"/>
    <x v="3"/>
    <n v="2.7519999999999998"/>
    <x v="0"/>
    <x v="0"/>
  </r>
  <r>
    <d v="2019-02-04T00:00:00"/>
    <s v="KH014"/>
    <s v="A016"/>
    <n v="500"/>
    <x v="113"/>
    <n v="503037280"/>
    <n v="90546710.399999991"/>
    <x v="2"/>
    <x v="0"/>
    <x v="1"/>
    <x v="5"/>
    <x v="4"/>
    <n v="0.95"/>
    <x v="3"/>
    <x v="0"/>
  </r>
  <r>
    <d v="2019-02-05T00:00:00"/>
    <s v="KH011"/>
    <s v="A025"/>
    <n v="760"/>
    <x v="114"/>
    <n v="530732390"/>
    <n v="106146478"/>
    <x v="1"/>
    <x v="0"/>
    <x v="1"/>
    <x v="5"/>
    <x v="3"/>
    <n v="2.4319999999999999"/>
    <x v="0"/>
    <x v="0"/>
  </r>
  <r>
    <d v="2019-02-05T00:00:00"/>
    <s v="KH008"/>
    <s v="A003"/>
    <n v="1260"/>
    <x v="115"/>
    <n v="586740310"/>
    <n v="93878449.600000009"/>
    <x v="4"/>
    <x v="0"/>
    <x v="1"/>
    <x v="5"/>
    <x v="3"/>
    <n v="4.032"/>
    <x v="0"/>
    <x v="0"/>
  </r>
  <r>
    <d v="2019-02-06T00:00:00"/>
    <s v="KH010"/>
    <s v="A006"/>
    <n v="140"/>
    <x v="116"/>
    <n v="111778630"/>
    <n v="13413435.600000001"/>
    <x v="4"/>
    <x v="0"/>
    <x v="1"/>
    <x v="5"/>
    <x v="2"/>
    <n v="0.60199999999999998"/>
    <x v="2"/>
    <x v="0"/>
  </r>
  <r>
    <d v="2019-02-07T00:00:00"/>
    <s v="KH006"/>
    <s v="A014"/>
    <n v="1190"/>
    <x v="117"/>
    <n v="588057480"/>
    <n v="64686322.800000004"/>
    <x v="1"/>
    <x v="0"/>
    <x v="1"/>
    <x v="5"/>
    <x v="1"/>
    <n v="3.57"/>
    <x v="1"/>
    <x v="0"/>
  </r>
  <r>
    <d v="2019-02-07T00:00:00"/>
    <s v="KH016"/>
    <s v="A009"/>
    <n v="610"/>
    <x v="118"/>
    <n v="406830220"/>
    <n v="81366044"/>
    <x v="4"/>
    <x v="0"/>
    <x v="1"/>
    <x v="5"/>
    <x v="2"/>
    <n v="2.1960000000000002"/>
    <x v="0"/>
    <x v="0"/>
  </r>
  <r>
    <d v="2019-02-07T00:00:00"/>
    <s v="KH002"/>
    <s v="A016"/>
    <n v="540"/>
    <x v="119"/>
    <n v="391444550"/>
    <n v="50887791.5"/>
    <x v="1"/>
    <x v="0"/>
    <x v="1"/>
    <x v="5"/>
    <x v="4"/>
    <n v="1.026"/>
    <x v="3"/>
    <x v="0"/>
  </r>
  <r>
    <d v="2019-02-07T00:00:00"/>
    <s v="KH010"/>
    <s v="A010"/>
    <n v="330"/>
    <x v="120"/>
    <n v="167506710"/>
    <n v="23450939.400000006"/>
    <x v="2"/>
    <x v="1"/>
    <x v="1"/>
    <x v="5"/>
    <x v="3"/>
    <n v="1.056"/>
    <x v="0"/>
    <x v="0"/>
  </r>
  <r>
    <d v="2019-02-08T00:00:00"/>
    <s v="KH009"/>
    <s v="A003"/>
    <n v="240"/>
    <x v="121"/>
    <n v="109263710"/>
    <n v="26223290.399999999"/>
    <x v="1"/>
    <x v="0"/>
    <x v="1"/>
    <x v="5"/>
    <x v="3"/>
    <n v="0.76800000000000002"/>
    <x v="0"/>
    <x v="0"/>
  </r>
  <r>
    <d v="2019-02-08T00:00:00"/>
    <s v="KH012"/>
    <s v="A002"/>
    <n v="900"/>
    <x v="122"/>
    <n v="412128270"/>
    <n v="49455392.400000006"/>
    <x v="1"/>
    <x v="0"/>
    <x v="1"/>
    <x v="5"/>
    <x v="6"/>
    <n v="3.6"/>
    <x v="0"/>
    <x v="0"/>
  </r>
  <r>
    <d v="2019-02-08T00:00:00"/>
    <s v="KH006"/>
    <s v="A015"/>
    <n v="410"/>
    <x v="123"/>
    <n v="251600570"/>
    <n v="60384136.799999997"/>
    <x v="0"/>
    <x v="0"/>
    <x v="1"/>
    <x v="5"/>
    <x v="0"/>
    <n v="1.4350000000000001"/>
    <x v="0"/>
    <x v="0"/>
  </r>
  <r>
    <d v="2019-02-08T00:00:00"/>
    <s v="KH015"/>
    <s v="A013"/>
    <n v="1150"/>
    <x v="124"/>
    <n v="581139230"/>
    <n v="46491138.399999999"/>
    <x v="2"/>
    <x v="1"/>
    <x v="1"/>
    <x v="5"/>
    <x v="1"/>
    <n v="1.38"/>
    <x v="3"/>
    <x v="0"/>
  </r>
  <r>
    <d v="2019-02-08T00:00:00"/>
    <s v="KH006"/>
    <s v="A011"/>
    <n v="130"/>
    <x v="125"/>
    <n v="60806720"/>
    <n v="6080672.0000000009"/>
    <x v="3"/>
    <x v="0"/>
    <x v="1"/>
    <x v="5"/>
    <x v="5"/>
    <n v="0.29899999999999999"/>
    <x v="1"/>
    <x v="0"/>
  </r>
  <r>
    <d v="2019-02-08T00:00:00"/>
    <s v="KH002"/>
    <s v="A016"/>
    <n v="230"/>
    <x v="126"/>
    <n v="222203810"/>
    <n v="42218723.899999999"/>
    <x v="1"/>
    <x v="0"/>
    <x v="1"/>
    <x v="5"/>
    <x v="4"/>
    <n v="0.437"/>
    <x v="3"/>
    <x v="0"/>
  </r>
  <r>
    <d v="2019-02-08T00:00:00"/>
    <s v="KH002"/>
    <s v="A008"/>
    <n v="410"/>
    <x v="127"/>
    <n v="103635650"/>
    <n v="9327208.5"/>
    <x v="3"/>
    <x v="1"/>
    <x v="1"/>
    <x v="5"/>
    <x v="3"/>
    <n v="0.65600000000000003"/>
    <x v="3"/>
    <x v="0"/>
  </r>
  <r>
    <d v="2019-02-10T00:00:00"/>
    <s v="KH006"/>
    <s v="A025"/>
    <n v="540"/>
    <x v="128"/>
    <n v="338159310"/>
    <n v="81158234.399999991"/>
    <x v="2"/>
    <x v="1"/>
    <x v="1"/>
    <x v="6"/>
    <x v="3"/>
    <n v="1.728"/>
    <x v="0"/>
    <x v="0"/>
  </r>
  <r>
    <d v="2019-02-10T00:00:00"/>
    <s v="KH014"/>
    <s v="A016"/>
    <n v="360"/>
    <x v="129"/>
    <n v="359396110"/>
    <n v="89849027.5"/>
    <x v="2"/>
    <x v="1"/>
    <x v="1"/>
    <x v="6"/>
    <x v="4"/>
    <n v="0.68400000000000005"/>
    <x v="3"/>
    <x v="0"/>
  </r>
  <r>
    <d v="2019-02-10T00:00:00"/>
    <s v="KH007"/>
    <s v="A010"/>
    <n v="290"/>
    <x v="130"/>
    <n v="179852910"/>
    <n v="37769111.100000001"/>
    <x v="1"/>
    <x v="0"/>
    <x v="1"/>
    <x v="6"/>
    <x v="3"/>
    <n v="0.92800000000000005"/>
    <x v="0"/>
    <x v="0"/>
  </r>
  <r>
    <d v="2019-02-10T00:00:00"/>
    <s v="KH015"/>
    <s v="A017"/>
    <n v="640"/>
    <x v="131"/>
    <n v="558421750"/>
    <n v="78179045.000000015"/>
    <x v="0"/>
    <x v="1"/>
    <x v="1"/>
    <x v="6"/>
    <x v="0"/>
    <n v="2.6240000000000001"/>
    <x v="2"/>
    <x v="0"/>
  </r>
  <r>
    <d v="2019-02-10T00:00:00"/>
    <s v="KH009"/>
    <s v="A017"/>
    <n v="640"/>
    <x v="132"/>
    <n v="647626490"/>
    <n v="116572768.2"/>
    <x v="0"/>
    <x v="1"/>
    <x v="1"/>
    <x v="6"/>
    <x v="0"/>
    <n v="2.6240000000000001"/>
    <x v="2"/>
    <x v="0"/>
  </r>
  <r>
    <d v="2019-02-10T00:00:00"/>
    <s v="KH008"/>
    <s v="A003"/>
    <n v="430"/>
    <x v="133"/>
    <n v="262687600"/>
    <n v="28895636"/>
    <x v="2"/>
    <x v="0"/>
    <x v="1"/>
    <x v="6"/>
    <x v="3"/>
    <n v="1.3759999999999999"/>
    <x v="0"/>
    <x v="0"/>
  </r>
  <r>
    <d v="2019-02-11T00:00:00"/>
    <s v="KH012"/>
    <s v="A018"/>
    <n v="840"/>
    <x v="134"/>
    <n v="514338090"/>
    <n v="102867618"/>
    <x v="4"/>
    <x v="1"/>
    <x v="1"/>
    <x v="6"/>
    <x v="4"/>
    <n v="1.764"/>
    <x v="1"/>
    <x v="0"/>
  </r>
  <r>
    <d v="2019-02-11T00:00:00"/>
    <s v="KH001"/>
    <s v="A017"/>
    <n v="500"/>
    <x v="135"/>
    <n v="375997280"/>
    <n v="86479374.399999991"/>
    <x v="4"/>
    <x v="1"/>
    <x v="1"/>
    <x v="6"/>
    <x v="0"/>
    <n v="2.0499999999999998"/>
    <x v="2"/>
    <x v="0"/>
  </r>
  <r>
    <d v="2019-02-11T00:00:00"/>
    <s v="KH014"/>
    <s v="A021"/>
    <n v="680"/>
    <x v="136"/>
    <n v="212899950"/>
    <n v="48966988.500000007"/>
    <x v="3"/>
    <x v="1"/>
    <x v="1"/>
    <x v="6"/>
    <x v="2"/>
    <n v="2.516"/>
    <x v="0"/>
    <x v="0"/>
  </r>
  <r>
    <d v="2019-02-11T00:00:00"/>
    <s v="KH006"/>
    <s v="A009"/>
    <n v="420"/>
    <x v="137"/>
    <n v="326770370"/>
    <n v="39212444.399999999"/>
    <x v="3"/>
    <x v="0"/>
    <x v="1"/>
    <x v="6"/>
    <x v="2"/>
    <n v="1.512"/>
    <x v="0"/>
    <x v="0"/>
  </r>
  <r>
    <d v="2019-02-11T00:00:00"/>
    <s v="KH016"/>
    <s v="A016"/>
    <n v="640"/>
    <x v="138"/>
    <n v="646346650"/>
    <n v="96951997.5"/>
    <x v="0"/>
    <x v="1"/>
    <x v="1"/>
    <x v="6"/>
    <x v="4"/>
    <n v="1.216"/>
    <x v="3"/>
    <x v="0"/>
  </r>
  <r>
    <d v="2019-02-12T00:00:00"/>
    <s v="KH015"/>
    <s v="A023"/>
    <n v="460"/>
    <x v="139"/>
    <n v="388723380"/>
    <n v="54421273.200000003"/>
    <x v="1"/>
    <x v="0"/>
    <x v="1"/>
    <x v="6"/>
    <x v="6"/>
    <n v="1.518"/>
    <x v="0"/>
    <x v="0"/>
  </r>
  <r>
    <d v="2019-02-12T00:00:00"/>
    <s v="KH011"/>
    <s v="A023"/>
    <n v="680"/>
    <x v="140"/>
    <n v="601739730"/>
    <n v="54156575.699999996"/>
    <x v="3"/>
    <x v="0"/>
    <x v="1"/>
    <x v="6"/>
    <x v="6"/>
    <n v="2.2440000000000002"/>
    <x v="0"/>
    <x v="0"/>
  </r>
  <r>
    <d v="2019-02-12T00:00:00"/>
    <s v="KH004"/>
    <s v="A005"/>
    <n v="860"/>
    <x v="141"/>
    <n v="358513480"/>
    <n v="71702696"/>
    <x v="4"/>
    <x v="1"/>
    <x v="1"/>
    <x v="6"/>
    <x v="7"/>
    <n v="1.8920000000000001"/>
    <x v="1"/>
    <x v="0"/>
  </r>
  <r>
    <d v="2019-02-12T00:00:00"/>
    <s v="KH001"/>
    <s v="A020"/>
    <n v="560"/>
    <x v="142"/>
    <n v="465028270"/>
    <n v="106956502.10000001"/>
    <x v="1"/>
    <x v="1"/>
    <x v="1"/>
    <x v="6"/>
    <x v="4"/>
    <n v="1.456"/>
    <x v="1"/>
    <x v="0"/>
  </r>
  <r>
    <d v="2019-02-12T00:00:00"/>
    <s v="KH015"/>
    <s v="A022"/>
    <n v="600"/>
    <x v="143"/>
    <n v="381070660"/>
    <n v="30485652.800000004"/>
    <x v="1"/>
    <x v="1"/>
    <x v="1"/>
    <x v="6"/>
    <x v="7"/>
    <n v="1.2"/>
    <x v="3"/>
    <x v="0"/>
  </r>
  <r>
    <d v="2019-02-13T00:00:00"/>
    <s v="KH013"/>
    <s v="A005"/>
    <n v="1170"/>
    <x v="144"/>
    <n v="454049160"/>
    <n v="49945407.599999994"/>
    <x v="3"/>
    <x v="1"/>
    <x v="1"/>
    <x v="6"/>
    <x v="7"/>
    <n v="2.5739999999999998"/>
    <x v="1"/>
    <x v="0"/>
  </r>
  <r>
    <d v="2019-02-13T00:00:00"/>
    <s v="KH008"/>
    <s v="A023"/>
    <n v="600"/>
    <x v="145"/>
    <n v="671797080"/>
    <n v="60461737.199999996"/>
    <x v="3"/>
    <x v="0"/>
    <x v="1"/>
    <x v="6"/>
    <x v="6"/>
    <n v="1.98"/>
    <x v="0"/>
    <x v="0"/>
  </r>
  <r>
    <d v="2019-02-13T00:00:00"/>
    <s v="KH003"/>
    <s v="A014"/>
    <n v="1250"/>
    <x v="146"/>
    <n v="606285050"/>
    <n v="48502804"/>
    <x v="3"/>
    <x v="0"/>
    <x v="1"/>
    <x v="6"/>
    <x v="1"/>
    <n v="3.75"/>
    <x v="1"/>
    <x v="0"/>
  </r>
  <r>
    <d v="2019-02-13T00:00:00"/>
    <s v="KH002"/>
    <s v="A022"/>
    <n v="760"/>
    <x v="147"/>
    <n v="470492990"/>
    <n v="70573948.5"/>
    <x v="3"/>
    <x v="1"/>
    <x v="1"/>
    <x v="6"/>
    <x v="7"/>
    <n v="1.52"/>
    <x v="3"/>
    <x v="0"/>
  </r>
  <r>
    <d v="2019-02-14T00:00:00"/>
    <s v="KH016"/>
    <s v="A015"/>
    <n v="1210"/>
    <x v="148"/>
    <n v="613518810"/>
    <n v="128838950.09999999"/>
    <x v="0"/>
    <x v="0"/>
    <x v="1"/>
    <x v="6"/>
    <x v="0"/>
    <n v="4.2350000000000003"/>
    <x v="0"/>
    <x v="0"/>
  </r>
  <r>
    <d v="2019-02-15T00:00:00"/>
    <s v="KH016"/>
    <s v="A008"/>
    <n v="510"/>
    <x v="149"/>
    <n v="141955630"/>
    <n v="19873788.200000003"/>
    <x v="2"/>
    <x v="0"/>
    <x v="1"/>
    <x v="6"/>
    <x v="3"/>
    <n v="0.81599999999999995"/>
    <x v="3"/>
    <x v="0"/>
  </r>
  <r>
    <d v="2019-02-15T00:00:00"/>
    <s v="KH008"/>
    <s v="A018"/>
    <n v="740"/>
    <x v="150"/>
    <n v="461272180"/>
    <n v="115318045"/>
    <x v="3"/>
    <x v="0"/>
    <x v="1"/>
    <x v="6"/>
    <x v="4"/>
    <n v="1.554"/>
    <x v="1"/>
    <x v="0"/>
  </r>
  <r>
    <d v="2019-02-15T00:00:00"/>
    <s v="KH010"/>
    <s v="A001"/>
    <n v="460"/>
    <x v="151"/>
    <n v="221547520"/>
    <n v="35447603.200000003"/>
    <x v="0"/>
    <x v="1"/>
    <x v="1"/>
    <x v="6"/>
    <x v="4"/>
    <n v="1.472"/>
    <x v="0"/>
    <x v="0"/>
  </r>
  <r>
    <d v="2019-02-15T00:00:00"/>
    <s v="KH015"/>
    <s v="A025"/>
    <n v="950"/>
    <x v="152"/>
    <n v="673263970"/>
    <n v="100989595.49999999"/>
    <x v="2"/>
    <x v="0"/>
    <x v="1"/>
    <x v="6"/>
    <x v="3"/>
    <n v="3.04"/>
    <x v="0"/>
    <x v="0"/>
  </r>
  <r>
    <d v="2019-02-16T00:00:00"/>
    <s v="KH014"/>
    <s v="A011"/>
    <n v="360"/>
    <x v="153"/>
    <n v="203712180"/>
    <n v="28519705.200000003"/>
    <x v="0"/>
    <x v="0"/>
    <x v="1"/>
    <x v="6"/>
    <x v="5"/>
    <n v="0.82799999999999985"/>
    <x v="1"/>
    <x v="0"/>
  </r>
  <r>
    <d v="2019-02-16T00:00:00"/>
    <s v="KH005"/>
    <s v="A017"/>
    <n v="430"/>
    <x v="154"/>
    <n v="397601220"/>
    <n v="99400305"/>
    <x v="2"/>
    <x v="1"/>
    <x v="1"/>
    <x v="6"/>
    <x v="0"/>
    <n v="1.7629999999999997"/>
    <x v="2"/>
    <x v="0"/>
  </r>
  <r>
    <d v="2019-02-17T00:00:00"/>
    <s v="KH004"/>
    <s v="A020"/>
    <n v="510"/>
    <x v="155"/>
    <n v="491526030"/>
    <n v="39322082.400000006"/>
    <x v="4"/>
    <x v="1"/>
    <x v="1"/>
    <x v="7"/>
    <x v="4"/>
    <n v="1.3260000000000001"/>
    <x v="1"/>
    <x v="0"/>
  </r>
  <r>
    <d v="2019-02-17T00:00:00"/>
    <s v="KH003"/>
    <s v="A006"/>
    <n v="380"/>
    <x v="156"/>
    <n v="348929590"/>
    <n v="59318030.300000004"/>
    <x v="1"/>
    <x v="0"/>
    <x v="1"/>
    <x v="7"/>
    <x v="2"/>
    <n v="1.6339999999999999"/>
    <x v="2"/>
    <x v="0"/>
  </r>
  <r>
    <d v="2019-02-17T00:00:00"/>
    <s v="KH016"/>
    <s v="A019"/>
    <n v="230"/>
    <x v="157"/>
    <n v="140773140"/>
    <n v="28154628.000000004"/>
    <x v="0"/>
    <x v="1"/>
    <x v="1"/>
    <x v="7"/>
    <x v="4"/>
    <n v="0.29899999999999999"/>
    <x v="3"/>
    <x v="0"/>
  </r>
  <r>
    <d v="2019-02-17T00:00:00"/>
    <s v="KH007"/>
    <s v="A016"/>
    <n v="650"/>
    <x v="158"/>
    <n v="513677520"/>
    <n v="82188403.200000003"/>
    <x v="3"/>
    <x v="0"/>
    <x v="1"/>
    <x v="7"/>
    <x v="4"/>
    <n v="1.2350000000000001"/>
    <x v="3"/>
    <x v="0"/>
  </r>
  <r>
    <d v="2019-02-17T00:00:00"/>
    <s v="KH005"/>
    <s v="A025"/>
    <n v="970"/>
    <x v="159"/>
    <n v="660495510"/>
    <n v="125494146.89999999"/>
    <x v="1"/>
    <x v="1"/>
    <x v="1"/>
    <x v="7"/>
    <x v="3"/>
    <n v="3.1040000000000001"/>
    <x v="0"/>
    <x v="0"/>
  </r>
  <r>
    <d v="2019-02-18T00:00:00"/>
    <s v="KH010"/>
    <s v="A003"/>
    <n v="630"/>
    <x v="160"/>
    <n v="334171130"/>
    <n v="86884493.800000012"/>
    <x v="1"/>
    <x v="1"/>
    <x v="1"/>
    <x v="7"/>
    <x v="3"/>
    <n v="2.016"/>
    <x v="0"/>
    <x v="0"/>
  </r>
  <r>
    <d v="2019-02-18T00:00:00"/>
    <s v="KH008"/>
    <s v="A006"/>
    <n v="30"/>
    <x v="161"/>
    <n v="24296000"/>
    <n v="5345120"/>
    <x v="1"/>
    <x v="0"/>
    <x v="1"/>
    <x v="7"/>
    <x v="2"/>
    <n v="0.129"/>
    <x v="2"/>
    <x v="0"/>
  </r>
  <r>
    <d v="2019-02-18T00:00:00"/>
    <s v="KH006"/>
    <s v="A012"/>
    <n v="550"/>
    <x v="162"/>
    <n v="160279970"/>
    <n v="22439195.800000001"/>
    <x v="3"/>
    <x v="0"/>
    <x v="1"/>
    <x v="7"/>
    <x v="6"/>
    <n v="2.2000000000000002"/>
    <x v="0"/>
    <x v="0"/>
  </r>
  <r>
    <d v="2019-02-18T00:00:00"/>
    <s v="KH010"/>
    <s v="A002"/>
    <n v="840"/>
    <x v="163"/>
    <n v="319397000"/>
    <n v="28745730"/>
    <x v="1"/>
    <x v="0"/>
    <x v="1"/>
    <x v="7"/>
    <x v="6"/>
    <n v="3.36"/>
    <x v="0"/>
    <x v="0"/>
  </r>
  <r>
    <d v="2019-02-18T00:00:00"/>
    <s v="KH008"/>
    <s v="A002"/>
    <n v="440"/>
    <x v="164"/>
    <n v="197815410"/>
    <n v="37584927.899999999"/>
    <x v="3"/>
    <x v="1"/>
    <x v="1"/>
    <x v="7"/>
    <x v="6"/>
    <n v="1.76"/>
    <x v="0"/>
    <x v="0"/>
  </r>
  <r>
    <d v="2019-02-18T00:00:00"/>
    <s v="KH016"/>
    <s v="A007"/>
    <n v="810"/>
    <x v="165"/>
    <n v="638947090"/>
    <n v="102231534.39999999"/>
    <x v="2"/>
    <x v="1"/>
    <x v="1"/>
    <x v="7"/>
    <x v="1"/>
    <n v="2.1869999999999998"/>
    <x v="1"/>
    <x v="0"/>
  </r>
  <r>
    <d v="2019-02-18T00:00:00"/>
    <s v="KH001"/>
    <s v="A003"/>
    <n v="580"/>
    <x v="166"/>
    <n v="306626520"/>
    <n v="58259038.799999997"/>
    <x v="0"/>
    <x v="0"/>
    <x v="1"/>
    <x v="7"/>
    <x v="3"/>
    <n v="1.8560000000000001"/>
    <x v="0"/>
    <x v="0"/>
  </r>
  <r>
    <d v="2019-02-19T00:00:00"/>
    <s v="KH004"/>
    <s v="A003"/>
    <n v="430"/>
    <x v="167"/>
    <n v="241287600"/>
    <n v="31367388.000000004"/>
    <x v="3"/>
    <x v="1"/>
    <x v="1"/>
    <x v="7"/>
    <x v="3"/>
    <n v="1.3759999999999999"/>
    <x v="0"/>
    <x v="0"/>
  </r>
  <r>
    <d v="2019-02-19T00:00:00"/>
    <s v="KH007"/>
    <s v="A020"/>
    <n v="330"/>
    <x v="168"/>
    <n v="266301770"/>
    <n v="45271300.900000006"/>
    <x v="1"/>
    <x v="1"/>
    <x v="1"/>
    <x v="7"/>
    <x v="4"/>
    <n v="0.85799999999999998"/>
    <x v="1"/>
    <x v="0"/>
  </r>
  <r>
    <d v="2019-02-19T00:00:00"/>
    <s v="KH013"/>
    <s v="A024"/>
    <n v="770"/>
    <x v="169"/>
    <n v="310745990"/>
    <n v="55934278.199999996"/>
    <x v="1"/>
    <x v="0"/>
    <x v="1"/>
    <x v="7"/>
    <x v="0"/>
    <n v="2.9260000000000002"/>
    <x v="0"/>
    <x v="0"/>
  </r>
  <r>
    <d v="2019-02-19T00:00:00"/>
    <s v="KH006"/>
    <s v="A012"/>
    <n v="270"/>
    <x v="170"/>
    <n v="77099050"/>
    <n v="14648819.5"/>
    <x v="3"/>
    <x v="1"/>
    <x v="1"/>
    <x v="7"/>
    <x v="6"/>
    <n v="1.08"/>
    <x v="0"/>
    <x v="0"/>
  </r>
  <r>
    <d v="2019-02-19T00:00:00"/>
    <s v="KH011"/>
    <s v="A009"/>
    <n v="740"/>
    <x v="171"/>
    <n v="517278880"/>
    <n v="124146931.19999999"/>
    <x v="1"/>
    <x v="0"/>
    <x v="1"/>
    <x v="7"/>
    <x v="2"/>
    <n v="2.6640000000000001"/>
    <x v="0"/>
    <x v="0"/>
  </r>
  <r>
    <d v="2019-02-20T00:00:00"/>
    <s v="KH005"/>
    <s v="A015"/>
    <n v="150"/>
    <x v="172"/>
    <n v="88044980"/>
    <n v="8804498"/>
    <x v="3"/>
    <x v="1"/>
    <x v="1"/>
    <x v="7"/>
    <x v="0"/>
    <n v="0.52500000000000002"/>
    <x v="0"/>
    <x v="0"/>
  </r>
  <r>
    <d v="2019-02-20T00:00:00"/>
    <s v="KH016"/>
    <s v="A024"/>
    <n v="1200"/>
    <x v="173"/>
    <n v="439148010"/>
    <n v="43914801.000000007"/>
    <x v="4"/>
    <x v="0"/>
    <x v="1"/>
    <x v="7"/>
    <x v="0"/>
    <n v="4.5599999999999996"/>
    <x v="0"/>
    <x v="0"/>
  </r>
  <r>
    <d v="2019-02-20T00:00:00"/>
    <s v="KH015"/>
    <s v="A022"/>
    <n v="790"/>
    <x v="174"/>
    <n v="660039770"/>
    <n v="105606363.2"/>
    <x v="2"/>
    <x v="0"/>
    <x v="1"/>
    <x v="7"/>
    <x v="7"/>
    <n v="1.58"/>
    <x v="3"/>
    <x v="0"/>
  </r>
  <r>
    <d v="2019-02-21T00:00:00"/>
    <s v="KH011"/>
    <s v="A013"/>
    <n v="690"/>
    <x v="175"/>
    <n v="387028350"/>
    <n v="100627371"/>
    <x v="4"/>
    <x v="0"/>
    <x v="1"/>
    <x v="7"/>
    <x v="1"/>
    <n v="0.82799999999999996"/>
    <x v="3"/>
    <x v="0"/>
  </r>
  <r>
    <d v="2019-02-21T00:00:00"/>
    <s v="KH013"/>
    <s v="A007"/>
    <n v="420"/>
    <x v="176"/>
    <n v="283738540"/>
    <n v="65259864.200000003"/>
    <x v="4"/>
    <x v="1"/>
    <x v="1"/>
    <x v="7"/>
    <x v="1"/>
    <n v="1.1339999999999999"/>
    <x v="1"/>
    <x v="0"/>
  </r>
  <r>
    <d v="2019-02-22T00:00:00"/>
    <s v="KH007"/>
    <s v="A023"/>
    <n v="550"/>
    <x v="177"/>
    <n v="498760460"/>
    <n v="44888441.399999999"/>
    <x v="4"/>
    <x v="1"/>
    <x v="1"/>
    <x v="7"/>
    <x v="6"/>
    <n v="1.8149999999999999"/>
    <x v="0"/>
    <x v="0"/>
  </r>
  <r>
    <d v="2019-02-22T00:00:00"/>
    <s v="KH015"/>
    <s v="A014"/>
    <n v="1330"/>
    <x v="178"/>
    <n v="607722210"/>
    <n v="127621664.09999999"/>
    <x v="0"/>
    <x v="1"/>
    <x v="1"/>
    <x v="7"/>
    <x v="1"/>
    <n v="3.99"/>
    <x v="1"/>
    <x v="0"/>
  </r>
  <r>
    <d v="2019-02-22T00:00:00"/>
    <s v="KH015"/>
    <s v="A018"/>
    <n v="610"/>
    <x v="179"/>
    <n v="426641440"/>
    <n v="76795459.200000003"/>
    <x v="3"/>
    <x v="0"/>
    <x v="1"/>
    <x v="7"/>
    <x v="4"/>
    <n v="1.2809999999999999"/>
    <x v="1"/>
    <x v="0"/>
  </r>
  <r>
    <d v="2019-02-22T00:00:00"/>
    <s v="KH007"/>
    <s v="A015"/>
    <n v="900"/>
    <x v="180"/>
    <n v="561148000"/>
    <n v="134675520"/>
    <x v="3"/>
    <x v="1"/>
    <x v="1"/>
    <x v="7"/>
    <x v="0"/>
    <n v="3.15"/>
    <x v="0"/>
    <x v="0"/>
  </r>
  <r>
    <d v="2019-02-22T00:00:00"/>
    <s v="KH001"/>
    <s v="A013"/>
    <n v="430"/>
    <x v="181"/>
    <n v="211509950"/>
    <n v="25381194"/>
    <x v="1"/>
    <x v="1"/>
    <x v="1"/>
    <x v="7"/>
    <x v="1"/>
    <n v="0.51600000000000001"/>
    <x v="3"/>
    <x v="0"/>
  </r>
  <r>
    <d v="2019-02-23T00:00:00"/>
    <s v="KH013"/>
    <s v="A002"/>
    <n v="180"/>
    <x v="182"/>
    <n v="92498470"/>
    <n v="12024801.100000001"/>
    <x v="4"/>
    <x v="1"/>
    <x v="1"/>
    <x v="7"/>
    <x v="6"/>
    <n v="0.72"/>
    <x v="0"/>
    <x v="0"/>
  </r>
  <r>
    <d v="2019-02-23T00:00:00"/>
    <s v="KH001"/>
    <s v="A021"/>
    <n v="680"/>
    <x v="183"/>
    <n v="250726340"/>
    <n v="47638004.600000001"/>
    <x v="2"/>
    <x v="0"/>
    <x v="1"/>
    <x v="7"/>
    <x v="2"/>
    <n v="2.516"/>
    <x v="0"/>
    <x v="0"/>
  </r>
  <r>
    <d v="2019-02-23T00:00:00"/>
    <s v="KH004"/>
    <s v="A010"/>
    <n v="410"/>
    <x v="184"/>
    <n v="246344640"/>
    <n v="19707571.200000003"/>
    <x v="3"/>
    <x v="1"/>
    <x v="1"/>
    <x v="7"/>
    <x v="3"/>
    <n v="1.3120000000000001"/>
    <x v="0"/>
    <x v="0"/>
  </r>
  <r>
    <d v="2019-02-25T00:00:00"/>
    <s v="KH013"/>
    <s v="A016"/>
    <n v="230"/>
    <x v="185"/>
    <n v="221071280"/>
    <n v="33160691.999999996"/>
    <x v="3"/>
    <x v="1"/>
    <x v="1"/>
    <x v="8"/>
    <x v="4"/>
    <n v="0.437"/>
    <x v="3"/>
    <x v="0"/>
  </r>
  <r>
    <d v="2019-02-25T00:00:00"/>
    <s v="KH001"/>
    <s v="A022"/>
    <n v="680"/>
    <x v="186"/>
    <n v="454864320"/>
    <n v="118264723.2"/>
    <x v="3"/>
    <x v="0"/>
    <x v="1"/>
    <x v="8"/>
    <x v="7"/>
    <n v="1.36"/>
    <x v="3"/>
    <x v="0"/>
  </r>
  <r>
    <d v="2019-02-25T00:00:00"/>
    <s v="KH001"/>
    <s v="A022"/>
    <n v="620"/>
    <x v="187"/>
    <n v="488338880"/>
    <n v="43950499.200000003"/>
    <x v="0"/>
    <x v="1"/>
    <x v="1"/>
    <x v="8"/>
    <x v="7"/>
    <n v="1.24"/>
    <x v="3"/>
    <x v="0"/>
  </r>
  <r>
    <d v="2019-02-26T00:00:00"/>
    <s v="KH001"/>
    <s v="A009"/>
    <n v="460"/>
    <x v="188"/>
    <n v="333406490"/>
    <n v="70015362.900000006"/>
    <x v="2"/>
    <x v="0"/>
    <x v="1"/>
    <x v="8"/>
    <x v="2"/>
    <n v="1.6559999999999999"/>
    <x v="0"/>
    <x v="0"/>
  </r>
  <r>
    <d v="2019-02-26T00:00:00"/>
    <s v="KH007"/>
    <s v="A003"/>
    <n v="600"/>
    <x v="189"/>
    <n v="367843930"/>
    <n v="62533468.100000009"/>
    <x v="2"/>
    <x v="0"/>
    <x v="1"/>
    <x v="8"/>
    <x v="3"/>
    <n v="1.92"/>
    <x v="0"/>
    <x v="0"/>
  </r>
  <r>
    <d v="2019-02-26T00:00:00"/>
    <s v="KH011"/>
    <s v="A014"/>
    <n v="650"/>
    <x v="190"/>
    <n v="320320590"/>
    <n v="73673735.700000003"/>
    <x v="1"/>
    <x v="1"/>
    <x v="1"/>
    <x v="8"/>
    <x v="1"/>
    <n v="1.95"/>
    <x v="1"/>
    <x v="0"/>
  </r>
  <r>
    <d v="2019-02-26T00:00:00"/>
    <s v="KH001"/>
    <s v="A006"/>
    <n v="20"/>
    <x v="191"/>
    <n v="14650920"/>
    <n v="1318582.8"/>
    <x v="0"/>
    <x v="1"/>
    <x v="1"/>
    <x v="8"/>
    <x v="2"/>
    <n v="8.5999999999999993E-2"/>
    <x v="2"/>
    <x v="0"/>
  </r>
  <r>
    <d v="2019-02-26T00:00:00"/>
    <s v="KH008"/>
    <s v="A020"/>
    <n v="90"/>
    <x v="192"/>
    <n v="63689100"/>
    <n v="16559166"/>
    <x v="4"/>
    <x v="0"/>
    <x v="1"/>
    <x v="8"/>
    <x v="4"/>
    <n v="0.23400000000000001"/>
    <x v="1"/>
    <x v="0"/>
  </r>
  <r>
    <d v="2019-02-27T00:00:00"/>
    <s v="KH009"/>
    <s v="A019"/>
    <n v="550"/>
    <x v="193"/>
    <n v="339999980"/>
    <n v="30599998.199999999"/>
    <x v="0"/>
    <x v="1"/>
    <x v="1"/>
    <x v="8"/>
    <x v="4"/>
    <n v="0.71499999999999997"/>
    <x v="3"/>
    <x v="0"/>
  </r>
  <r>
    <d v="2019-02-27T00:00:00"/>
    <s v="KH015"/>
    <s v="A014"/>
    <n v="1670"/>
    <x v="194"/>
    <n v="653441620"/>
    <n v="137222740.19999999"/>
    <x v="1"/>
    <x v="1"/>
    <x v="1"/>
    <x v="8"/>
    <x v="1"/>
    <n v="5.01"/>
    <x v="1"/>
    <x v="0"/>
  </r>
  <r>
    <d v="2019-02-27T00:00:00"/>
    <s v="KH007"/>
    <s v="A021"/>
    <n v="440"/>
    <x v="195"/>
    <n v="142391900"/>
    <n v="17087028"/>
    <x v="2"/>
    <x v="1"/>
    <x v="1"/>
    <x v="8"/>
    <x v="2"/>
    <n v="1.6279999999999999"/>
    <x v="0"/>
    <x v="0"/>
  </r>
  <r>
    <d v="2019-02-27T00:00:00"/>
    <s v="KH008"/>
    <s v="A015"/>
    <n v="50"/>
    <x v="196"/>
    <n v="26883320"/>
    <n v="3225998.3999999994"/>
    <x v="0"/>
    <x v="0"/>
    <x v="1"/>
    <x v="8"/>
    <x v="0"/>
    <n v="0.17499999999999999"/>
    <x v="0"/>
    <x v="0"/>
  </r>
  <r>
    <d v="2019-02-27T00:00:00"/>
    <s v="KH002"/>
    <s v="A006"/>
    <n v="210"/>
    <x v="197"/>
    <n v="176902910"/>
    <n v="45994756.600000001"/>
    <x v="3"/>
    <x v="1"/>
    <x v="1"/>
    <x v="8"/>
    <x v="2"/>
    <n v="0.90300000000000002"/>
    <x v="2"/>
    <x v="0"/>
  </r>
  <r>
    <d v="2019-02-27T00:00:00"/>
    <s v="KH008"/>
    <s v="A011"/>
    <n v="200"/>
    <x v="198"/>
    <n v="111146940"/>
    <n v="25563796.200000003"/>
    <x v="4"/>
    <x v="1"/>
    <x v="1"/>
    <x v="8"/>
    <x v="5"/>
    <n v="0.45999999999999996"/>
    <x v="1"/>
    <x v="0"/>
  </r>
  <r>
    <d v="2019-02-28T00:00:00"/>
    <s v="KH009"/>
    <s v="A013"/>
    <n v="1310"/>
    <x v="199"/>
    <n v="685220970"/>
    <n v="61669887.299999997"/>
    <x v="4"/>
    <x v="0"/>
    <x v="1"/>
    <x v="8"/>
    <x v="1"/>
    <n v="1.5720000000000001"/>
    <x v="3"/>
    <x v="0"/>
  </r>
  <r>
    <d v="2019-02-28T00:00:00"/>
    <s v="KH007"/>
    <s v="A007"/>
    <n v="960"/>
    <x v="200"/>
    <n v="614055930"/>
    <n v="67546152.300000012"/>
    <x v="0"/>
    <x v="1"/>
    <x v="1"/>
    <x v="8"/>
    <x v="1"/>
    <n v="2.5920000000000001"/>
    <x v="1"/>
    <x v="0"/>
  </r>
  <r>
    <d v="2019-02-28T00:00:00"/>
    <s v="KH015"/>
    <s v="A015"/>
    <n v="230"/>
    <x v="201"/>
    <n v="130757240"/>
    <n v="19613586"/>
    <x v="1"/>
    <x v="1"/>
    <x v="1"/>
    <x v="8"/>
    <x v="0"/>
    <n v="0.80500000000000005"/>
    <x v="0"/>
    <x v="0"/>
  </r>
  <r>
    <d v="2019-02-28T00:00:00"/>
    <s v="KH013"/>
    <s v="A008"/>
    <n v="40"/>
    <x v="202"/>
    <n v="11795510"/>
    <n v="2830922.4"/>
    <x v="4"/>
    <x v="1"/>
    <x v="1"/>
    <x v="8"/>
    <x v="3"/>
    <n v="6.4000000000000001E-2"/>
    <x v="3"/>
    <x v="0"/>
  </r>
  <r>
    <d v="2019-03-01T00:00:00"/>
    <s v="KH010"/>
    <s v="A011"/>
    <n v="960"/>
    <x v="203"/>
    <n v="553473120"/>
    <n v="83020968"/>
    <x v="2"/>
    <x v="1"/>
    <x v="2"/>
    <x v="8"/>
    <x v="5"/>
    <n v="2.2080000000000002"/>
    <x v="1"/>
    <x v="0"/>
  </r>
  <r>
    <d v="2019-03-01T00:00:00"/>
    <s v="KH003"/>
    <s v="A004"/>
    <n v="340"/>
    <x v="204"/>
    <n v="96585100"/>
    <n v="11590212"/>
    <x v="4"/>
    <x v="0"/>
    <x v="2"/>
    <x v="8"/>
    <x v="0"/>
    <n v="0.91800000000000015"/>
    <x v="1"/>
    <x v="0"/>
  </r>
  <r>
    <d v="2019-03-01T00:00:00"/>
    <s v="KH009"/>
    <s v="A010"/>
    <n v="40"/>
    <x v="205"/>
    <n v="25362900"/>
    <n v="5579838"/>
    <x v="3"/>
    <x v="1"/>
    <x v="2"/>
    <x v="8"/>
    <x v="3"/>
    <n v="0.128"/>
    <x v="0"/>
    <x v="0"/>
  </r>
  <r>
    <d v="2019-03-01T00:00:00"/>
    <s v="KH010"/>
    <s v="A005"/>
    <n v="1590"/>
    <x v="206"/>
    <n v="653118850"/>
    <n v="124092581.5"/>
    <x v="1"/>
    <x v="1"/>
    <x v="2"/>
    <x v="8"/>
    <x v="7"/>
    <n v="3.4980000000000007"/>
    <x v="1"/>
    <x v="0"/>
  </r>
  <r>
    <d v="2019-03-02T00:00:00"/>
    <s v="KH012"/>
    <s v="A014"/>
    <n v="630"/>
    <x v="207"/>
    <n v="321986080"/>
    <n v="54737633.600000001"/>
    <x v="1"/>
    <x v="0"/>
    <x v="2"/>
    <x v="8"/>
    <x v="1"/>
    <n v="1.89"/>
    <x v="1"/>
    <x v="0"/>
  </r>
  <r>
    <d v="2019-03-02T00:00:00"/>
    <s v="KH004"/>
    <s v="A022"/>
    <n v="40"/>
    <x v="208"/>
    <n v="26638660"/>
    <n v="6393278.3999999994"/>
    <x v="3"/>
    <x v="1"/>
    <x v="2"/>
    <x v="8"/>
    <x v="7"/>
    <n v="0.08"/>
    <x v="3"/>
    <x v="0"/>
  </r>
  <r>
    <d v="2019-03-02T00:00:00"/>
    <s v="KH006"/>
    <s v="A020"/>
    <n v="250"/>
    <x v="209"/>
    <n v="193650670"/>
    <n v="15492053.600000001"/>
    <x v="1"/>
    <x v="1"/>
    <x v="2"/>
    <x v="8"/>
    <x v="4"/>
    <n v="0.65"/>
    <x v="1"/>
    <x v="0"/>
  </r>
  <r>
    <d v="2019-03-03T00:00:00"/>
    <s v="KH004"/>
    <s v="A018"/>
    <n v="820"/>
    <x v="210"/>
    <n v="558504210"/>
    <n v="55850421.000000007"/>
    <x v="2"/>
    <x v="0"/>
    <x v="2"/>
    <x v="9"/>
    <x v="4"/>
    <n v="1.722"/>
    <x v="1"/>
    <x v="0"/>
  </r>
  <r>
    <d v="2019-03-04T00:00:00"/>
    <s v="KH009"/>
    <s v="A013"/>
    <n v="470"/>
    <x v="211"/>
    <n v="287627990"/>
    <n v="60401877.899999999"/>
    <x v="4"/>
    <x v="0"/>
    <x v="2"/>
    <x v="9"/>
    <x v="1"/>
    <n v="0.56399999999999995"/>
    <x v="3"/>
    <x v="0"/>
  </r>
  <r>
    <d v="2019-03-04T00:00:00"/>
    <s v="KH007"/>
    <s v="A009"/>
    <n v="570"/>
    <x v="212"/>
    <n v="338562710"/>
    <n v="74483796.200000003"/>
    <x v="3"/>
    <x v="0"/>
    <x v="2"/>
    <x v="9"/>
    <x v="2"/>
    <n v="2.052"/>
    <x v="0"/>
    <x v="0"/>
  </r>
  <r>
    <d v="2019-03-04T00:00:00"/>
    <s v="KH007"/>
    <s v="A018"/>
    <n v="1190"/>
    <x v="213"/>
    <n v="694331730"/>
    <n v="166639615.19999999"/>
    <x v="1"/>
    <x v="0"/>
    <x v="2"/>
    <x v="9"/>
    <x v="4"/>
    <n v="2.4990000000000001"/>
    <x v="1"/>
    <x v="0"/>
  </r>
  <r>
    <d v="2019-03-04T00:00:00"/>
    <s v="KH012"/>
    <s v="A021"/>
    <n v="230"/>
    <x v="214"/>
    <n v="83254470"/>
    <n v="14985804.6"/>
    <x v="2"/>
    <x v="0"/>
    <x v="2"/>
    <x v="9"/>
    <x v="2"/>
    <n v="0.85099999999999998"/>
    <x v="0"/>
    <x v="0"/>
  </r>
  <r>
    <d v="2019-03-04T00:00:00"/>
    <s v="KH013"/>
    <s v="A014"/>
    <n v="1220"/>
    <x v="215"/>
    <n v="596910780"/>
    <n v="143258587.19999999"/>
    <x v="1"/>
    <x v="0"/>
    <x v="2"/>
    <x v="9"/>
    <x v="1"/>
    <n v="3.66"/>
    <x v="1"/>
    <x v="0"/>
  </r>
  <r>
    <d v="2019-03-04T00:00:00"/>
    <s v="KH010"/>
    <s v="A013"/>
    <n v="510"/>
    <x v="216"/>
    <n v="273802850"/>
    <n v="62974655.5"/>
    <x v="4"/>
    <x v="1"/>
    <x v="2"/>
    <x v="9"/>
    <x v="1"/>
    <n v="0.61199999999999999"/>
    <x v="3"/>
    <x v="0"/>
  </r>
  <r>
    <d v="2019-03-04T00:00:00"/>
    <s v="KH013"/>
    <s v="A002"/>
    <n v="330"/>
    <x v="217"/>
    <n v="175615700"/>
    <n v="35123140"/>
    <x v="2"/>
    <x v="0"/>
    <x v="2"/>
    <x v="9"/>
    <x v="6"/>
    <n v="1.32"/>
    <x v="0"/>
    <x v="0"/>
  </r>
  <r>
    <d v="2019-03-05T00:00:00"/>
    <s v="KH011"/>
    <s v="A022"/>
    <n v="60"/>
    <x v="218"/>
    <n v="37942980"/>
    <n v="4173727.8000000003"/>
    <x v="0"/>
    <x v="0"/>
    <x v="2"/>
    <x v="9"/>
    <x v="7"/>
    <n v="0.12"/>
    <x v="3"/>
    <x v="0"/>
  </r>
  <r>
    <d v="2019-03-05T00:00:00"/>
    <s v="KH010"/>
    <s v="A004"/>
    <n v="2600"/>
    <x v="219"/>
    <n v="682270170"/>
    <n v="88695122.100000009"/>
    <x v="2"/>
    <x v="0"/>
    <x v="2"/>
    <x v="9"/>
    <x v="0"/>
    <n v="7.0200000000000014"/>
    <x v="1"/>
    <x v="0"/>
  </r>
  <r>
    <d v="2019-03-05T00:00:00"/>
    <s v="KH002"/>
    <s v="A014"/>
    <n v="180"/>
    <x v="220"/>
    <n v="93417180"/>
    <n v="20551779.600000001"/>
    <x v="0"/>
    <x v="0"/>
    <x v="2"/>
    <x v="9"/>
    <x v="1"/>
    <n v="0.54"/>
    <x v="1"/>
    <x v="0"/>
  </r>
  <r>
    <d v="2019-03-06T00:00:00"/>
    <s v="KH009"/>
    <s v="A005"/>
    <n v="80"/>
    <x v="221"/>
    <n v="34408930"/>
    <n v="3440893.0000000005"/>
    <x v="1"/>
    <x v="1"/>
    <x v="2"/>
    <x v="9"/>
    <x v="7"/>
    <n v="0.17599999999999999"/>
    <x v="1"/>
    <x v="0"/>
  </r>
  <r>
    <d v="2019-03-06T00:00:00"/>
    <s v="KH011"/>
    <s v="A012"/>
    <n v="200"/>
    <x v="222"/>
    <n v="56883540"/>
    <n v="5119518.5999999996"/>
    <x v="3"/>
    <x v="0"/>
    <x v="2"/>
    <x v="9"/>
    <x v="6"/>
    <n v="0.8"/>
    <x v="0"/>
    <x v="0"/>
  </r>
  <r>
    <d v="2019-03-06T00:00:00"/>
    <s v="KH004"/>
    <s v="A001"/>
    <n v="110"/>
    <x v="223"/>
    <n v="41385130"/>
    <n v="5380066.9000000004"/>
    <x v="2"/>
    <x v="1"/>
    <x v="2"/>
    <x v="9"/>
    <x v="4"/>
    <n v="0.35199999999999998"/>
    <x v="0"/>
    <x v="0"/>
  </r>
  <r>
    <d v="2019-03-06T00:00:00"/>
    <s v="KH014"/>
    <s v="A017"/>
    <n v="650"/>
    <x v="224"/>
    <n v="636992020"/>
    <n v="133768324.2"/>
    <x v="2"/>
    <x v="1"/>
    <x v="2"/>
    <x v="9"/>
    <x v="0"/>
    <n v="2.6649999999999996"/>
    <x v="2"/>
    <x v="0"/>
  </r>
  <r>
    <d v="2019-03-06T00:00:00"/>
    <s v="KH009"/>
    <s v="A025"/>
    <n v="20"/>
    <x v="225"/>
    <n v="12602110"/>
    <n v="1638274.2999999998"/>
    <x v="2"/>
    <x v="0"/>
    <x v="2"/>
    <x v="9"/>
    <x v="3"/>
    <n v="6.4000000000000001E-2"/>
    <x v="0"/>
    <x v="0"/>
  </r>
  <r>
    <d v="2019-03-07T00:00:00"/>
    <s v="KH016"/>
    <s v="A018"/>
    <n v="1030"/>
    <x v="226"/>
    <n v="598477100"/>
    <n v="83786794"/>
    <x v="3"/>
    <x v="0"/>
    <x v="2"/>
    <x v="9"/>
    <x v="4"/>
    <n v="2.1629999999999998"/>
    <x v="1"/>
    <x v="0"/>
  </r>
  <r>
    <d v="2019-03-07T00:00:00"/>
    <s v="KH001"/>
    <s v="A023"/>
    <n v="680"/>
    <x v="227"/>
    <n v="686500410"/>
    <n v="130435077.90000001"/>
    <x v="0"/>
    <x v="0"/>
    <x v="2"/>
    <x v="9"/>
    <x v="6"/>
    <n v="2.2440000000000002"/>
    <x v="0"/>
    <x v="0"/>
  </r>
  <r>
    <d v="2019-03-07T00:00:00"/>
    <s v="KH008"/>
    <s v="A012"/>
    <n v="120"/>
    <x v="228"/>
    <n v="33696740"/>
    <n v="4380576.2"/>
    <x v="0"/>
    <x v="0"/>
    <x v="2"/>
    <x v="9"/>
    <x v="6"/>
    <n v="0.48"/>
    <x v="0"/>
    <x v="0"/>
  </r>
  <r>
    <d v="2019-03-07T00:00:00"/>
    <s v="KH008"/>
    <s v="A020"/>
    <n v="410"/>
    <x v="229"/>
    <n v="347778480"/>
    <n v="34777848"/>
    <x v="0"/>
    <x v="1"/>
    <x v="2"/>
    <x v="9"/>
    <x v="4"/>
    <n v="1.0660000000000001"/>
    <x v="1"/>
    <x v="0"/>
  </r>
  <r>
    <d v="2019-03-07T00:00:00"/>
    <s v="KH005"/>
    <s v="A016"/>
    <n v="640"/>
    <x v="230"/>
    <n v="634491980"/>
    <n v="82483957.400000006"/>
    <x v="1"/>
    <x v="1"/>
    <x v="2"/>
    <x v="9"/>
    <x v="4"/>
    <n v="1.216"/>
    <x v="3"/>
    <x v="0"/>
  </r>
  <r>
    <d v="2019-03-07T00:00:00"/>
    <s v="KH012"/>
    <s v="A017"/>
    <n v="180"/>
    <x v="231"/>
    <n v="153573530"/>
    <n v="15357353"/>
    <x v="4"/>
    <x v="0"/>
    <x v="2"/>
    <x v="9"/>
    <x v="0"/>
    <n v="0.73799999999999988"/>
    <x v="2"/>
    <x v="0"/>
  </r>
  <r>
    <d v="2019-03-08T00:00:00"/>
    <s v="KH012"/>
    <s v="A019"/>
    <n v="910"/>
    <x v="232"/>
    <n v="623962960"/>
    <n v="106073703.2"/>
    <x v="2"/>
    <x v="0"/>
    <x v="2"/>
    <x v="9"/>
    <x v="4"/>
    <n v="1.1830000000000001"/>
    <x v="3"/>
    <x v="0"/>
  </r>
  <r>
    <d v="2019-03-08T00:00:00"/>
    <s v="KH010"/>
    <s v="A007"/>
    <n v="380"/>
    <x v="233"/>
    <n v="323750050"/>
    <n v="74462511.5"/>
    <x v="0"/>
    <x v="0"/>
    <x v="2"/>
    <x v="9"/>
    <x v="1"/>
    <n v="1.026"/>
    <x v="1"/>
    <x v="0"/>
  </r>
  <r>
    <d v="2019-03-08T00:00:00"/>
    <s v="KH002"/>
    <s v="A015"/>
    <n v="400"/>
    <x v="234"/>
    <n v="203692140"/>
    <n v="30553821"/>
    <x v="4"/>
    <x v="1"/>
    <x v="2"/>
    <x v="9"/>
    <x v="0"/>
    <n v="1.4"/>
    <x v="0"/>
    <x v="0"/>
  </r>
  <r>
    <d v="2019-03-09T00:00:00"/>
    <s v="KH010"/>
    <s v="A003"/>
    <n v="1150"/>
    <x v="235"/>
    <n v="530805360"/>
    <n v="84928857.599999994"/>
    <x v="2"/>
    <x v="1"/>
    <x v="2"/>
    <x v="9"/>
    <x v="3"/>
    <n v="3.68"/>
    <x v="0"/>
    <x v="0"/>
  </r>
  <r>
    <d v="2019-03-09T00:00:00"/>
    <s v="KH012"/>
    <s v="A017"/>
    <n v="460"/>
    <x v="236"/>
    <n v="402295440"/>
    <n v="52298407.199999996"/>
    <x v="1"/>
    <x v="1"/>
    <x v="2"/>
    <x v="9"/>
    <x v="0"/>
    <n v="1.8859999999999997"/>
    <x v="2"/>
    <x v="0"/>
  </r>
  <r>
    <d v="2019-03-09T00:00:00"/>
    <s v="KH013"/>
    <s v="A013"/>
    <n v="1540"/>
    <x v="237"/>
    <n v="695004910"/>
    <n v="55600392.800000004"/>
    <x v="4"/>
    <x v="1"/>
    <x v="2"/>
    <x v="9"/>
    <x v="1"/>
    <n v="1.8480000000000001"/>
    <x v="3"/>
    <x v="0"/>
  </r>
  <r>
    <d v="2019-03-10T00:00:00"/>
    <s v="KH009"/>
    <s v="A025"/>
    <n v="160"/>
    <x v="238"/>
    <n v="94362950"/>
    <n v="8492665.5"/>
    <x v="0"/>
    <x v="0"/>
    <x v="2"/>
    <x v="10"/>
    <x v="3"/>
    <n v="0.51200000000000001"/>
    <x v="0"/>
    <x v="0"/>
  </r>
  <r>
    <d v="2019-03-11T00:00:00"/>
    <s v="KH005"/>
    <s v="A003"/>
    <n v="970"/>
    <x v="239"/>
    <n v="487245670"/>
    <n v="48724567"/>
    <x v="1"/>
    <x v="1"/>
    <x v="2"/>
    <x v="10"/>
    <x v="3"/>
    <n v="3.1040000000000001"/>
    <x v="0"/>
    <x v="0"/>
  </r>
  <r>
    <d v="2019-03-11T00:00:00"/>
    <s v="KH007"/>
    <s v="A004"/>
    <n v="1140"/>
    <x v="240"/>
    <n v="293007170"/>
    <n v="29300717"/>
    <x v="4"/>
    <x v="1"/>
    <x v="2"/>
    <x v="10"/>
    <x v="0"/>
    <n v="3.0779999999999998"/>
    <x v="1"/>
    <x v="0"/>
  </r>
  <r>
    <d v="2019-03-11T00:00:00"/>
    <s v="KH009"/>
    <s v="A011"/>
    <n v="1280"/>
    <x v="241"/>
    <n v="626559860"/>
    <n v="68921584.599999994"/>
    <x v="0"/>
    <x v="1"/>
    <x v="2"/>
    <x v="10"/>
    <x v="5"/>
    <n v="2.944"/>
    <x v="1"/>
    <x v="0"/>
  </r>
  <r>
    <d v="2019-03-12T00:00:00"/>
    <s v="KH015"/>
    <s v="A021"/>
    <n v="80"/>
    <x v="242"/>
    <n v="23492050"/>
    <n v="3288887"/>
    <x v="1"/>
    <x v="1"/>
    <x v="2"/>
    <x v="10"/>
    <x v="2"/>
    <n v="0.29599999999999999"/>
    <x v="0"/>
    <x v="0"/>
  </r>
  <r>
    <d v="2019-03-12T00:00:00"/>
    <s v="KH004"/>
    <s v="A015"/>
    <n v="710"/>
    <x v="243"/>
    <n v="437630080"/>
    <n v="74397113.600000009"/>
    <x v="4"/>
    <x v="1"/>
    <x v="2"/>
    <x v="10"/>
    <x v="0"/>
    <n v="2.4849999999999999"/>
    <x v="0"/>
    <x v="0"/>
  </r>
  <r>
    <d v="2019-03-12T00:00:00"/>
    <s v="KH003"/>
    <s v="A017"/>
    <n v="480"/>
    <x v="244"/>
    <n v="445850020"/>
    <n v="84711503.800000012"/>
    <x v="3"/>
    <x v="1"/>
    <x v="2"/>
    <x v="10"/>
    <x v="0"/>
    <n v="1.9679999999999997"/>
    <x v="2"/>
    <x v="0"/>
  </r>
  <r>
    <d v="2019-03-13T00:00:00"/>
    <s v="KH013"/>
    <s v="A012"/>
    <n v="540"/>
    <x v="245"/>
    <n v="140483130"/>
    <n v="12643481.699999999"/>
    <x v="2"/>
    <x v="0"/>
    <x v="2"/>
    <x v="10"/>
    <x v="6"/>
    <n v="2.16"/>
    <x v="0"/>
    <x v="0"/>
  </r>
  <r>
    <d v="2019-03-13T00:00:00"/>
    <s v="KH004"/>
    <s v="A010"/>
    <n v="970"/>
    <x v="246"/>
    <n v="549295230"/>
    <n v="76901332.200000003"/>
    <x v="3"/>
    <x v="1"/>
    <x v="2"/>
    <x v="10"/>
    <x v="3"/>
    <n v="3.1040000000000001"/>
    <x v="0"/>
    <x v="0"/>
  </r>
  <r>
    <d v="2019-03-13T00:00:00"/>
    <s v="KH007"/>
    <s v="A004"/>
    <n v="1710"/>
    <x v="247"/>
    <n v="502160560"/>
    <n v="95410506.400000006"/>
    <x v="4"/>
    <x v="0"/>
    <x v="2"/>
    <x v="10"/>
    <x v="0"/>
    <n v="4.617"/>
    <x v="1"/>
    <x v="0"/>
  </r>
  <r>
    <d v="2019-03-13T00:00:00"/>
    <s v="KH002"/>
    <s v="A016"/>
    <n v="270"/>
    <x v="248"/>
    <n v="260085510"/>
    <n v="23407695.899999999"/>
    <x v="4"/>
    <x v="0"/>
    <x v="2"/>
    <x v="10"/>
    <x v="4"/>
    <n v="0.51300000000000001"/>
    <x v="3"/>
    <x v="0"/>
  </r>
  <r>
    <d v="2019-03-13T00:00:00"/>
    <s v="KH012"/>
    <s v="A010"/>
    <n v="970"/>
    <x v="249"/>
    <n v="473867350"/>
    <n v="52125408.5"/>
    <x v="0"/>
    <x v="1"/>
    <x v="2"/>
    <x v="10"/>
    <x v="3"/>
    <n v="3.1040000000000001"/>
    <x v="0"/>
    <x v="0"/>
  </r>
  <r>
    <d v="2019-03-14T00:00:00"/>
    <s v="KH011"/>
    <s v="A023"/>
    <n v="190"/>
    <x v="250"/>
    <n v="159642510"/>
    <n v="14367825.899999999"/>
    <x v="3"/>
    <x v="1"/>
    <x v="2"/>
    <x v="10"/>
    <x v="6"/>
    <n v="0.627"/>
    <x v="0"/>
    <x v="0"/>
  </r>
  <r>
    <d v="2019-03-14T00:00:00"/>
    <s v="KH009"/>
    <s v="A006"/>
    <n v="500"/>
    <x v="251"/>
    <n v="357249880"/>
    <n v="85739971.199999988"/>
    <x v="4"/>
    <x v="0"/>
    <x v="2"/>
    <x v="10"/>
    <x v="2"/>
    <n v="2.15"/>
    <x v="2"/>
    <x v="0"/>
  </r>
  <r>
    <d v="2019-03-15T00:00:00"/>
    <s v="KH011"/>
    <s v="A014"/>
    <n v="1550"/>
    <x v="252"/>
    <n v="614087060"/>
    <n v="92113059"/>
    <x v="4"/>
    <x v="1"/>
    <x v="2"/>
    <x v="10"/>
    <x v="1"/>
    <n v="4.6500000000000004"/>
    <x v="1"/>
    <x v="0"/>
  </r>
  <r>
    <d v="2019-03-15T00:00:00"/>
    <s v="KH001"/>
    <s v="A021"/>
    <n v="850"/>
    <x v="253"/>
    <n v="298832070"/>
    <n v="44824810.5"/>
    <x v="4"/>
    <x v="0"/>
    <x v="2"/>
    <x v="10"/>
    <x v="2"/>
    <n v="3.145"/>
    <x v="0"/>
    <x v="0"/>
  </r>
  <r>
    <d v="2019-03-15T00:00:00"/>
    <s v="KH006"/>
    <s v="A017"/>
    <n v="130"/>
    <x v="254"/>
    <n v="125713520"/>
    <n v="12571352"/>
    <x v="4"/>
    <x v="0"/>
    <x v="2"/>
    <x v="10"/>
    <x v="0"/>
    <n v="0.53300000000000003"/>
    <x v="2"/>
    <x v="0"/>
  </r>
  <r>
    <d v="2019-03-15T00:00:00"/>
    <s v="KH009"/>
    <s v="A011"/>
    <n v="1040"/>
    <x v="255"/>
    <n v="471138710"/>
    <n v="42402483.899999999"/>
    <x v="3"/>
    <x v="0"/>
    <x v="2"/>
    <x v="10"/>
    <x v="5"/>
    <n v="2.3919999999999999"/>
    <x v="1"/>
    <x v="0"/>
  </r>
  <r>
    <d v="2019-03-16T00:00:00"/>
    <s v="KH005"/>
    <s v="A016"/>
    <n v="380"/>
    <x v="256"/>
    <n v="317178520"/>
    <n v="41233207.600000001"/>
    <x v="2"/>
    <x v="0"/>
    <x v="2"/>
    <x v="10"/>
    <x v="4"/>
    <n v="0.72199999999999998"/>
    <x v="3"/>
    <x v="0"/>
  </r>
  <r>
    <d v="2019-03-18T00:00:00"/>
    <s v="KH004"/>
    <s v="A023"/>
    <n v="450"/>
    <x v="257"/>
    <n v="373157190"/>
    <n v="63436722.300000004"/>
    <x v="3"/>
    <x v="1"/>
    <x v="2"/>
    <x v="11"/>
    <x v="6"/>
    <n v="1.4850000000000001"/>
    <x v="0"/>
    <x v="0"/>
  </r>
  <r>
    <d v="2019-03-19T00:00:00"/>
    <s v="KH006"/>
    <s v="A015"/>
    <n v="560"/>
    <x v="258"/>
    <n v="342803200"/>
    <n v="41136384"/>
    <x v="3"/>
    <x v="0"/>
    <x v="2"/>
    <x v="11"/>
    <x v="0"/>
    <n v="1.96"/>
    <x v="0"/>
    <x v="0"/>
  </r>
  <r>
    <d v="2019-03-19T00:00:00"/>
    <s v="KH005"/>
    <s v="A011"/>
    <n v="50"/>
    <x v="259"/>
    <n v="21825520"/>
    <n v="5456380"/>
    <x v="3"/>
    <x v="1"/>
    <x v="2"/>
    <x v="11"/>
    <x v="5"/>
    <n v="0.11499999999999999"/>
    <x v="1"/>
    <x v="0"/>
  </r>
  <r>
    <d v="2019-03-19T00:00:00"/>
    <s v="KH010"/>
    <s v="A008"/>
    <n v="940"/>
    <x v="260"/>
    <n v="241020680"/>
    <n v="53024549.600000001"/>
    <x v="1"/>
    <x v="1"/>
    <x v="2"/>
    <x v="11"/>
    <x v="3"/>
    <n v="1.504"/>
    <x v="3"/>
    <x v="0"/>
  </r>
  <r>
    <d v="2019-03-19T00:00:00"/>
    <s v="KH001"/>
    <s v="A013"/>
    <n v="790"/>
    <x v="261"/>
    <n v="424474130"/>
    <n v="33957930.399999999"/>
    <x v="1"/>
    <x v="1"/>
    <x v="2"/>
    <x v="11"/>
    <x v="1"/>
    <n v="0.94799999999999995"/>
    <x v="3"/>
    <x v="0"/>
  </r>
  <r>
    <d v="2019-03-20T00:00:00"/>
    <s v="KH016"/>
    <s v="A017"/>
    <n v="520"/>
    <x v="262"/>
    <n v="563272740"/>
    <n v="78858183.600000009"/>
    <x v="2"/>
    <x v="0"/>
    <x v="2"/>
    <x v="11"/>
    <x v="0"/>
    <n v="2.1320000000000001"/>
    <x v="2"/>
    <x v="0"/>
  </r>
  <r>
    <d v="2019-03-20T00:00:00"/>
    <s v="KH002"/>
    <s v="A010"/>
    <n v="730"/>
    <x v="263"/>
    <n v="373490590"/>
    <n v="29879247.200000003"/>
    <x v="0"/>
    <x v="0"/>
    <x v="2"/>
    <x v="11"/>
    <x v="3"/>
    <n v="2.3359999999999999"/>
    <x v="0"/>
    <x v="0"/>
  </r>
  <r>
    <d v="2019-03-21T00:00:00"/>
    <s v="KH009"/>
    <s v="A013"/>
    <n v="1080"/>
    <x v="264"/>
    <n v="453791700"/>
    <n v="58992921.000000007"/>
    <x v="2"/>
    <x v="0"/>
    <x v="2"/>
    <x v="11"/>
    <x v="1"/>
    <n v="1.296"/>
    <x v="3"/>
    <x v="0"/>
  </r>
  <r>
    <d v="2019-03-21T00:00:00"/>
    <s v="KH008"/>
    <s v="A020"/>
    <n v="290"/>
    <x v="265"/>
    <n v="248114140"/>
    <n v="49622828"/>
    <x v="2"/>
    <x v="0"/>
    <x v="2"/>
    <x v="11"/>
    <x v="4"/>
    <n v="0.754"/>
    <x v="1"/>
    <x v="0"/>
  </r>
  <r>
    <d v="2019-03-21T00:00:00"/>
    <s v="KH012"/>
    <s v="A007"/>
    <n v="380"/>
    <x v="266"/>
    <n v="336294510"/>
    <n v="43718286.299999997"/>
    <x v="2"/>
    <x v="0"/>
    <x v="2"/>
    <x v="11"/>
    <x v="1"/>
    <n v="1.026"/>
    <x v="1"/>
    <x v="0"/>
  </r>
  <r>
    <d v="2019-03-21T00:00:00"/>
    <s v="KH010"/>
    <s v="A003"/>
    <n v="410"/>
    <x v="267"/>
    <n v="229702130"/>
    <n v="18376170.399999999"/>
    <x v="0"/>
    <x v="0"/>
    <x v="2"/>
    <x v="11"/>
    <x v="3"/>
    <n v="1.3120000000000001"/>
    <x v="0"/>
    <x v="0"/>
  </r>
  <r>
    <d v="2019-03-22T00:00:00"/>
    <s v="KH005"/>
    <s v="A011"/>
    <n v="1160"/>
    <x v="268"/>
    <n v="540115510"/>
    <n v="102621946.89999999"/>
    <x v="0"/>
    <x v="1"/>
    <x v="2"/>
    <x v="11"/>
    <x v="5"/>
    <n v="2.6680000000000001"/>
    <x v="1"/>
    <x v="0"/>
  </r>
  <r>
    <d v="2019-03-22T00:00:00"/>
    <s v="KH008"/>
    <s v="A023"/>
    <n v="210"/>
    <x v="269"/>
    <n v="234802570"/>
    <n v="28176308.399999999"/>
    <x v="3"/>
    <x v="0"/>
    <x v="2"/>
    <x v="11"/>
    <x v="6"/>
    <n v="0.69299999999999995"/>
    <x v="0"/>
    <x v="0"/>
  </r>
  <r>
    <d v="2019-03-22T00:00:00"/>
    <s v="KH016"/>
    <s v="A014"/>
    <n v="240"/>
    <x v="270"/>
    <n v="113573870"/>
    <n v="24986251.400000002"/>
    <x v="2"/>
    <x v="1"/>
    <x v="2"/>
    <x v="11"/>
    <x v="1"/>
    <n v="0.72"/>
    <x v="1"/>
    <x v="0"/>
  </r>
  <r>
    <d v="2019-03-23T00:00:00"/>
    <s v="KH013"/>
    <s v="A001"/>
    <n v="1130"/>
    <x v="271"/>
    <n v="513101450"/>
    <n v="87227246.5"/>
    <x v="1"/>
    <x v="0"/>
    <x v="2"/>
    <x v="11"/>
    <x v="4"/>
    <n v="3.6160000000000001"/>
    <x v="0"/>
    <x v="0"/>
  </r>
  <r>
    <d v="2019-03-23T00:00:00"/>
    <s v="KH005"/>
    <s v="A002"/>
    <n v="160"/>
    <x v="272"/>
    <n v="66801410"/>
    <n v="10688225.600000001"/>
    <x v="0"/>
    <x v="1"/>
    <x v="2"/>
    <x v="11"/>
    <x v="6"/>
    <n v="0.64"/>
    <x v="0"/>
    <x v="0"/>
  </r>
  <r>
    <d v="2019-03-23T00:00:00"/>
    <s v="KH012"/>
    <s v="A023"/>
    <n v="50"/>
    <x v="273"/>
    <n v="47714780"/>
    <n v="9542956"/>
    <x v="0"/>
    <x v="0"/>
    <x v="2"/>
    <x v="11"/>
    <x v="6"/>
    <n v="0.16500000000000001"/>
    <x v="0"/>
    <x v="0"/>
  </r>
  <r>
    <d v="2019-03-23T00:00:00"/>
    <s v="KH012"/>
    <s v="A003"/>
    <n v="890"/>
    <x v="274"/>
    <n v="428948420"/>
    <n v="51473810.399999999"/>
    <x v="3"/>
    <x v="0"/>
    <x v="2"/>
    <x v="11"/>
    <x v="3"/>
    <n v="2.8479999999999999"/>
    <x v="0"/>
    <x v="0"/>
  </r>
  <r>
    <d v="2019-03-24T00:00:00"/>
    <s v="KH006"/>
    <s v="A025"/>
    <n v="380"/>
    <x v="275"/>
    <n v="218318140"/>
    <n v="21831814"/>
    <x v="2"/>
    <x v="1"/>
    <x v="2"/>
    <x v="12"/>
    <x v="3"/>
    <n v="1.216"/>
    <x v="0"/>
    <x v="0"/>
  </r>
  <r>
    <d v="2019-03-25T00:00:00"/>
    <s v="KH009"/>
    <s v="A020"/>
    <n v="480"/>
    <x v="276"/>
    <n v="443266380"/>
    <n v="115249258.80000001"/>
    <x v="2"/>
    <x v="0"/>
    <x v="2"/>
    <x v="12"/>
    <x v="4"/>
    <n v="1.248"/>
    <x v="1"/>
    <x v="0"/>
  </r>
  <r>
    <d v="2019-03-25T00:00:00"/>
    <s v="KH007"/>
    <s v="A014"/>
    <n v="1010"/>
    <x v="277"/>
    <n v="402221320"/>
    <n v="76422050.799999997"/>
    <x v="1"/>
    <x v="0"/>
    <x v="2"/>
    <x v="12"/>
    <x v="1"/>
    <n v="3.03"/>
    <x v="1"/>
    <x v="0"/>
  </r>
  <r>
    <d v="2019-03-25T00:00:00"/>
    <s v="KH013"/>
    <s v="A022"/>
    <n v="780"/>
    <x v="278"/>
    <n v="618948540"/>
    <n v="99031766.400000006"/>
    <x v="0"/>
    <x v="1"/>
    <x v="2"/>
    <x v="12"/>
    <x v="7"/>
    <n v="1.56"/>
    <x v="3"/>
    <x v="0"/>
  </r>
  <r>
    <d v="2019-03-26T00:00:00"/>
    <s v="KH013"/>
    <s v="A006"/>
    <n v="660"/>
    <x v="279"/>
    <n v="600284570"/>
    <n v="150071142.5"/>
    <x v="4"/>
    <x v="0"/>
    <x v="2"/>
    <x v="12"/>
    <x v="2"/>
    <n v="2.8380000000000001"/>
    <x v="2"/>
    <x v="0"/>
  </r>
  <r>
    <d v="2019-03-26T00:00:00"/>
    <s v="KH012"/>
    <s v="A012"/>
    <n v="1800"/>
    <x v="280"/>
    <n v="413646820"/>
    <n v="37228213.799999997"/>
    <x v="3"/>
    <x v="1"/>
    <x v="2"/>
    <x v="12"/>
    <x v="6"/>
    <n v="7.2"/>
    <x v="0"/>
    <x v="0"/>
  </r>
  <r>
    <d v="2019-03-26T00:00:00"/>
    <s v="KH016"/>
    <s v="A023"/>
    <n v="560"/>
    <x v="281"/>
    <n v="538067660"/>
    <n v="48426089.399999991"/>
    <x v="0"/>
    <x v="1"/>
    <x v="2"/>
    <x v="12"/>
    <x v="6"/>
    <n v="1.8480000000000001"/>
    <x v="0"/>
    <x v="0"/>
  </r>
  <r>
    <d v="2019-03-26T00:00:00"/>
    <s v="KH014"/>
    <s v="A021"/>
    <n v="480"/>
    <x v="282"/>
    <n v="159277310"/>
    <n v="27077142.699999999"/>
    <x v="2"/>
    <x v="1"/>
    <x v="2"/>
    <x v="12"/>
    <x v="2"/>
    <n v="1.776"/>
    <x v="0"/>
    <x v="0"/>
  </r>
  <r>
    <d v="2019-03-27T00:00:00"/>
    <s v="KH001"/>
    <s v="A012"/>
    <n v="2160"/>
    <x v="283"/>
    <n v="676918090"/>
    <n v="94768532.600000024"/>
    <x v="2"/>
    <x v="1"/>
    <x v="2"/>
    <x v="12"/>
    <x v="6"/>
    <n v="8.64"/>
    <x v="0"/>
    <x v="0"/>
  </r>
  <r>
    <d v="2019-03-27T00:00:00"/>
    <s v="KH011"/>
    <s v="A018"/>
    <n v="660"/>
    <x v="284"/>
    <n v="466199340"/>
    <n v="121211828.40000001"/>
    <x v="1"/>
    <x v="1"/>
    <x v="2"/>
    <x v="12"/>
    <x v="4"/>
    <n v="1.3859999999999999"/>
    <x v="1"/>
    <x v="0"/>
  </r>
  <r>
    <d v="2019-03-27T00:00:00"/>
    <s v="KH007"/>
    <s v="A018"/>
    <n v="290"/>
    <x v="285"/>
    <n v="206934500"/>
    <n v="26901485"/>
    <x v="2"/>
    <x v="1"/>
    <x v="2"/>
    <x v="12"/>
    <x v="4"/>
    <n v="0.60899999999999999"/>
    <x v="1"/>
    <x v="0"/>
  </r>
  <r>
    <d v="2019-03-27T00:00:00"/>
    <s v="KH001"/>
    <s v="A003"/>
    <n v="430"/>
    <x v="286"/>
    <n v="216274540"/>
    <n v="49743144.200000003"/>
    <x v="1"/>
    <x v="0"/>
    <x v="2"/>
    <x v="12"/>
    <x v="3"/>
    <n v="1.3759999999999999"/>
    <x v="0"/>
    <x v="0"/>
  </r>
  <r>
    <d v="2019-03-28T00:00:00"/>
    <s v="KH010"/>
    <s v="A023"/>
    <n v="840"/>
    <x v="287"/>
    <n v="694437970"/>
    <n v="180553872.19999999"/>
    <x v="3"/>
    <x v="0"/>
    <x v="2"/>
    <x v="12"/>
    <x v="6"/>
    <n v="2.7719999999999998"/>
    <x v="0"/>
    <x v="0"/>
  </r>
  <r>
    <d v="2019-03-28T00:00:00"/>
    <s v="KH015"/>
    <s v="A021"/>
    <n v="2240"/>
    <x v="288"/>
    <n v="685517080"/>
    <n v="68551708"/>
    <x v="4"/>
    <x v="0"/>
    <x v="2"/>
    <x v="12"/>
    <x v="2"/>
    <n v="8.2880000000000003"/>
    <x v="0"/>
    <x v="0"/>
  </r>
  <r>
    <d v="2019-03-28T00:00:00"/>
    <s v="KH015"/>
    <s v="A012"/>
    <n v="730"/>
    <x v="289"/>
    <n v="165040700"/>
    <n v="33008140"/>
    <x v="0"/>
    <x v="1"/>
    <x v="2"/>
    <x v="12"/>
    <x v="6"/>
    <n v="2.92"/>
    <x v="0"/>
    <x v="0"/>
  </r>
  <r>
    <d v="2019-03-28T00:00:00"/>
    <s v="KH002"/>
    <s v="A019"/>
    <n v="470"/>
    <x v="290"/>
    <n v="254687690"/>
    <n v="35656276.600000001"/>
    <x v="1"/>
    <x v="1"/>
    <x v="2"/>
    <x v="12"/>
    <x v="4"/>
    <n v="0.61099999999999999"/>
    <x v="3"/>
    <x v="0"/>
  </r>
  <r>
    <d v="2019-03-29T00:00:00"/>
    <s v="KH013"/>
    <s v="A014"/>
    <n v="1250"/>
    <x v="291"/>
    <n v="609683840"/>
    <n v="152420960"/>
    <x v="1"/>
    <x v="0"/>
    <x v="2"/>
    <x v="12"/>
    <x v="1"/>
    <n v="3.75"/>
    <x v="1"/>
    <x v="0"/>
  </r>
  <r>
    <d v="2019-03-29T00:00:00"/>
    <s v="KH012"/>
    <s v="A004"/>
    <n v="890"/>
    <x v="292"/>
    <n v="233506680"/>
    <n v="53706536.400000006"/>
    <x v="2"/>
    <x v="0"/>
    <x v="2"/>
    <x v="12"/>
    <x v="0"/>
    <n v="2.403"/>
    <x v="1"/>
    <x v="0"/>
  </r>
  <r>
    <d v="2019-03-29T00:00:00"/>
    <s v="KH013"/>
    <s v="A023"/>
    <n v="440"/>
    <x v="293"/>
    <n v="450075130"/>
    <n v="49508264.299999997"/>
    <x v="2"/>
    <x v="0"/>
    <x v="2"/>
    <x v="12"/>
    <x v="6"/>
    <n v="1.452"/>
    <x v="0"/>
    <x v="0"/>
  </r>
  <r>
    <d v="2019-03-29T00:00:00"/>
    <s v="KH013"/>
    <s v="A012"/>
    <n v="210"/>
    <x v="294"/>
    <n v="51627630"/>
    <n v="13423183.800000001"/>
    <x v="1"/>
    <x v="1"/>
    <x v="2"/>
    <x v="12"/>
    <x v="6"/>
    <n v="0.84"/>
    <x v="0"/>
    <x v="0"/>
  </r>
  <r>
    <d v="2019-03-29T00:00:00"/>
    <s v="KH012"/>
    <s v="A012"/>
    <n v="1680"/>
    <x v="295"/>
    <n v="434481900"/>
    <n v="91241199"/>
    <x v="0"/>
    <x v="1"/>
    <x v="2"/>
    <x v="12"/>
    <x v="6"/>
    <n v="6.72"/>
    <x v="0"/>
    <x v="0"/>
  </r>
  <r>
    <d v="2019-03-30T00:00:00"/>
    <s v="KH004"/>
    <s v="A025"/>
    <n v="240"/>
    <x v="296"/>
    <n v="200680590"/>
    <n v="52176953.399999999"/>
    <x v="0"/>
    <x v="1"/>
    <x v="2"/>
    <x v="12"/>
    <x v="3"/>
    <n v="0.76800000000000002"/>
    <x v="0"/>
    <x v="0"/>
  </r>
  <r>
    <d v="2019-03-30T00:00:00"/>
    <s v="KH003"/>
    <s v="A017"/>
    <n v="150"/>
    <x v="297"/>
    <n v="118672690"/>
    <n v="14240722.800000001"/>
    <x v="1"/>
    <x v="1"/>
    <x v="2"/>
    <x v="12"/>
    <x v="0"/>
    <n v="0.61499999999999999"/>
    <x v="2"/>
    <x v="0"/>
  </r>
  <r>
    <d v="2019-03-31T00:00:00"/>
    <s v="KH010"/>
    <s v="A025"/>
    <n v="760"/>
    <x v="298"/>
    <n v="501401940"/>
    <n v="85238329.800000012"/>
    <x v="1"/>
    <x v="1"/>
    <x v="2"/>
    <x v="13"/>
    <x v="3"/>
    <n v="2.4319999999999999"/>
    <x v="0"/>
    <x v="0"/>
  </r>
  <r>
    <d v="2019-03-31T00:00:00"/>
    <s v="KH001"/>
    <s v="A002"/>
    <n v="950"/>
    <x v="299"/>
    <n v="429404800"/>
    <n v="98763104"/>
    <x v="0"/>
    <x v="1"/>
    <x v="2"/>
    <x v="13"/>
    <x v="6"/>
    <n v="3.8"/>
    <x v="0"/>
    <x v="0"/>
  </r>
  <r>
    <d v="2019-03-31T00:00:00"/>
    <s v="KH003"/>
    <s v="A010"/>
    <n v="560"/>
    <x v="300"/>
    <n v="381014610"/>
    <n v="30481168.799999997"/>
    <x v="0"/>
    <x v="0"/>
    <x v="2"/>
    <x v="13"/>
    <x v="3"/>
    <n v="1.792"/>
    <x v="0"/>
    <x v="0"/>
  </r>
  <r>
    <d v="2019-04-01T00:00:00"/>
    <s v="KH011"/>
    <s v="A015"/>
    <n v="1160"/>
    <x v="301"/>
    <n v="649346590"/>
    <n v="149349715.69999999"/>
    <x v="4"/>
    <x v="0"/>
    <x v="3"/>
    <x v="13"/>
    <x v="0"/>
    <n v="4.0599999999999996"/>
    <x v="0"/>
    <x v="1"/>
  </r>
  <r>
    <d v="2019-04-01T00:00:00"/>
    <s v="KH006"/>
    <s v="A010"/>
    <n v="870"/>
    <x v="302"/>
    <n v="527488490"/>
    <n v="89673043.299999997"/>
    <x v="2"/>
    <x v="1"/>
    <x v="3"/>
    <x v="13"/>
    <x v="3"/>
    <n v="2.7839999999999998"/>
    <x v="0"/>
    <x v="1"/>
  </r>
  <r>
    <d v="2019-04-01T00:00:00"/>
    <s v="KH010"/>
    <s v="A010"/>
    <n v="420"/>
    <x v="303"/>
    <n v="264540310"/>
    <n v="44971852.700000003"/>
    <x v="1"/>
    <x v="1"/>
    <x v="3"/>
    <x v="13"/>
    <x v="3"/>
    <n v="1.3440000000000001"/>
    <x v="0"/>
    <x v="1"/>
  </r>
  <r>
    <d v="2019-04-02T00:00:00"/>
    <s v="KH015"/>
    <s v="A016"/>
    <n v="470"/>
    <x v="304"/>
    <n v="447444420"/>
    <n v="80539995.599999994"/>
    <x v="4"/>
    <x v="1"/>
    <x v="3"/>
    <x v="13"/>
    <x v="4"/>
    <n v="0.89300000000000002"/>
    <x v="3"/>
    <x v="1"/>
  </r>
  <r>
    <d v="2019-04-02T00:00:00"/>
    <s v="KH009"/>
    <s v="A015"/>
    <n v="750"/>
    <x v="305"/>
    <n v="526208110"/>
    <n v="110503703.10000001"/>
    <x v="4"/>
    <x v="1"/>
    <x v="3"/>
    <x v="13"/>
    <x v="0"/>
    <n v="2.625"/>
    <x v="0"/>
    <x v="1"/>
  </r>
  <r>
    <d v="2019-04-03T00:00:00"/>
    <s v="KH004"/>
    <s v="A006"/>
    <n v="490"/>
    <x v="306"/>
    <n v="446622670"/>
    <n v="66993400.5"/>
    <x v="1"/>
    <x v="1"/>
    <x v="3"/>
    <x v="13"/>
    <x v="2"/>
    <n v="2.1070000000000002"/>
    <x v="2"/>
    <x v="1"/>
  </r>
  <r>
    <d v="2019-04-03T00:00:00"/>
    <s v="KH014"/>
    <s v="A019"/>
    <n v="790"/>
    <x v="307"/>
    <n v="469195440"/>
    <n v="93839088"/>
    <x v="3"/>
    <x v="1"/>
    <x v="3"/>
    <x v="13"/>
    <x v="4"/>
    <n v="1.0269999999999999"/>
    <x v="3"/>
    <x v="1"/>
  </r>
  <r>
    <d v="2019-04-03T00:00:00"/>
    <s v="KH009"/>
    <s v="A017"/>
    <n v="320"/>
    <x v="308"/>
    <n v="330325440"/>
    <n v="82581360"/>
    <x v="0"/>
    <x v="1"/>
    <x v="3"/>
    <x v="13"/>
    <x v="0"/>
    <n v="1.3120000000000001"/>
    <x v="2"/>
    <x v="1"/>
  </r>
  <r>
    <d v="2019-04-03T00:00:00"/>
    <s v="KH004"/>
    <s v="A016"/>
    <n v="550"/>
    <x v="309"/>
    <n v="441543690"/>
    <n v="66231553.5"/>
    <x v="2"/>
    <x v="1"/>
    <x v="3"/>
    <x v="13"/>
    <x v="4"/>
    <n v="1.0449999999999999"/>
    <x v="3"/>
    <x v="1"/>
  </r>
  <r>
    <d v="2019-04-04T00:00:00"/>
    <s v="KH007"/>
    <s v="A014"/>
    <n v="760"/>
    <x v="310"/>
    <n v="337108440"/>
    <n v="26968675.199999999"/>
    <x v="2"/>
    <x v="0"/>
    <x v="3"/>
    <x v="13"/>
    <x v="1"/>
    <n v="2.2799999999999998"/>
    <x v="1"/>
    <x v="1"/>
  </r>
  <r>
    <d v="2019-04-05T00:00:00"/>
    <s v="KH005"/>
    <s v="A019"/>
    <n v="710"/>
    <x v="311"/>
    <n v="516084120"/>
    <n v="129021030"/>
    <x v="3"/>
    <x v="1"/>
    <x v="3"/>
    <x v="13"/>
    <x v="4"/>
    <n v="0.92300000000000004"/>
    <x v="3"/>
    <x v="1"/>
  </r>
  <r>
    <d v="2019-04-05T00:00:00"/>
    <s v="KH012"/>
    <s v="A025"/>
    <n v="510"/>
    <x v="312"/>
    <n v="307158600"/>
    <n v="64503306"/>
    <x v="2"/>
    <x v="1"/>
    <x v="3"/>
    <x v="13"/>
    <x v="3"/>
    <n v="1.6319999999999999"/>
    <x v="0"/>
    <x v="1"/>
  </r>
  <r>
    <d v="2019-04-06T00:00:00"/>
    <s v="KH003"/>
    <s v="A002"/>
    <n v="220"/>
    <x v="313"/>
    <n v="100888930"/>
    <n v="19168896.699999999"/>
    <x v="1"/>
    <x v="1"/>
    <x v="3"/>
    <x v="13"/>
    <x v="6"/>
    <n v="0.88"/>
    <x v="0"/>
    <x v="1"/>
  </r>
  <r>
    <d v="2019-04-07T00:00:00"/>
    <s v="KH009"/>
    <s v="A020"/>
    <n v="140"/>
    <x v="314"/>
    <n v="116418960"/>
    <n v="12806085.600000001"/>
    <x v="1"/>
    <x v="0"/>
    <x v="3"/>
    <x v="14"/>
    <x v="4"/>
    <n v="0.36399999999999999"/>
    <x v="1"/>
    <x v="1"/>
  </r>
  <r>
    <d v="2019-04-07T00:00:00"/>
    <s v="KH006"/>
    <s v="A019"/>
    <n v="920"/>
    <x v="315"/>
    <n v="649062880"/>
    <n v="123321947.2"/>
    <x v="1"/>
    <x v="0"/>
    <x v="3"/>
    <x v="14"/>
    <x v="4"/>
    <n v="1.196"/>
    <x v="3"/>
    <x v="1"/>
  </r>
  <r>
    <d v="2019-04-07T00:00:00"/>
    <s v="KH001"/>
    <s v="A023"/>
    <n v="220"/>
    <x v="316"/>
    <n v="216884970"/>
    <n v="36870444.900000006"/>
    <x v="0"/>
    <x v="0"/>
    <x v="3"/>
    <x v="14"/>
    <x v="6"/>
    <n v="0.72599999999999998"/>
    <x v="0"/>
    <x v="1"/>
  </r>
  <r>
    <d v="2019-04-07T00:00:00"/>
    <s v="KH016"/>
    <s v="A014"/>
    <n v="800"/>
    <x v="317"/>
    <n v="311400140"/>
    <n v="28026012.599999998"/>
    <x v="4"/>
    <x v="0"/>
    <x v="3"/>
    <x v="14"/>
    <x v="1"/>
    <n v="2.4"/>
    <x v="1"/>
    <x v="1"/>
  </r>
  <r>
    <d v="2019-04-10T00:00:00"/>
    <s v="KH009"/>
    <s v="A001"/>
    <n v="300"/>
    <x v="318"/>
    <n v="138049170"/>
    <n v="31751309.100000001"/>
    <x v="0"/>
    <x v="1"/>
    <x v="3"/>
    <x v="14"/>
    <x v="4"/>
    <n v="0.96"/>
    <x v="0"/>
    <x v="1"/>
  </r>
  <r>
    <d v="2019-04-10T00:00:00"/>
    <s v="KH010"/>
    <s v="A008"/>
    <n v="1850"/>
    <x v="319"/>
    <n v="449344780"/>
    <n v="112336195"/>
    <x v="3"/>
    <x v="0"/>
    <x v="3"/>
    <x v="14"/>
    <x v="3"/>
    <n v="2.96"/>
    <x v="3"/>
    <x v="1"/>
  </r>
  <r>
    <d v="2019-04-10T00:00:00"/>
    <s v="KH014"/>
    <s v="A018"/>
    <n v="320"/>
    <x v="320"/>
    <n v="193650270"/>
    <n v="48412567.5"/>
    <x v="3"/>
    <x v="1"/>
    <x v="3"/>
    <x v="14"/>
    <x v="4"/>
    <n v="0.67200000000000004"/>
    <x v="1"/>
    <x v="1"/>
  </r>
  <r>
    <d v="2019-04-10T00:00:00"/>
    <s v="KH015"/>
    <s v="A023"/>
    <n v="250"/>
    <x v="321"/>
    <n v="280506800"/>
    <n v="64516564"/>
    <x v="2"/>
    <x v="1"/>
    <x v="3"/>
    <x v="14"/>
    <x v="6"/>
    <n v="0.82499999999999996"/>
    <x v="0"/>
    <x v="1"/>
  </r>
  <r>
    <d v="2019-04-11T00:00:00"/>
    <s v="KH015"/>
    <s v="A001"/>
    <n v="860"/>
    <x v="322"/>
    <n v="351324830"/>
    <n v="66751717.700000003"/>
    <x v="2"/>
    <x v="0"/>
    <x v="3"/>
    <x v="14"/>
    <x v="4"/>
    <n v="2.7519999999999998"/>
    <x v="0"/>
    <x v="1"/>
  </r>
  <r>
    <d v="2019-04-11T00:00:00"/>
    <s v="KH016"/>
    <s v="A016"/>
    <n v="60"/>
    <x v="323"/>
    <n v="62341780"/>
    <n v="9351267"/>
    <x v="1"/>
    <x v="1"/>
    <x v="3"/>
    <x v="14"/>
    <x v="4"/>
    <n v="0.114"/>
    <x v="3"/>
    <x v="1"/>
  </r>
  <r>
    <d v="2019-04-11T00:00:00"/>
    <s v="KH009"/>
    <s v="A008"/>
    <n v="2410"/>
    <x v="324"/>
    <n v="569559260"/>
    <n v="45564740.799999997"/>
    <x v="0"/>
    <x v="1"/>
    <x v="3"/>
    <x v="14"/>
    <x v="3"/>
    <n v="3.8559999999999999"/>
    <x v="3"/>
    <x v="1"/>
  </r>
  <r>
    <d v="2019-04-12T00:00:00"/>
    <s v="KH004"/>
    <s v="A025"/>
    <n v="30"/>
    <x v="325"/>
    <n v="20800380"/>
    <n v="3328060.8000000003"/>
    <x v="4"/>
    <x v="1"/>
    <x v="3"/>
    <x v="14"/>
    <x v="3"/>
    <n v="9.6000000000000002E-2"/>
    <x v="0"/>
    <x v="1"/>
  </r>
  <r>
    <d v="2019-04-12T00:00:00"/>
    <s v="KH003"/>
    <s v="A018"/>
    <n v="50"/>
    <x v="326"/>
    <n v="33644270"/>
    <n v="5383083.2000000011"/>
    <x v="0"/>
    <x v="1"/>
    <x v="3"/>
    <x v="14"/>
    <x v="4"/>
    <n v="0.105"/>
    <x v="1"/>
    <x v="1"/>
  </r>
  <r>
    <d v="2019-04-12T00:00:00"/>
    <s v="KH003"/>
    <s v="A001"/>
    <n v="1780"/>
    <x v="327"/>
    <n v="649040600"/>
    <n v="168750556"/>
    <x v="1"/>
    <x v="0"/>
    <x v="3"/>
    <x v="14"/>
    <x v="4"/>
    <n v="5.6959999999999997"/>
    <x v="0"/>
    <x v="1"/>
  </r>
  <r>
    <d v="2019-04-12T00:00:00"/>
    <s v="KH014"/>
    <s v="A014"/>
    <n v="800"/>
    <x v="328"/>
    <n v="305328540"/>
    <n v="70225564.200000003"/>
    <x v="3"/>
    <x v="0"/>
    <x v="3"/>
    <x v="14"/>
    <x v="1"/>
    <n v="2.4"/>
    <x v="1"/>
    <x v="1"/>
  </r>
  <r>
    <d v="2019-04-13T00:00:00"/>
    <s v="KH010"/>
    <s v="A015"/>
    <n v="990"/>
    <x v="329"/>
    <n v="566657010"/>
    <n v="118997972.09999999"/>
    <x v="0"/>
    <x v="1"/>
    <x v="3"/>
    <x v="14"/>
    <x v="0"/>
    <n v="3.4649999999999999"/>
    <x v="0"/>
    <x v="1"/>
  </r>
  <r>
    <d v="2019-04-13T00:00:00"/>
    <s v="KH008"/>
    <s v="A006"/>
    <n v="180"/>
    <x v="330"/>
    <n v="135335750"/>
    <n v="25713792.5"/>
    <x v="3"/>
    <x v="0"/>
    <x v="3"/>
    <x v="14"/>
    <x v="2"/>
    <n v="0.77400000000000002"/>
    <x v="2"/>
    <x v="1"/>
  </r>
  <r>
    <d v="2019-04-14T00:00:00"/>
    <s v="KH007"/>
    <s v="A019"/>
    <n v="30"/>
    <x v="331"/>
    <n v="19050930"/>
    <n v="2286111.6"/>
    <x v="4"/>
    <x v="1"/>
    <x v="3"/>
    <x v="15"/>
    <x v="4"/>
    <n v="3.9E-2"/>
    <x v="3"/>
    <x v="1"/>
  </r>
  <r>
    <d v="2019-04-15T00:00:00"/>
    <s v="KH004"/>
    <s v="A012"/>
    <n v="1560"/>
    <x v="332"/>
    <n v="445447680"/>
    <n v="106907443.2"/>
    <x v="0"/>
    <x v="1"/>
    <x v="3"/>
    <x v="15"/>
    <x v="6"/>
    <n v="6.24"/>
    <x v="0"/>
    <x v="1"/>
  </r>
  <r>
    <d v="2019-04-15T00:00:00"/>
    <s v="KH007"/>
    <s v="A022"/>
    <n v="890"/>
    <x v="333"/>
    <n v="651135220"/>
    <n v="110692987.40000001"/>
    <x v="1"/>
    <x v="0"/>
    <x v="3"/>
    <x v="15"/>
    <x v="7"/>
    <n v="1.78"/>
    <x v="3"/>
    <x v="1"/>
  </r>
  <r>
    <d v="2019-04-15T00:00:00"/>
    <s v="KH015"/>
    <s v="A005"/>
    <n v="1400"/>
    <x v="334"/>
    <n v="576469160"/>
    <n v="46117532.800000004"/>
    <x v="2"/>
    <x v="0"/>
    <x v="3"/>
    <x v="15"/>
    <x v="7"/>
    <n v="3.0800000000000005"/>
    <x v="1"/>
    <x v="1"/>
  </r>
  <r>
    <d v="2019-04-16T00:00:00"/>
    <s v="KH005"/>
    <s v="A007"/>
    <n v="780"/>
    <x v="335"/>
    <n v="637477230"/>
    <n v="127495446.00000001"/>
    <x v="4"/>
    <x v="0"/>
    <x v="3"/>
    <x v="15"/>
    <x v="1"/>
    <n v="2.1059999999999999"/>
    <x v="1"/>
    <x v="1"/>
  </r>
  <r>
    <d v="2019-04-18T00:00:00"/>
    <s v="KH016"/>
    <s v="A005"/>
    <n v="1050"/>
    <x v="336"/>
    <n v="356146990"/>
    <n v="67667928.100000009"/>
    <x v="0"/>
    <x v="1"/>
    <x v="3"/>
    <x v="15"/>
    <x v="7"/>
    <n v="2.31"/>
    <x v="1"/>
    <x v="1"/>
  </r>
  <r>
    <d v="2019-04-18T00:00:00"/>
    <s v="KH010"/>
    <s v="A001"/>
    <n v="920"/>
    <x v="337"/>
    <n v="437013680"/>
    <n v="52441641.600000001"/>
    <x v="0"/>
    <x v="0"/>
    <x v="3"/>
    <x v="15"/>
    <x v="4"/>
    <n v="2.944"/>
    <x v="0"/>
    <x v="1"/>
  </r>
  <r>
    <d v="2019-04-18T00:00:00"/>
    <s v="KH009"/>
    <s v="A015"/>
    <n v="1190"/>
    <x v="338"/>
    <n v="670408700"/>
    <n v="140785827"/>
    <x v="2"/>
    <x v="0"/>
    <x v="3"/>
    <x v="15"/>
    <x v="0"/>
    <n v="4.165"/>
    <x v="0"/>
    <x v="1"/>
  </r>
  <r>
    <d v="2019-04-18T00:00:00"/>
    <s v="KH014"/>
    <s v="A022"/>
    <n v="650"/>
    <x v="339"/>
    <n v="539660320"/>
    <n v="113328667.19999999"/>
    <x v="3"/>
    <x v="1"/>
    <x v="3"/>
    <x v="15"/>
    <x v="7"/>
    <n v="1.3"/>
    <x v="3"/>
    <x v="1"/>
  </r>
  <r>
    <d v="2019-04-18T00:00:00"/>
    <s v="KH011"/>
    <s v="A025"/>
    <n v="970"/>
    <x v="340"/>
    <n v="629624640"/>
    <n v="125924928"/>
    <x v="2"/>
    <x v="1"/>
    <x v="3"/>
    <x v="15"/>
    <x v="3"/>
    <n v="3.1040000000000001"/>
    <x v="0"/>
    <x v="1"/>
  </r>
  <r>
    <d v="2019-04-19T00:00:00"/>
    <s v="KH007"/>
    <s v="A025"/>
    <n v="430"/>
    <x v="341"/>
    <n v="331378640"/>
    <n v="66275728.000000007"/>
    <x v="1"/>
    <x v="0"/>
    <x v="3"/>
    <x v="15"/>
    <x v="3"/>
    <n v="1.3759999999999999"/>
    <x v="0"/>
    <x v="1"/>
  </r>
  <r>
    <d v="2019-04-19T00:00:00"/>
    <s v="KH003"/>
    <s v="A008"/>
    <n v="1390"/>
    <x v="342"/>
    <n v="280960360"/>
    <n v="42144053.999999993"/>
    <x v="2"/>
    <x v="0"/>
    <x v="3"/>
    <x v="15"/>
    <x v="3"/>
    <n v="2.2240000000000002"/>
    <x v="3"/>
    <x v="1"/>
  </r>
  <r>
    <d v="2019-04-19T00:00:00"/>
    <s v="KH006"/>
    <s v="A013"/>
    <n v="1230"/>
    <x v="343"/>
    <n v="676630230"/>
    <n v="101494534.5"/>
    <x v="1"/>
    <x v="0"/>
    <x v="3"/>
    <x v="15"/>
    <x v="1"/>
    <n v="1.476"/>
    <x v="3"/>
    <x v="1"/>
  </r>
  <r>
    <d v="2019-04-19T00:00:00"/>
    <s v="KH013"/>
    <s v="A001"/>
    <n v="530"/>
    <x v="344"/>
    <n v="207081370"/>
    <n v="16566509.6"/>
    <x v="2"/>
    <x v="1"/>
    <x v="3"/>
    <x v="15"/>
    <x v="4"/>
    <n v="1.696"/>
    <x v="0"/>
    <x v="1"/>
  </r>
  <r>
    <d v="2019-04-19T00:00:00"/>
    <s v="KH013"/>
    <s v="A012"/>
    <n v="940"/>
    <x v="345"/>
    <n v="238576440"/>
    <n v="42943759.200000003"/>
    <x v="4"/>
    <x v="1"/>
    <x v="3"/>
    <x v="15"/>
    <x v="6"/>
    <n v="3.76"/>
    <x v="0"/>
    <x v="1"/>
  </r>
  <r>
    <d v="2019-04-19T00:00:00"/>
    <s v="KH009"/>
    <s v="A025"/>
    <n v="470"/>
    <x v="346"/>
    <n v="274729170"/>
    <n v="21978333.599999998"/>
    <x v="3"/>
    <x v="0"/>
    <x v="3"/>
    <x v="15"/>
    <x v="3"/>
    <n v="1.504"/>
    <x v="0"/>
    <x v="1"/>
  </r>
  <r>
    <d v="2019-04-20T00:00:00"/>
    <s v="KH004"/>
    <s v="A019"/>
    <n v="160"/>
    <x v="347"/>
    <n v="109070310"/>
    <n v="27267577.5"/>
    <x v="4"/>
    <x v="1"/>
    <x v="3"/>
    <x v="15"/>
    <x v="4"/>
    <n v="0.20799999999999999"/>
    <x v="3"/>
    <x v="1"/>
  </r>
  <r>
    <d v="2019-04-20T00:00:00"/>
    <s v="KH011"/>
    <s v="A025"/>
    <n v="630"/>
    <x v="348"/>
    <n v="507100150"/>
    <n v="70994021"/>
    <x v="3"/>
    <x v="1"/>
    <x v="3"/>
    <x v="15"/>
    <x v="3"/>
    <n v="2.016"/>
    <x v="0"/>
    <x v="1"/>
  </r>
  <r>
    <d v="2019-04-20T00:00:00"/>
    <s v="KH012"/>
    <s v="A014"/>
    <n v="120"/>
    <x v="349"/>
    <n v="48245890"/>
    <n v="12061472.5"/>
    <x v="1"/>
    <x v="0"/>
    <x v="3"/>
    <x v="15"/>
    <x v="1"/>
    <n v="0.36"/>
    <x v="1"/>
    <x v="1"/>
  </r>
  <r>
    <d v="2019-04-21T00:00:00"/>
    <s v="KH002"/>
    <s v="A001"/>
    <n v="70"/>
    <x v="350"/>
    <n v="31352130"/>
    <n v="6897468.5999999996"/>
    <x v="4"/>
    <x v="1"/>
    <x v="3"/>
    <x v="16"/>
    <x v="4"/>
    <n v="0.224"/>
    <x v="0"/>
    <x v="1"/>
  </r>
  <r>
    <d v="2019-04-21T00:00:00"/>
    <s v="KH006"/>
    <s v="A016"/>
    <n v="300"/>
    <x v="351"/>
    <n v="255582290"/>
    <n v="25558229.000000004"/>
    <x v="2"/>
    <x v="1"/>
    <x v="3"/>
    <x v="16"/>
    <x v="4"/>
    <n v="0.56999999999999995"/>
    <x v="3"/>
    <x v="1"/>
  </r>
  <r>
    <d v="2019-04-21T00:00:00"/>
    <s v="KH015"/>
    <s v="A002"/>
    <n v="1370"/>
    <x v="352"/>
    <n v="677799790"/>
    <n v="74557976.900000006"/>
    <x v="0"/>
    <x v="0"/>
    <x v="3"/>
    <x v="16"/>
    <x v="6"/>
    <n v="5.48"/>
    <x v="0"/>
    <x v="1"/>
  </r>
  <r>
    <d v="2019-04-21T00:00:00"/>
    <s v="KH011"/>
    <s v="A025"/>
    <n v="200"/>
    <x v="353"/>
    <n v="155005150"/>
    <n v="18600618"/>
    <x v="0"/>
    <x v="0"/>
    <x v="3"/>
    <x v="16"/>
    <x v="3"/>
    <n v="0.64"/>
    <x v="0"/>
    <x v="1"/>
  </r>
  <r>
    <d v="2019-04-22T00:00:00"/>
    <s v="KH009"/>
    <s v="A004"/>
    <n v="1930"/>
    <x v="354"/>
    <n v="506912770"/>
    <n v="126728192.5"/>
    <x v="4"/>
    <x v="0"/>
    <x v="3"/>
    <x v="16"/>
    <x v="0"/>
    <n v="5.2110000000000003"/>
    <x v="1"/>
    <x v="1"/>
  </r>
  <r>
    <d v="2019-04-22T00:00:00"/>
    <s v="KH008"/>
    <s v="A019"/>
    <n v="710"/>
    <x v="355"/>
    <n v="512716080"/>
    <n v="71780251.200000018"/>
    <x v="0"/>
    <x v="0"/>
    <x v="3"/>
    <x v="16"/>
    <x v="4"/>
    <n v="0.92300000000000004"/>
    <x v="3"/>
    <x v="1"/>
  </r>
  <r>
    <d v="2019-04-22T00:00:00"/>
    <s v="KH016"/>
    <s v="A012"/>
    <n v="2390"/>
    <x v="356"/>
    <n v="691955860"/>
    <n v="83034703.199999988"/>
    <x v="3"/>
    <x v="0"/>
    <x v="3"/>
    <x v="16"/>
    <x v="6"/>
    <n v="9.56"/>
    <x v="0"/>
    <x v="1"/>
  </r>
  <r>
    <d v="2019-04-22T00:00:00"/>
    <s v="KH006"/>
    <s v="A022"/>
    <n v="490"/>
    <x v="357"/>
    <n v="304780520"/>
    <n v="54860493.599999994"/>
    <x v="3"/>
    <x v="0"/>
    <x v="3"/>
    <x v="16"/>
    <x v="7"/>
    <n v="0.98"/>
    <x v="3"/>
    <x v="1"/>
  </r>
  <r>
    <d v="2019-04-23T00:00:00"/>
    <s v="KH016"/>
    <s v="A015"/>
    <n v="220"/>
    <x v="358"/>
    <n v="123124490"/>
    <n v="25856142.899999999"/>
    <x v="1"/>
    <x v="1"/>
    <x v="3"/>
    <x v="16"/>
    <x v="0"/>
    <n v="0.77"/>
    <x v="0"/>
    <x v="1"/>
  </r>
  <r>
    <d v="2019-04-24T00:00:00"/>
    <s v="KH010"/>
    <s v="A014"/>
    <n v="200"/>
    <x v="359"/>
    <n v="105197820"/>
    <n v="13675716.600000001"/>
    <x v="4"/>
    <x v="1"/>
    <x v="3"/>
    <x v="16"/>
    <x v="1"/>
    <n v="0.6"/>
    <x v="1"/>
    <x v="1"/>
  </r>
  <r>
    <d v="2019-04-25T00:00:00"/>
    <s v="KH001"/>
    <s v="A003"/>
    <n v="940"/>
    <x v="360"/>
    <n v="518199660"/>
    <n v="98457935.400000006"/>
    <x v="3"/>
    <x v="0"/>
    <x v="3"/>
    <x v="16"/>
    <x v="3"/>
    <n v="3.008"/>
    <x v="0"/>
    <x v="1"/>
  </r>
  <r>
    <d v="2019-04-26T00:00:00"/>
    <s v="KH014"/>
    <s v="A009"/>
    <n v="540"/>
    <x v="361"/>
    <n v="359659100"/>
    <n v="79125002"/>
    <x v="1"/>
    <x v="1"/>
    <x v="3"/>
    <x v="16"/>
    <x v="2"/>
    <n v="1.944"/>
    <x v="0"/>
    <x v="1"/>
  </r>
  <r>
    <d v="2019-04-26T00:00:00"/>
    <s v="KH009"/>
    <s v="A013"/>
    <n v="1160"/>
    <x v="362"/>
    <n v="667158870"/>
    <n v="93402241.800000012"/>
    <x v="4"/>
    <x v="0"/>
    <x v="3"/>
    <x v="16"/>
    <x v="1"/>
    <n v="1.3919999999999999"/>
    <x v="3"/>
    <x v="1"/>
  </r>
  <r>
    <d v="2019-04-26T00:00:00"/>
    <s v="KH014"/>
    <s v="A022"/>
    <n v="150"/>
    <x v="363"/>
    <n v="99601240"/>
    <n v="18924235.600000001"/>
    <x v="2"/>
    <x v="1"/>
    <x v="3"/>
    <x v="16"/>
    <x v="7"/>
    <n v="0.3"/>
    <x v="3"/>
    <x v="1"/>
  </r>
  <r>
    <d v="2019-04-26T00:00:00"/>
    <s v="KH010"/>
    <s v="A015"/>
    <n v="400"/>
    <x v="364"/>
    <n v="216815830"/>
    <n v="41195007.700000003"/>
    <x v="4"/>
    <x v="0"/>
    <x v="3"/>
    <x v="16"/>
    <x v="0"/>
    <n v="1.4"/>
    <x v="0"/>
    <x v="1"/>
  </r>
  <r>
    <d v="2019-04-26T00:00:00"/>
    <s v="KH010"/>
    <s v="A024"/>
    <n v="660"/>
    <x v="365"/>
    <n v="232430910"/>
    <n v="53459109.300000004"/>
    <x v="3"/>
    <x v="0"/>
    <x v="3"/>
    <x v="16"/>
    <x v="0"/>
    <n v="2.508"/>
    <x v="0"/>
    <x v="1"/>
  </r>
  <r>
    <d v="2019-04-26T00:00:00"/>
    <s v="KH001"/>
    <s v="A016"/>
    <n v="490"/>
    <x v="366"/>
    <n v="422956790"/>
    <n v="76132222.200000003"/>
    <x v="3"/>
    <x v="0"/>
    <x v="3"/>
    <x v="16"/>
    <x v="4"/>
    <n v="0.93100000000000005"/>
    <x v="3"/>
    <x v="1"/>
  </r>
  <r>
    <d v="2019-04-27T00:00:00"/>
    <s v="KH010"/>
    <s v="A003"/>
    <n v="1230"/>
    <x v="367"/>
    <n v="538565760"/>
    <n v="75399206.400000006"/>
    <x v="4"/>
    <x v="0"/>
    <x v="3"/>
    <x v="16"/>
    <x v="3"/>
    <n v="3.9359999999999999"/>
    <x v="0"/>
    <x v="1"/>
  </r>
  <r>
    <d v="2019-04-27T00:00:00"/>
    <s v="KH003"/>
    <s v="A012"/>
    <n v="910"/>
    <x v="368"/>
    <n v="236941860"/>
    <n v="40280116.200000003"/>
    <x v="2"/>
    <x v="0"/>
    <x v="3"/>
    <x v="16"/>
    <x v="6"/>
    <n v="3.64"/>
    <x v="0"/>
    <x v="1"/>
  </r>
  <r>
    <d v="2019-04-28T00:00:00"/>
    <s v="KH016"/>
    <s v="A006"/>
    <n v="460"/>
    <x v="369"/>
    <n v="365656940"/>
    <n v="80444526.799999997"/>
    <x v="3"/>
    <x v="1"/>
    <x v="3"/>
    <x v="17"/>
    <x v="2"/>
    <n v="1.978"/>
    <x v="2"/>
    <x v="1"/>
  </r>
  <r>
    <d v="2019-04-28T00:00:00"/>
    <s v="KH012"/>
    <s v="A023"/>
    <n v="470"/>
    <x v="370"/>
    <n v="385756640"/>
    <n v="38575664"/>
    <x v="0"/>
    <x v="1"/>
    <x v="3"/>
    <x v="17"/>
    <x v="6"/>
    <n v="1.5509999999999999"/>
    <x v="0"/>
    <x v="1"/>
  </r>
  <r>
    <d v="2019-04-29T00:00:00"/>
    <s v="KH009"/>
    <s v="A013"/>
    <n v="930"/>
    <x v="371"/>
    <n v="391722410"/>
    <n v="43089465.099999994"/>
    <x v="0"/>
    <x v="0"/>
    <x v="3"/>
    <x v="17"/>
    <x v="1"/>
    <n v="1.1160000000000001"/>
    <x v="3"/>
    <x v="1"/>
  </r>
  <r>
    <d v="2019-04-30T00:00:00"/>
    <s v="KH016"/>
    <s v="A020"/>
    <n v="10"/>
    <x v="372"/>
    <n v="10906060"/>
    <n v="872484.79999999993"/>
    <x v="2"/>
    <x v="1"/>
    <x v="3"/>
    <x v="17"/>
    <x v="4"/>
    <n v="2.5999999999999999E-2"/>
    <x v="1"/>
    <x v="1"/>
  </r>
  <r>
    <d v="2019-04-30T00:00:00"/>
    <s v="KH012"/>
    <s v="A022"/>
    <n v="730"/>
    <x v="373"/>
    <n v="503897670"/>
    <n v="80623627.200000003"/>
    <x v="0"/>
    <x v="0"/>
    <x v="3"/>
    <x v="17"/>
    <x v="7"/>
    <n v="1.46"/>
    <x v="3"/>
    <x v="1"/>
  </r>
  <r>
    <d v="2019-04-30T00:00:00"/>
    <s v="KH009"/>
    <s v="A002"/>
    <n v="1480"/>
    <x v="374"/>
    <n v="624680870"/>
    <n v="93702130.499999985"/>
    <x v="1"/>
    <x v="0"/>
    <x v="3"/>
    <x v="17"/>
    <x v="6"/>
    <n v="5.92"/>
    <x v="0"/>
    <x v="1"/>
  </r>
  <r>
    <d v="2019-04-30T00:00:00"/>
    <s v="KH002"/>
    <s v="A018"/>
    <n v="1040"/>
    <x v="375"/>
    <n v="539466510"/>
    <n v="134866627.5"/>
    <x v="4"/>
    <x v="1"/>
    <x v="3"/>
    <x v="17"/>
    <x v="4"/>
    <n v="2.1840000000000002"/>
    <x v="1"/>
    <x v="1"/>
  </r>
  <r>
    <d v="2019-04-30T00:00:00"/>
    <s v="KH007"/>
    <s v="A023"/>
    <n v="260"/>
    <x v="376"/>
    <n v="266834830"/>
    <n v="37356876.200000003"/>
    <x v="4"/>
    <x v="1"/>
    <x v="3"/>
    <x v="17"/>
    <x v="6"/>
    <n v="0.85799999999999998"/>
    <x v="0"/>
    <x v="1"/>
  </r>
  <r>
    <d v="2019-05-01T00:00:00"/>
    <s v="KH003"/>
    <s v="A001"/>
    <n v="50"/>
    <x v="377"/>
    <n v="24125540"/>
    <n v="4825108"/>
    <x v="0"/>
    <x v="0"/>
    <x v="4"/>
    <x v="17"/>
    <x v="4"/>
    <n v="0.16"/>
    <x v="0"/>
    <x v="1"/>
  </r>
  <r>
    <d v="2019-05-01T00:00:00"/>
    <s v="KH016"/>
    <s v="A018"/>
    <n v="940"/>
    <x v="378"/>
    <n v="663130070"/>
    <n v="145888615.40000001"/>
    <x v="0"/>
    <x v="1"/>
    <x v="4"/>
    <x v="17"/>
    <x v="4"/>
    <n v="1.974"/>
    <x v="1"/>
    <x v="1"/>
  </r>
  <r>
    <d v="2019-05-01T00:00:00"/>
    <s v="KH016"/>
    <s v="A007"/>
    <n v="320"/>
    <x v="379"/>
    <n v="217863060"/>
    <n v="37036720.200000003"/>
    <x v="2"/>
    <x v="1"/>
    <x v="4"/>
    <x v="17"/>
    <x v="1"/>
    <n v="0.86399999999999999"/>
    <x v="1"/>
    <x v="1"/>
  </r>
  <r>
    <d v="2019-05-01T00:00:00"/>
    <s v="KH016"/>
    <s v="A013"/>
    <n v="1380"/>
    <x v="380"/>
    <n v="591428630"/>
    <n v="59142863.000000007"/>
    <x v="3"/>
    <x v="1"/>
    <x v="4"/>
    <x v="17"/>
    <x v="1"/>
    <n v="1.6559999999999999"/>
    <x v="3"/>
    <x v="1"/>
  </r>
  <r>
    <d v="2019-05-01T00:00:00"/>
    <s v="KH013"/>
    <s v="A001"/>
    <n v="720"/>
    <x v="381"/>
    <n v="374250130"/>
    <n v="86077529.900000006"/>
    <x v="1"/>
    <x v="1"/>
    <x v="4"/>
    <x v="17"/>
    <x v="4"/>
    <n v="2.3039999999999998"/>
    <x v="0"/>
    <x v="1"/>
  </r>
  <r>
    <d v="2019-05-01T00:00:00"/>
    <s v="KH006"/>
    <s v="A020"/>
    <n v="200"/>
    <x v="382"/>
    <n v="187215020"/>
    <n v="44931604.799999997"/>
    <x v="1"/>
    <x v="1"/>
    <x v="4"/>
    <x v="17"/>
    <x v="4"/>
    <n v="0.52"/>
    <x v="1"/>
    <x v="1"/>
  </r>
  <r>
    <d v="2019-05-02T00:00:00"/>
    <s v="KH002"/>
    <s v="A006"/>
    <n v="40"/>
    <x v="383"/>
    <n v="36067160"/>
    <n v="4688730.8"/>
    <x v="3"/>
    <x v="0"/>
    <x v="4"/>
    <x v="17"/>
    <x v="2"/>
    <n v="0.17199999999999999"/>
    <x v="2"/>
    <x v="1"/>
  </r>
  <r>
    <d v="2019-05-02T00:00:00"/>
    <s v="KH013"/>
    <s v="A007"/>
    <n v="370"/>
    <x v="384"/>
    <n v="253129200"/>
    <n v="22781628"/>
    <x v="3"/>
    <x v="0"/>
    <x v="4"/>
    <x v="17"/>
    <x v="1"/>
    <n v="0.99900000000000011"/>
    <x v="1"/>
    <x v="1"/>
  </r>
  <r>
    <d v="2019-05-02T00:00:00"/>
    <s v="KH010"/>
    <s v="A018"/>
    <n v="70"/>
    <x v="385"/>
    <n v="43132470"/>
    <n v="10351792.799999999"/>
    <x v="2"/>
    <x v="0"/>
    <x v="4"/>
    <x v="17"/>
    <x v="4"/>
    <n v="0.14699999999999999"/>
    <x v="1"/>
    <x v="1"/>
  </r>
  <r>
    <d v="2019-05-03T00:00:00"/>
    <s v="KH016"/>
    <s v="A012"/>
    <n v="550"/>
    <x v="386"/>
    <n v="165299910"/>
    <n v="42977976.600000001"/>
    <x v="1"/>
    <x v="0"/>
    <x v="4"/>
    <x v="17"/>
    <x v="6"/>
    <n v="2.2000000000000002"/>
    <x v="0"/>
    <x v="1"/>
  </r>
  <r>
    <d v="2019-05-03T00:00:00"/>
    <s v="KH005"/>
    <s v="A019"/>
    <n v="590"/>
    <x v="387"/>
    <n v="342901650"/>
    <n v="72009346.5"/>
    <x v="4"/>
    <x v="0"/>
    <x v="4"/>
    <x v="17"/>
    <x v="4"/>
    <n v="0.76700000000000002"/>
    <x v="3"/>
    <x v="1"/>
  </r>
  <r>
    <d v="2019-05-03T00:00:00"/>
    <s v="KH005"/>
    <s v="A006"/>
    <n v="600"/>
    <x v="388"/>
    <n v="605578260"/>
    <n v="109004086.8"/>
    <x v="4"/>
    <x v="1"/>
    <x v="4"/>
    <x v="17"/>
    <x v="2"/>
    <n v="2.58"/>
    <x v="2"/>
    <x v="1"/>
  </r>
  <r>
    <d v="2019-05-03T00:00:00"/>
    <s v="KH013"/>
    <s v="A008"/>
    <n v="1800"/>
    <x v="389"/>
    <n v="425436740"/>
    <n v="46798041.399999999"/>
    <x v="1"/>
    <x v="0"/>
    <x v="4"/>
    <x v="17"/>
    <x v="3"/>
    <n v="2.88"/>
    <x v="3"/>
    <x v="1"/>
  </r>
  <r>
    <d v="2019-05-04T00:00:00"/>
    <s v="KH009"/>
    <s v="A001"/>
    <n v="1070"/>
    <x v="390"/>
    <n v="510353140"/>
    <n v="71449439.600000009"/>
    <x v="1"/>
    <x v="1"/>
    <x v="4"/>
    <x v="17"/>
    <x v="4"/>
    <n v="3.4239999999999999"/>
    <x v="0"/>
    <x v="1"/>
  </r>
  <r>
    <d v="2019-05-04T00:00:00"/>
    <s v="KH008"/>
    <s v="A016"/>
    <n v="300"/>
    <x v="391"/>
    <n v="259734170"/>
    <n v="23376075.299999997"/>
    <x v="2"/>
    <x v="1"/>
    <x v="4"/>
    <x v="17"/>
    <x v="4"/>
    <n v="0.56999999999999995"/>
    <x v="3"/>
    <x v="1"/>
  </r>
  <r>
    <d v="2019-05-04T00:00:00"/>
    <s v="KH001"/>
    <s v="A012"/>
    <n v="1800"/>
    <x v="392"/>
    <n v="398420390"/>
    <n v="103589301.40000001"/>
    <x v="3"/>
    <x v="1"/>
    <x v="4"/>
    <x v="17"/>
    <x v="6"/>
    <n v="7.2"/>
    <x v="0"/>
    <x v="1"/>
  </r>
  <r>
    <d v="2019-05-05T00:00:00"/>
    <s v="KH001"/>
    <s v="A022"/>
    <n v="360"/>
    <x v="393"/>
    <n v="274884660"/>
    <n v="30237312.600000001"/>
    <x v="4"/>
    <x v="1"/>
    <x v="4"/>
    <x v="18"/>
    <x v="7"/>
    <n v="0.72"/>
    <x v="3"/>
    <x v="1"/>
  </r>
  <r>
    <d v="2019-05-05T00:00:00"/>
    <s v="KH008"/>
    <s v="A015"/>
    <n v="980"/>
    <x v="394"/>
    <n v="640487420"/>
    <n v="64048742"/>
    <x v="3"/>
    <x v="1"/>
    <x v="4"/>
    <x v="18"/>
    <x v="0"/>
    <n v="3.43"/>
    <x v="0"/>
    <x v="1"/>
  </r>
  <r>
    <d v="2019-05-05T00:00:00"/>
    <s v="KH005"/>
    <s v="A020"/>
    <n v="730"/>
    <x v="395"/>
    <n v="492321710"/>
    <n v="88617907.799999997"/>
    <x v="1"/>
    <x v="0"/>
    <x v="4"/>
    <x v="18"/>
    <x v="4"/>
    <n v="1.8979999999999999"/>
    <x v="1"/>
    <x v="1"/>
  </r>
  <r>
    <d v="2019-05-05T00:00:00"/>
    <s v="KH013"/>
    <s v="A006"/>
    <n v="330"/>
    <x v="396"/>
    <n v="263717790"/>
    <n v="36920490.600000009"/>
    <x v="2"/>
    <x v="1"/>
    <x v="4"/>
    <x v="18"/>
    <x v="2"/>
    <n v="1.419"/>
    <x v="2"/>
    <x v="1"/>
  </r>
  <r>
    <d v="2019-05-05T00:00:00"/>
    <s v="KH011"/>
    <s v="A005"/>
    <n v="1800"/>
    <x v="397"/>
    <n v="632311040"/>
    <n v="158077760"/>
    <x v="0"/>
    <x v="1"/>
    <x v="4"/>
    <x v="18"/>
    <x v="7"/>
    <n v="3.9600000000000004"/>
    <x v="1"/>
    <x v="1"/>
  </r>
  <r>
    <d v="2019-05-06T00:00:00"/>
    <s v="KH015"/>
    <s v="A001"/>
    <n v="850"/>
    <x v="398"/>
    <n v="422962820"/>
    <n v="80362935.799999997"/>
    <x v="3"/>
    <x v="1"/>
    <x v="4"/>
    <x v="18"/>
    <x v="4"/>
    <n v="2.72"/>
    <x v="0"/>
    <x v="1"/>
  </r>
  <r>
    <d v="2019-05-06T00:00:00"/>
    <s v="KH009"/>
    <s v="A003"/>
    <n v="540"/>
    <x v="399"/>
    <n v="299195630"/>
    <n v="53855213.399999999"/>
    <x v="1"/>
    <x v="1"/>
    <x v="4"/>
    <x v="18"/>
    <x v="3"/>
    <n v="1.728"/>
    <x v="0"/>
    <x v="1"/>
  </r>
  <r>
    <d v="2019-05-06T00:00:00"/>
    <s v="KH001"/>
    <s v="A016"/>
    <n v="300"/>
    <x v="400"/>
    <n v="291246930"/>
    <n v="40774570.200000003"/>
    <x v="0"/>
    <x v="0"/>
    <x v="4"/>
    <x v="18"/>
    <x v="4"/>
    <n v="0.56999999999999995"/>
    <x v="3"/>
    <x v="1"/>
  </r>
  <r>
    <d v="2019-05-06T00:00:00"/>
    <s v="KH009"/>
    <s v="A005"/>
    <n v="670"/>
    <x v="401"/>
    <n v="248333010"/>
    <n v="49666602"/>
    <x v="1"/>
    <x v="0"/>
    <x v="4"/>
    <x v="18"/>
    <x v="7"/>
    <n v="1.4740000000000002"/>
    <x v="1"/>
    <x v="1"/>
  </r>
  <r>
    <d v="2019-05-06T00:00:00"/>
    <s v="KH014"/>
    <s v="A008"/>
    <n v="240"/>
    <x v="402"/>
    <n v="64224270"/>
    <n v="10918125.9"/>
    <x v="2"/>
    <x v="1"/>
    <x v="4"/>
    <x v="18"/>
    <x v="3"/>
    <n v="0.38400000000000001"/>
    <x v="3"/>
    <x v="1"/>
  </r>
  <r>
    <d v="2019-05-07T00:00:00"/>
    <s v="KH008"/>
    <s v="A011"/>
    <n v="20"/>
    <x v="403"/>
    <n v="10119860"/>
    <n v="2125170.6"/>
    <x v="3"/>
    <x v="0"/>
    <x v="4"/>
    <x v="18"/>
    <x v="5"/>
    <n v="4.5999999999999999E-2"/>
    <x v="1"/>
    <x v="1"/>
  </r>
  <r>
    <d v="2019-05-07T00:00:00"/>
    <s v="KH007"/>
    <s v="A011"/>
    <n v="170"/>
    <x v="404"/>
    <n v="78608700"/>
    <n v="8646957"/>
    <x v="1"/>
    <x v="1"/>
    <x v="4"/>
    <x v="18"/>
    <x v="5"/>
    <n v="0.39099999999999996"/>
    <x v="1"/>
    <x v="1"/>
  </r>
  <r>
    <d v="2019-05-08T00:00:00"/>
    <s v="KH008"/>
    <s v="A007"/>
    <n v="530"/>
    <x v="405"/>
    <n v="411193540"/>
    <n v="65790966.400000006"/>
    <x v="3"/>
    <x v="0"/>
    <x v="4"/>
    <x v="18"/>
    <x v="1"/>
    <n v="1.431"/>
    <x v="1"/>
    <x v="1"/>
  </r>
  <r>
    <d v="2019-05-08T00:00:00"/>
    <s v="KH009"/>
    <s v="A005"/>
    <n v="970"/>
    <x v="406"/>
    <n v="386894760"/>
    <n v="50296318.799999997"/>
    <x v="4"/>
    <x v="0"/>
    <x v="4"/>
    <x v="18"/>
    <x v="7"/>
    <n v="2.1339999999999999"/>
    <x v="1"/>
    <x v="1"/>
  </r>
  <r>
    <d v="2019-05-08T00:00:00"/>
    <s v="KH001"/>
    <s v="A006"/>
    <n v="440"/>
    <x v="407"/>
    <n v="387480530"/>
    <n v="42622858.299999997"/>
    <x v="2"/>
    <x v="0"/>
    <x v="4"/>
    <x v="18"/>
    <x v="2"/>
    <n v="1.8919999999999999"/>
    <x v="2"/>
    <x v="1"/>
  </r>
  <r>
    <d v="2019-05-08T00:00:00"/>
    <s v="KH006"/>
    <s v="A011"/>
    <n v="1460"/>
    <x v="408"/>
    <n v="619896020"/>
    <n v="61989602"/>
    <x v="0"/>
    <x v="0"/>
    <x v="4"/>
    <x v="18"/>
    <x v="5"/>
    <n v="3.3579999999999997"/>
    <x v="1"/>
    <x v="1"/>
  </r>
  <r>
    <d v="2019-05-08T00:00:00"/>
    <s v="KH003"/>
    <s v="A017"/>
    <n v="660"/>
    <x v="409"/>
    <n v="607221970"/>
    <n v="109299954.59999999"/>
    <x v="0"/>
    <x v="1"/>
    <x v="4"/>
    <x v="18"/>
    <x v="0"/>
    <n v="2.7059999999999995"/>
    <x v="2"/>
    <x v="1"/>
  </r>
  <r>
    <d v="2019-05-08T00:00:00"/>
    <s v="KH014"/>
    <s v="A002"/>
    <n v="500"/>
    <x v="410"/>
    <n v="251009850"/>
    <n v="55222167"/>
    <x v="4"/>
    <x v="1"/>
    <x v="4"/>
    <x v="18"/>
    <x v="6"/>
    <n v="2"/>
    <x v="0"/>
    <x v="1"/>
  </r>
  <r>
    <d v="2019-05-09T00:00:00"/>
    <s v="KH015"/>
    <s v="A023"/>
    <n v="340"/>
    <x v="411"/>
    <n v="368806380"/>
    <n v="95889658.800000012"/>
    <x v="2"/>
    <x v="0"/>
    <x v="4"/>
    <x v="18"/>
    <x v="6"/>
    <n v="1.1220000000000001"/>
    <x v="0"/>
    <x v="1"/>
  </r>
  <r>
    <d v="2019-05-09T00:00:00"/>
    <s v="KH008"/>
    <s v="A002"/>
    <n v="1430"/>
    <x v="412"/>
    <n v="573692180"/>
    <n v="74579983.400000006"/>
    <x v="0"/>
    <x v="0"/>
    <x v="4"/>
    <x v="18"/>
    <x v="6"/>
    <n v="5.72"/>
    <x v="0"/>
    <x v="1"/>
  </r>
  <r>
    <d v="2019-05-10T00:00:00"/>
    <s v="KH015"/>
    <s v="A014"/>
    <n v="390"/>
    <x v="413"/>
    <n v="191139860"/>
    <n v="19113986"/>
    <x v="3"/>
    <x v="0"/>
    <x v="4"/>
    <x v="18"/>
    <x v="1"/>
    <n v="1.17"/>
    <x v="1"/>
    <x v="1"/>
  </r>
  <r>
    <d v="2019-05-10T00:00:00"/>
    <s v="KH008"/>
    <s v="A001"/>
    <n v="350"/>
    <x v="414"/>
    <n v="142063840"/>
    <n v="28412768.000000004"/>
    <x v="3"/>
    <x v="0"/>
    <x v="4"/>
    <x v="18"/>
    <x v="4"/>
    <n v="1.1200000000000001"/>
    <x v="0"/>
    <x v="1"/>
  </r>
  <r>
    <d v="2019-05-10T00:00:00"/>
    <s v="KH006"/>
    <s v="A010"/>
    <n v="710"/>
    <x v="415"/>
    <n v="461163310"/>
    <n v="119902460.60000001"/>
    <x v="2"/>
    <x v="0"/>
    <x v="4"/>
    <x v="18"/>
    <x v="3"/>
    <n v="2.2719999999999998"/>
    <x v="0"/>
    <x v="1"/>
  </r>
  <r>
    <d v="2019-05-10T00:00:00"/>
    <s v="KH012"/>
    <s v="A018"/>
    <n v="860"/>
    <x v="416"/>
    <n v="590350280"/>
    <n v="82649039.200000003"/>
    <x v="0"/>
    <x v="0"/>
    <x v="4"/>
    <x v="18"/>
    <x v="4"/>
    <n v="1.806"/>
    <x v="1"/>
    <x v="1"/>
  </r>
  <r>
    <d v="2019-05-10T00:00:00"/>
    <s v="KH011"/>
    <s v="A024"/>
    <n v="640"/>
    <x v="417"/>
    <n v="298806310"/>
    <n v="26892567.899999999"/>
    <x v="4"/>
    <x v="0"/>
    <x v="4"/>
    <x v="18"/>
    <x v="0"/>
    <n v="2.4319999999999999"/>
    <x v="0"/>
    <x v="1"/>
  </r>
  <r>
    <d v="2019-05-10T00:00:00"/>
    <s v="KH014"/>
    <s v="A025"/>
    <n v="520"/>
    <x v="418"/>
    <n v="333383490"/>
    <n v="46673688.600000001"/>
    <x v="1"/>
    <x v="1"/>
    <x v="4"/>
    <x v="18"/>
    <x v="3"/>
    <n v="1.6639999999999999"/>
    <x v="0"/>
    <x v="1"/>
  </r>
  <r>
    <d v="2019-05-10T00:00:00"/>
    <s v="KH002"/>
    <s v="A018"/>
    <n v="220"/>
    <x v="419"/>
    <n v="113777320"/>
    <n v="11377732"/>
    <x v="2"/>
    <x v="1"/>
    <x v="4"/>
    <x v="18"/>
    <x v="4"/>
    <n v="0.46200000000000002"/>
    <x v="1"/>
    <x v="1"/>
  </r>
  <r>
    <d v="2019-05-11T00:00:00"/>
    <s v="KH007"/>
    <s v="A021"/>
    <n v="280"/>
    <x v="420"/>
    <n v="102136190"/>
    <n v="15320428.499999998"/>
    <x v="1"/>
    <x v="1"/>
    <x v="4"/>
    <x v="18"/>
    <x v="2"/>
    <n v="1.036"/>
    <x v="0"/>
    <x v="1"/>
  </r>
  <r>
    <d v="2019-05-11T00:00:00"/>
    <s v="KH006"/>
    <s v="A022"/>
    <n v="50"/>
    <x v="421"/>
    <n v="37358820"/>
    <n v="8966116.7999999989"/>
    <x v="0"/>
    <x v="0"/>
    <x v="4"/>
    <x v="18"/>
    <x v="7"/>
    <n v="0.1"/>
    <x v="3"/>
    <x v="1"/>
  </r>
  <r>
    <d v="2019-05-11T00:00:00"/>
    <s v="KH012"/>
    <s v="A017"/>
    <n v="290"/>
    <x v="422"/>
    <n v="313902520"/>
    <n v="43946352.800000004"/>
    <x v="1"/>
    <x v="0"/>
    <x v="4"/>
    <x v="18"/>
    <x v="0"/>
    <n v="1.1890000000000001"/>
    <x v="2"/>
    <x v="1"/>
  </r>
  <r>
    <d v="2019-05-11T00:00:00"/>
    <s v="KH010"/>
    <s v="A023"/>
    <n v="480"/>
    <x v="423"/>
    <n v="395590380"/>
    <n v="90985787.400000006"/>
    <x v="4"/>
    <x v="1"/>
    <x v="4"/>
    <x v="18"/>
    <x v="6"/>
    <n v="1.5840000000000001"/>
    <x v="0"/>
    <x v="1"/>
  </r>
  <r>
    <d v="2019-05-11T00:00:00"/>
    <s v="KH010"/>
    <s v="A020"/>
    <n v="490"/>
    <x v="424"/>
    <n v="465131710"/>
    <n v="60467122.300000004"/>
    <x v="2"/>
    <x v="0"/>
    <x v="4"/>
    <x v="18"/>
    <x v="4"/>
    <n v="1.274"/>
    <x v="1"/>
    <x v="1"/>
  </r>
  <r>
    <d v="2019-05-11T00:00:00"/>
    <s v="KH010"/>
    <s v="A001"/>
    <n v="950"/>
    <x v="425"/>
    <n v="349569150"/>
    <n v="52435372.5"/>
    <x v="1"/>
    <x v="0"/>
    <x v="4"/>
    <x v="18"/>
    <x v="4"/>
    <n v="3.04"/>
    <x v="0"/>
    <x v="1"/>
  </r>
  <r>
    <d v="2019-05-11T00:00:00"/>
    <s v="KH011"/>
    <s v="A003"/>
    <n v="260"/>
    <x v="426"/>
    <n v="157258280"/>
    <n v="31451656"/>
    <x v="1"/>
    <x v="0"/>
    <x v="4"/>
    <x v="18"/>
    <x v="3"/>
    <n v="0.83199999999999996"/>
    <x v="0"/>
    <x v="1"/>
  </r>
  <r>
    <d v="2019-05-11T00:00:00"/>
    <s v="KH015"/>
    <s v="A018"/>
    <n v="290"/>
    <x v="427"/>
    <n v="204695810"/>
    <n v="40939162"/>
    <x v="4"/>
    <x v="0"/>
    <x v="4"/>
    <x v="18"/>
    <x v="4"/>
    <n v="0.60899999999999999"/>
    <x v="1"/>
    <x v="1"/>
  </r>
  <r>
    <d v="2019-05-12T00:00:00"/>
    <s v="KH011"/>
    <s v="A006"/>
    <n v="600"/>
    <x v="428"/>
    <n v="573017170"/>
    <n v="126063777.40000001"/>
    <x v="2"/>
    <x v="0"/>
    <x v="4"/>
    <x v="19"/>
    <x v="2"/>
    <n v="2.58"/>
    <x v="2"/>
    <x v="1"/>
  </r>
  <r>
    <d v="2019-05-12T00:00:00"/>
    <s v="KH015"/>
    <s v="A005"/>
    <n v="1710"/>
    <x v="429"/>
    <n v="655733350"/>
    <n v="65573335"/>
    <x v="1"/>
    <x v="0"/>
    <x v="4"/>
    <x v="19"/>
    <x v="7"/>
    <n v="3.7620000000000005"/>
    <x v="1"/>
    <x v="1"/>
  </r>
  <r>
    <d v="2019-05-12T00:00:00"/>
    <s v="KH008"/>
    <s v="A009"/>
    <n v="300"/>
    <x v="430"/>
    <n v="241156450"/>
    <n v="38585032"/>
    <x v="4"/>
    <x v="0"/>
    <x v="4"/>
    <x v="19"/>
    <x v="2"/>
    <n v="1.08"/>
    <x v="0"/>
    <x v="1"/>
  </r>
  <r>
    <d v="2019-05-12T00:00:00"/>
    <s v="KH014"/>
    <s v="A023"/>
    <n v="580"/>
    <x v="431"/>
    <n v="599765330"/>
    <n v="53978879.699999996"/>
    <x v="1"/>
    <x v="0"/>
    <x v="4"/>
    <x v="19"/>
    <x v="6"/>
    <n v="1.9139999999999999"/>
    <x v="0"/>
    <x v="1"/>
  </r>
  <r>
    <d v="2019-05-12T00:00:00"/>
    <s v="KH006"/>
    <s v="A004"/>
    <n v="1860"/>
    <x v="432"/>
    <n v="477184770"/>
    <n v="95436954"/>
    <x v="2"/>
    <x v="0"/>
    <x v="4"/>
    <x v="19"/>
    <x v="0"/>
    <n v="5.0220000000000002"/>
    <x v="1"/>
    <x v="1"/>
  </r>
  <r>
    <d v="2019-05-12T00:00:00"/>
    <s v="KH003"/>
    <s v="A002"/>
    <n v="1220"/>
    <x v="433"/>
    <n v="474663100"/>
    <n v="37973048"/>
    <x v="0"/>
    <x v="1"/>
    <x v="4"/>
    <x v="19"/>
    <x v="6"/>
    <n v="4.88"/>
    <x v="0"/>
    <x v="1"/>
  </r>
  <r>
    <d v="2019-05-12T00:00:00"/>
    <s v="KH007"/>
    <s v="A007"/>
    <n v="970"/>
    <x v="434"/>
    <n v="606719560"/>
    <n v="151679890"/>
    <x v="2"/>
    <x v="0"/>
    <x v="4"/>
    <x v="19"/>
    <x v="1"/>
    <n v="2.6190000000000002"/>
    <x v="1"/>
    <x v="1"/>
  </r>
  <r>
    <d v="2019-05-12T00:00:00"/>
    <s v="KH001"/>
    <s v="A015"/>
    <n v="680"/>
    <x v="435"/>
    <n v="473290740"/>
    <n v="118322685"/>
    <x v="4"/>
    <x v="1"/>
    <x v="4"/>
    <x v="19"/>
    <x v="0"/>
    <n v="2.38"/>
    <x v="0"/>
    <x v="1"/>
  </r>
  <r>
    <d v="2019-05-13T00:00:00"/>
    <s v="KH007"/>
    <s v="A014"/>
    <n v="1030"/>
    <x v="436"/>
    <n v="394045730"/>
    <n v="39404573"/>
    <x v="3"/>
    <x v="0"/>
    <x v="4"/>
    <x v="19"/>
    <x v="1"/>
    <n v="3.09"/>
    <x v="1"/>
    <x v="1"/>
  </r>
  <r>
    <d v="2019-05-13T00:00:00"/>
    <s v="KH012"/>
    <s v="A014"/>
    <n v="1310"/>
    <x v="437"/>
    <n v="501313450"/>
    <n v="105275824.5"/>
    <x v="0"/>
    <x v="0"/>
    <x v="4"/>
    <x v="19"/>
    <x v="1"/>
    <n v="3.93"/>
    <x v="1"/>
    <x v="1"/>
  </r>
  <r>
    <d v="2019-05-13T00:00:00"/>
    <s v="KH006"/>
    <s v="A024"/>
    <n v="230"/>
    <x v="438"/>
    <n v="82205030"/>
    <n v="20551257.5"/>
    <x v="1"/>
    <x v="1"/>
    <x v="4"/>
    <x v="19"/>
    <x v="0"/>
    <n v="0.874"/>
    <x v="0"/>
    <x v="1"/>
  </r>
  <r>
    <d v="2019-05-13T00:00:00"/>
    <s v="KH011"/>
    <s v="A024"/>
    <n v="800"/>
    <x v="439"/>
    <n v="351453440"/>
    <n v="91377894.399999991"/>
    <x v="1"/>
    <x v="1"/>
    <x v="4"/>
    <x v="19"/>
    <x v="0"/>
    <n v="3.04"/>
    <x v="0"/>
    <x v="1"/>
  </r>
  <r>
    <d v="2019-05-14T00:00:00"/>
    <s v="KH011"/>
    <s v="A006"/>
    <n v="540"/>
    <x v="440"/>
    <n v="523713160"/>
    <n v="62845579.200000003"/>
    <x v="1"/>
    <x v="0"/>
    <x v="4"/>
    <x v="19"/>
    <x v="2"/>
    <n v="2.3220000000000001"/>
    <x v="2"/>
    <x v="1"/>
  </r>
  <r>
    <d v="2019-05-14T00:00:00"/>
    <s v="KH013"/>
    <s v="A006"/>
    <n v="120"/>
    <x v="441"/>
    <n v="111409400"/>
    <n v="14483222"/>
    <x v="4"/>
    <x v="0"/>
    <x v="4"/>
    <x v="19"/>
    <x v="2"/>
    <n v="0.51600000000000001"/>
    <x v="2"/>
    <x v="1"/>
  </r>
  <r>
    <d v="2019-05-14T00:00:00"/>
    <s v="KH011"/>
    <s v="A009"/>
    <n v="240"/>
    <x v="442"/>
    <n v="160121920"/>
    <n v="12809753.600000001"/>
    <x v="4"/>
    <x v="0"/>
    <x v="4"/>
    <x v="19"/>
    <x v="2"/>
    <n v="0.86399999999999999"/>
    <x v="0"/>
    <x v="1"/>
  </r>
  <r>
    <d v="2019-05-14T00:00:00"/>
    <s v="KH001"/>
    <s v="A009"/>
    <n v="480"/>
    <x v="443"/>
    <n v="373747800"/>
    <n v="71012082"/>
    <x v="2"/>
    <x v="0"/>
    <x v="4"/>
    <x v="19"/>
    <x v="2"/>
    <n v="1.728"/>
    <x v="0"/>
    <x v="1"/>
  </r>
  <r>
    <d v="2019-05-14T00:00:00"/>
    <s v="KH014"/>
    <s v="A010"/>
    <n v="320"/>
    <x v="444"/>
    <n v="152420860"/>
    <n v="33532589.199999999"/>
    <x v="4"/>
    <x v="1"/>
    <x v="4"/>
    <x v="19"/>
    <x v="3"/>
    <n v="1.024"/>
    <x v="0"/>
    <x v="1"/>
  </r>
  <r>
    <d v="2019-05-14T00:00:00"/>
    <s v="KH013"/>
    <s v="A025"/>
    <n v="440"/>
    <x v="445"/>
    <n v="340093510"/>
    <n v="61216831.799999997"/>
    <x v="0"/>
    <x v="1"/>
    <x v="4"/>
    <x v="19"/>
    <x v="3"/>
    <n v="1.4079999999999999"/>
    <x v="0"/>
    <x v="1"/>
  </r>
  <r>
    <d v="2019-05-14T00:00:00"/>
    <s v="KH008"/>
    <s v="A019"/>
    <n v="1010"/>
    <x v="446"/>
    <n v="619660100"/>
    <n v="92949015"/>
    <x v="2"/>
    <x v="1"/>
    <x v="4"/>
    <x v="19"/>
    <x v="4"/>
    <n v="1.3129999999999999"/>
    <x v="3"/>
    <x v="1"/>
  </r>
  <r>
    <d v="2019-05-15T00:00:00"/>
    <s v="KH008"/>
    <s v="A024"/>
    <n v="1040"/>
    <x v="447"/>
    <n v="390989310"/>
    <n v="58648396.499999993"/>
    <x v="0"/>
    <x v="0"/>
    <x v="4"/>
    <x v="19"/>
    <x v="0"/>
    <n v="3.952"/>
    <x v="0"/>
    <x v="1"/>
  </r>
  <r>
    <d v="2019-05-15T00:00:00"/>
    <s v="KH005"/>
    <s v="A014"/>
    <n v="740"/>
    <x v="448"/>
    <n v="310137940"/>
    <n v="77534485"/>
    <x v="1"/>
    <x v="0"/>
    <x v="4"/>
    <x v="19"/>
    <x v="1"/>
    <n v="2.2200000000000002"/>
    <x v="1"/>
    <x v="1"/>
  </r>
  <r>
    <d v="2019-05-16T00:00:00"/>
    <s v="KH011"/>
    <s v="A016"/>
    <n v="150"/>
    <x v="449"/>
    <n v="122023750"/>
    <n v="29285700"/>
    <x v="1"/>
    <x v="0"/>
    <x v="4"/>
    <x v="19"/>
    <x v="4"/>
    <n v="0.28499999999999998"/>
    <x v="3"/>
    <x v="1"/>
  </r>
  <r>
    <d v="2019-05-16T00:00:00"/>
    <s v="KH016"/>
    <s v="A017"/>
    <n v="520"/>
    <x v="450"/>
    <n v="472900640"/>
    <n v="70935096"/>
    <x v="2"/>
    <x v="0"/>
    <x v="4"/>
    <x v="19"/>
    <x v="0"/>
    <n v="2.1320000000000001"/>
    <x v="2"/>
    <x v="1"/>
  </r>
  <r>
    <d v="2019-05-16T00:00:00"/>
    <s v="KH010"/>
    <s v="A024"/>
    <n v="800"/>
    <x v="451"/>
    <n v="376902060"/>
    <n v="41459226.600000001"/>
    <x v="1"/>
    <x v="1"/>
    <x v="4"/>
    <x v="19"/>
    <x v="0"/>
    <n v="3.04"/>
    <x v="0"/>
    <x v="1"/>
  </r>
  <r>
    <d v="2019-05-16T00:00:00"/>
    <s v="KH001"/>
    <s v="A009"/>
    <n v="320"/>
    <x v="452"/>
    <n v="184610090"/>
    <n v="44306421.600000001"/>
    <x v="4"/>
    <x v="0"/>
    <x v="4"/>
    <x v="19"/>
    <x v="2"/>
    <n v="1.1519999999999999"/>
    <x v="0"/>
    <x v="1"/>
  </r>
  <r>
    <d v="2019-05-16T00:00:00"/>
    <s v="KH003"/>
    <s v="A010"/>
    <n v="1050"/>
    <x v="453"/>
    <n v="618644960"/>
    <n v="80423844.800000012"/>
    <x v="0"/>
    <x v="1"/>
    <x v="4"/>
    <x v="19"/>
    <x v="3"/>
    <n v="3.36"/>
    <x v="0"/>
    <x v="1"/>
  </r>
  <r>
    <d v="2019-05-17T00:00:00"/>
    <s v="KH005"/>
    <s v="A022"/>
    <n v="480"/>
    <x v="454"/>
    <n v="388124350"/>
    <n v="81506113.5"/>
    <x v="1"/>
    <x v="0"/>
    <x v="4"/>
    <x v="19"/>
    <x v="7"/>
    <n v="0.96"/>
    <x v="3"/>
    <x v="1"/>
  </r>
  <r>
    <d v="2019-05-17T00:00:00"/>
    <s v="KH016"/>
    <s v="A007"/>
    <n v="990"/>
    <x v="455"/>
    <n v="654165620"/>
    <n v="137374780.19999999"/>
    <x v="3"/>
    <x v="1"/>
    <x v="4"/>
    <x v="19"/>
    <x v="1"/>
    <n v="2.673"/>
    <x v="1"/>
    <x v="1"/>
  </r>
  <r>
    <d v="2019-05-17T00:00:00"/>
    <s v="KH014"/>
    <s v="A012"/>
    <n v="2450"/>
    <x v="456"/>
    <n v="655425570"/>
    <n v="78651068.400000006"/>
    <x v="1"/>
    <x v="1"/>
    <x v="4"/>
    <x v="19"/>
    <x v="6"/>
    <n v="9.8000000000000007"/>
    <x v="0"/>
    <x v="1"/>
  </r>
  <r>
    <d v="2019-05-17T00:00:00"/>
    <s v="KH015"/>
    <s v="A020"/>
    <n v="410"/>
    <x v="457"/>
    <n v="379396330"/>
    <n v="94849082.5"/>
    <x v="3"/>
    <x v="0"/>
    <x v="4"/>
    <x v="19"/>
    <x v="4"/>
    <n v="1.0660000000000001"/>
    <x v="1"/>
    <x v="1"/>
  </r>
  <r>
    <d v="2019-05-18T00:00:00"/>
    <s v="KH012"/>
    <s v="A008"/>
    <n v="550"/>
    <x v="458"/>
    <n v="155655280"/>
    <n v="31131056"/>
    <x v="1"/>
    <x v="0"/>
    <x v="4"/>
    <x v="19"/>
    <x v="3"/>
    <n v="0.88"/>
    <x v="3"/>
    <x v="1"/>
  </r>
  <r>
    <d v="2019-05-18T00:00:00"/>
    <s v="KH011"/>
    <s v="A008"/>
    <n v="2240"/>
    <x v="459"/>
    <n v="508325250"/>
    <n v="40666020"/>
    <x v="0"/>
    <x v="0"/>
    <x v="4"/>
    <x v="19"/>
    <x v="3"/>
    <n v="3.5840000000000001"/>
    <x v="3"/>
    <x v="1"/>
  </r>
  <r>
    <d v="2019-05-18T00:00:00"/>
    <s v="KH006"/>
    <s v="A023"/>
    <n v="110"/>
    <x v="460"/>
    <n v="119497420"/>
    <n v="20314561.400000002"/>
    <x v="4"/>
    <x v="1"/>
    <x v="4"/>
    <x v="19"/>
    <x v="6"/>
    <n v="0.36299999999999999"/>
    <x v="0"/>
    <x v="1"/>
  </r>
  <r>
    <d v="2019-05-18T00:00:00"/>
    <s v="KH004"/>
    <s v="A011"/>
    <n v="510"/>
    <x v="461"/>
    <n v="294030790"/>
    <n v="47044926.399999999"/>
    <x v="0"/>
    <x v="1"/>
    <x v="4"/>
    <x v="19"/>
    <x v="5"/>
    <n v="1.173"/>
    <x v="1"/>
    <x v="1"/>
  </r>
  <r>
    <d v="2019-05-19T00:00:00"/>
    <s v="KH011"/>
    <s v="A006"/>
    <n v="760"/>
    <x v="462"/>
    <n v="660513840"/>
    <n v="165128460"/>
    <x v="1"/>
    <x v="1"/>
    <x v="4"/>
    <x v="20"/>
    <x v="2"/>
    <n v="3.2679999999999998"/>
    <x v="2"/>
    <x v="1"/>
  </r>
  <r>
    <d v="2019-05-19T00:00:00"/>
    <s v="KH009"/>
    <s v="A025"/>
    <n v="640"/>
    <x v="463"/>
    <n v="451225840"/>
    <n v="36098067.200000003"/>
    <x v="1"/>
    <x v="1"/>
    <x v="4"/>
    <x v="20"/>
    <x v="3"/>
    <n v="2.048"/>
    <x v="0"/>
    <x v="1"/>
  </r>
  <r>
    <d v="2019-05-19T00:00:00"/>
    <s v="KH010"/>
    <s v="A007"/>
    <n v="320"/>
    <x v="464"/>
    <n v="243654320"/>
    <n v="21928888.799999997"/>
    <x v="2"/>
    <x v="1"/>
    <x v="4"/>
    <x v="20"/>
    <x v="1"/>
    <n v="0.86399999999999999"/>
    <x v="1"/>
    <x v="1"/>
  </r>
  <r>
    <d v="2019-05-19T00:00:00"/>
    <s v="KH009"/>
    <s v="A018"/>
    <n v="880"/>
    <x v="465"/>
    <n v="540749540"/>
    <n v="75704935.600000009"/>
    <x v="4"/>
    <x v="0"/>
    <x v="4"/>
    <x v="20"/>
    <x v="4"/>
    <n v="1.8480000000000001"/>
    <x v="1"/>
    <x v="1"/>
  </r>
  <r>
    <d v="2019-05-19T00:00:00"/>
    <s v="KH006"/>
    <s v="A022"/>
    <n v="20"/>
    <x v="466"/>
    <n v="13866030"/>
    <n v="2634545.7000000002"/>
    <x v="0"/>
    <x v="1"/>
    <x v="4"/>
    <x v="20"/>
    <x v="7"/>
    <n v="0.04"/>
    <x v="3"/>
    <x v="1"/>
  </r>
  <r>
    <d v="2019-05-20T00:00:00"/>
    <s v="KH011"/>
    <s v="A005"/>
    <n v="1520"/>
    <x v="467"/>
    <n v="653917240"/>
    <n v="91548413.600000009"/>
    <x v="4"/>
    <x v="0"/>
    <x v="4"/>
    <x v="20"/>
    <x v="7"/>
    <n v="3.3440000000000003"/>
    <x v="1"/>
    <x v="1"/>
  </r>
  <r>
    <d v="2019-05-20T00:00:00"/>
    <s v="KH008"/>
    <s v="A009"/>
    <n v="100"/>
    <x v="468"/>
    <n v="63253670"/>
    <n v="16445954.200000001"/>
    <x v="3"/>
    <x v="1"/>
    <x v="4"/>
    <x v="20"/>
    <x v="2"/>
    <n v="0.36"/>
    <x v="0"/>
    <x v="1"/>
  </r>
  <r>
    <d v="2019-05-20T00:00:00"/>
    <s v="KH004"/>
    <s v="A010"/>
    <n v="1150"/>
    <x v="469"/>
    <n v="567228210"/>
    <n v="62395103.099999994"/>
    <x v="2"/>
    <x v="0"/>
    <x v="4"/>
    <x v="20"/>
    <x v="3"/>
    <n v="3.68"/>
    <x v="0"/>
    <x v="1"/>
  </r>
  <r>
    <d v="2019-05-21T00:00:00"/>
    <s v="KH006"/>
    <s v="A005"/>
    <n v="1690"/>
    <x v="470"/>
    <n v="640873150"/>
    <n v="102539704"/>
    <x v="4"/>
    <x v="0"/>
    <x v="4"/>
    <x v="20"/>
    <x v="7"/>
    <n v="3.7180000000000004"/>
    <x v="1"/>
    <x v="1"/>
  </r>
  <r>
    <d v="2019-05-21T00:00:00"/>
    <s v="KH007"/>
    <s v="A023"/>
    <n v="180"/>
    <x v="471"/>
    <n v="144612630"/>
    <n v="31814778.599999998"/>
    <x v="4"/>
    <x v="0"/>
    <x v="4"/>
    <x v="20"/>
    <x v="6"/>
    <n v="0.59399999999999997"/>
    <x v="0"/>
    <x v="1"/>
  </r>
  <r>
    <d v="2019-05-21T00:00:00"/>
    <s v="KH006"/>
    <s v="A024"/>
    <n v="1270"/>
    <x v="472"/>
    <n v="634082250"/>
    <n v="107793982.5"/>
    <x v="1"/>
    <x v="1"/>
    <x v="4"/>
    <x v="20"/>
    <x v="0"/>
    <n v="4.8259999999999996"/>
    <x v="0"/>
    <x v="1"/>
  </r>
  <r>
    <d v="2019-05-22T00:00:00"/>
    <s v="KH010"/>
    <s v="A025"/>
    <n v="440"/>
    <x v="473"/>
    <n v="364587350"/>
    <n v="94792711"/>
    <x v="4"/>
    <x v="0"/>
    <x v="4"/>
    <x v="20"/>
    <x v="3"/>
    <n v="1.4079999999999999"/>
    <x v="0"/>
    <x v="1"/>
  </r>
  <r>
    <d v="2019-05-22T00:00:00"/>
    <s v="KH009"/>
    <s v="A022"/>
    <n v="500"/>
    <x v="474"/>
    <n v="358489790"/>
    <n v="86037549.599999994"/>
    <x v="2"/>
    <x v="0"/>
    <x v="4"/>
    <x v="20"/>
    <x v="7"/>
    <n v="1"/>
    <x v="3"/>
    <x v="1"/>
  </r>
  <r>
    <d v="2019-05-22T00:00:00"/>
    <s v="KH012"/>
    <s v="A017"/>
    <n v="590"/>
    <x v="475"/>
    <n v="601692880"/>
    <n v="54152359.200000003"/>
    <x v="1"/>
    <x v="0"/>
    <x v="4"/>
    <x v="20"/>
    <x v="0"/>
    <n v="2.419"/>
    <x v="2"/>
    <x v="1"/>
  </r>
  <r>
    <d v="2019-05-22T00:00:00"/>
    <s v="KH006"/>
    <s v="A003"/>
    <n v="1000"/>
    <x v="476"/>
    <n v="434167550"/>
    <n v="95516861"/>
    <x v="0"/>
    <x v="1"/>
    <x v="4"/>
    <x v="20"/>
    <x v="3"/>
    <n v="3.2"/>
    <x v="0"/>
    <x v="1"/>
  </r>
  <r>
    <d v="2019-05-22T00:00:00"/>
    <s v="KH016"/>
    <s v="A008"/>
    <n v="2520"/>
    <x v="477"/>
    <n v="529595130"/>
    <n v="74143318.200000003"/>
    <x v="0"/>
    <x v="1"/>
    <x v="4"/>
    <x v="20"/>
    <x v="3"/>
    <n v="4.032"/>
    <x v="3"/>
    <x v="1"/>
  </r>
  <r>
    <d v="2019-05-23T00:00:00"/>
    <s v="KH009"/>
    <s v="A008"/>
    <n v="1740"/>
    <x v="478"/>
    <n v="340943190"/>
    <n v="57960342.300000004"/>
    <x v="2"/>
    <x v="0"/>
    <x v="4"/>
    <x v="20"/>
    <x v="3"/>
    <n v="2.7839999999999998"/>
    <x v="3"/>
    <x v="1"/>
  </r>
  <r>
    <d v="2019-05-23T00:00:00"/>
    <s v="KH012"/>
    <s v="A015"/>
    <n v="410"/>
    <x v="479"/>
    <n v="250877790"/>
    <n v="32614112.699999999"/>
    <x v="0"/>
    <x v="0"/>
    <x v="4"/>
    <x v="20"/>
    <x v="0"/>
    <n v="1.4350000000000001"/>
    <x v="0"/>
    <x v="1"/>
  </r>
  <r>
    <d v="2019-05-23T00:00:00"/>
    <s v="KH004"/>
    <s v="A003"/>
    <n v="1060"/>
    <x v="480"/>
    <n v="620722540"/>
    <n v="148973409.59999999"/>
    <x v="4"/>
    <x v="1"/>
    <x v="4"/>
    <x v="20"/>
    <x v="3"/>
    <n v="3.3919999999999999"/>
    <x v="0"/>
    <x v="1"/>
  </r>
  <r>
    <d v="2019-05-23T00:00:00"/>
    <s v="KH007"/>
    <s v="A009"/>
    <n v="20"/>
    <x v="481"/>
    <n v="12003690"/>
    <n v="1200369"/>
    <x v="1"/>
    <x v="1"/>
    <x v="4"/>
    <x v="20"/>
    <x v="2"/>
    <n v="7.1999999999999995E-2"/>
    <x v="0"/>
    <x v="1"/>
  </r>
  <r>
    <d v="2019-05-23T00:00:00"/>
    <s v="KH006"/>
    <s v="A020"/>
    <n v="60"/>
    <x v="482"/>
    <n v="47674460"/>
    <n v="7151169"/>
    <x v="4"/>
    <x v="0"/>
    <x v="4"/>
    <x v="20"/>
    <x v="4"/>
    <n v="0.156"/>
    <x v="1"/>
    <x v="1"/>
  </r>
  <r>
    <d v="2019-05-24T00:00:00"/>
    <s v="KH004"/>
    <s v="A006"/>
    <n v="50"/>
    <x v="483"/>
    <n v="44041260"/>
    <n v="9689077.1999999993"/>
    <x v="0"/>
    <x v="0"/>
    <x v="4"/>
    <x v="20"/>
    <x v="2"/>
    <n v="0.215"/>
    <x v="2"/>
    <x v="1"/>
  </r>
  <r>
    <d v="2019-05-24T00:00:00"/>
    <s v="KH008"/>
    <s v="A025"/>
    <n v="500"/>
    <x v="484"/>
    <n v="342982060"/>
    <n v="78885873.799999997"/>
    <x v="0"/>
    <x v="1"/>
    <x v="4"/>
    <x v="20"/>
    <x v="3"/>
    <n v="1.6"/>
    <x v="0"/>
    <x v="1"/>
  </r>
  <r>
    <d v="2019-05-24T00:00:00"/>
    <s v="KH007"/>
    <s v="A010"/>
    <n v="1250"/>
    <x v="485"/>
    <n v="665183900"/>
    <n v="139688619"/>
    <x v="0"/>
    <x v="1"/>
    <x v="4"/>
    <x v="20"/>
    <x v="3"/>
    <n v="4"/>
    <x v="0"/>
    <x v="1"/>
  </r>
  <r>
    <d v="2019-05-24T00:00:00"/>
    <s v="KH015"/>
    <s v="A010"/>
    <n v="880"/>
    <x v="486"/>
    <n v="595091670"/>
    <n v="47607333.600000001"/>
    <x v="0"/>
    <x v="0"/>
    <x v="4"/>
    <x v="20"/>
    <x v="3"/>
    <n v="2.8159999999999998"/>
    <x v="0"/>
    <x v="1"/>
  </r>
  <r>
    <d v="2019-05-25T00:00:00"/>
    <s v="KH010"/>
    <s v="A017"/>
    <n v="210"/>
    <x v="487"/>
    <n v="219740890"/>
    <n v="28566315.700000003"/>
    <x v="4"/>
    <x v="1"/>
    <x v="4"/>
    <x v="20"/>
    <x v="0"/>
    <n v="0.86099999999999988"/>
    <x v="2"/>
    <x v="1"/>
  </r>
  <r>
    <d v="2019-05-25T00:00:00"/>
    <s v="KH001"/>
    <s v="A024"/>
    <n v="1210"/>
    <x v="488"/>
    <n v="453715690"/>
    <n v="36297255.200000003"/>
    <x v="1"/>
    <x v="0"/>
    <x v="4"/>
    <x v="20"/>
    <x v="0"/>
    <n v="4.5979999999999999"/>
    <x v="0"/>
    <x v="1"/>
  </r>
  <r>
    <d v="2019-05-25T00:00:00"/>
    <s v="KH015"/>
    <s v="A007"/>
    <n v="450"/>
    <x v="489"/>
    <n v="379719550"/>
    <n v="64552323.500000007"/>
    <x v="0"/>
    <x v="1"/>
    <x v="4"/>
    <x v="20"/>
    <x v="1"/>
    <n v="1.2150000000000001"/>
    <x v="1"/>
    <x v="1"/>
  </r>
  <r>
    <d v="2019-05-25T00:00:00"/>
    <s v="KH010"/>
    <s v="A024"/>
    <n v="1010"/>
    <x v="490"/>
    <n v="504775670"/>
    <n v="95907377.300000012"/>
    <x v="1"/>
    <x v="0"/>
    <x v="4"/>
    <x v="20"/>
    <x v="0"/>
    <n v="3.8380000000000001"/>
    <x v="0"/>
    <x v="1"/>
  </r>
  <r>
    <d v="2019-05-26T00:00:00"/>
    <s v="KH004"/>
    <s v="A023"/>
    <n v="40"/>
    <x v="491"/>
    <n v="35561650"/>
    <n v="6401097"/>
    <x v="3"/>
    <x v="1"/>
    <x v="4"/>
    <x v="21"/>
    <x v="6"/>
    <n v="0.13200000000000001"/>
    <x v="0"/>
    <x v="1"/>
  </r>
  <r>
    <d v="2019-05-26T00:00:00"/>
    <s v="KH008"/>
    <s v="A007"/>
    <n v="290"/>
    <x v="492"/>
    <n v="179332670"/>
    <n v="32279880.600000001"/>
    <x v="3"/>
    <x v="1"/>
    <x v="4"/>
    <x v="21"/>
    <x v="1"/>
    <n v="0.78300000000000003"/>
    <x v="1"/>
    <x v="1"/>
  </r>
  <r>
    <d v="2019-05-26T00:00:00"/>
    <s v="KH012"/>
    <s v="A025"/>
    <n v="450"/>
    <x v="493"/>
    <n v="311767460"/>
    <n v="74824190.400000006"/>
    <x v="1"/>
    <x v="0"/>
    <x v="4"/>
    <x v="21"/>
    <x v="3"/>
    <n v="1.44"/>
    <x v="0"/>
    <x v="1"/>
  </r>
  <r>
    <d v="2019-05-26T00:00:00"/>
    <s v="KH001"/>
    <s v="A006"/>
    <n v="110"/>
    <x v="494"/>
    <n v="86844250"/>
    <n v="15631965"/>
    <x v="3"/>
    <x v="0"/>
    <x v="4"/>
    <x v="21"/>
    <x v="2"/>
    <n v="0.47299999999999998"/>
    <x v="2"/>
    <x v="1"/>
  </r>
  <r>
    <d v="2019-05-27T00:00:00"/>
    <s v="KH009"/>
    <s v="A017"/>
    <n v="640"/>
    <x v="495"/>
    <n v="512335540"/>
    <n v="87097041.799999997"/>
    <x v="3"/>
    <x v="1"/>
    <x v="4"/>
    <x v="21"/>
    <x v="0"/>
    <n v="2.6240000000000001"/>
    <x v="2"/>
    <x v="1"/>
  </r>
  <r>
    <d v="2019-05-27T00:00:00"/>
    <s v="KH016"/>
    <s v="A010"/>
    <n v="380"/>
    <x v="496"/>
    <n v="257127340"/>
    <n v="61710561.600000001"/>
    <x v="4"/>
    <x v="1"/>
    <x v="4"/>
    <x v="21"/>
    <x v="3"/>
    <n v="1.216"/>
    <x v="0"/>
    <x v="1"/>
  </r>
  <r>
    <d v="2019-05-27T00:00:00"/>
    <s v="KH003"/>
    <s v="A004"/>
    <n v="1550"/>
    <x v="497"/>
    <n v="460932010"/>
    <n v="92186402.000000015"/>
    <x v="2"/>
    <x v="0"/>
    <x v="4"/>
    <x v="21"/>
    <x v="0"/>
    <n v="4.1849999999999996"/>
    <x v="1"/>
    <x v="1"/>
  </r>
  <r>
    <d v="2019-05-28T00:00:00"/>
    <s v="KH009"/>
    <s v="A025"/>
    <n v="860"/>
    <x v="498"/>
    <n v="653215250"/>
    <n v="117578745"/>
    <x v="4"/>
    <x v="0"/>
    <x v="4"/>
    <x v="21"/>
    <x v="3"/>
    <n v="2.7519999999999998"/>
    <x v="0"/>
    <x v="1"/>
  </r>
  <r>
    <d v="2019-05-28T00:00:00"/>
    <s v="KH001"/>
    <s v="A025"/>
    <n v="710"/>
    <x v="499"/>
    <n v="569450330"/>
    <n v="85417549.5"/>
    <x v="0"/>
    <x v="0"/>
    <x v="4"/>
    <x v="21"/>
    <x v="3"/>
    <n v="2.2719999999999998"/>
    <x v="0"/>
    <x v="1"/>
  </r>
  <r>
    <d v="2019-05-28T00:00:00"/>
    <s v="KH002"/>
    <s v="A023"/>
    <n v="550"/>
    <x v="500"/>
    <n v="606192800"/>
    <n v="115176632"/>
    <x v="1"/>
    <x v="1"/>
    <x v="4"/>
    <x v="21"/>
    <x v="6"/>
    <n v="1.8149999999999999"/>
    <x v="0"/>
    <x v="1"/>
  </r>
  <r>
    <d v="2019-05-29T00:00:00"/>
    <s v="KH003"/>
    <s v="A017"/>
    <n v="530"/>
    <x v="501"/>
    <n v="482352680"/>
    <n v="38588214.399999999"/>
    <x v="0"/>
    <x v="0"/>
    <x v="4"/>
    <x v="21"/>
    <x v="0"/>
    <n v="2.173"/>
    <x v="2"/>
    <x v="1"/>
  </r>
  <r>
    <d v="2019-05-29T00:00:00"/>
    <s v="KH016"/>
    <s v="A019"/>
    <n v="380"/>
    <x v="502"/>
    <n v="249527020"/>
    <n v="54895944.400000006"/>
    <x v="4"/>
    <x v="0"/>
    <x v="4"/>
    <x v="21"/>
    <x v="4"/>
    <n v="0.49399999999999999"/>
    <x v="3"/>
    <x v="1"/>
  </r>
  <r>
    <d v="2019-05-29T00:00:00"/>
    <s v="KH012"/>
    <s v="A009"/>
    <n v="380"/>
    <x v="503"/>
    <n v="307009920"/>
    <n v="36841190.399999999"/>
    <x v="0"/>
    <x v="1"/>
    <x v="4"/>
    <x v="21"/>
    <x v="2"/>
    <n v="1.3680000000000001"/>
    <x v="0"/>
    <x v="1"/>
  </r>
  <r>
    <d v="2019-05-29T00:00:00"/>
    <s v="KH010"/>
    <s v="A002"/>
    <n v="1470"/>
    <x v="504"/>
    <n v="624680470"/>
    <n v="118689289.3"/>
    <x v="2"/>
    <x v="0"/>
    <x v="4"/>
    <x v="21"/>
    <x v="6"/>
    <n v="5.88"/>
    <x v="0"/>
    <x v="1"/>
  </r>
  <r>
    <d v="2019-05-29T00:00:00"/>
    <s v="KH015"/>
    <s v="A003"/>
    <n v="490"/>
    <x v="505"/>
    <n v="239439600"/>
    <n v="31127148.000000004"/>
    <x v="2"/>
    <x v="1"/>
    <x v="4"/>
    <x v="21"/>
    <x v="3"/>
    <n v="1.5680000000000001"/>
    <x v="0"/>
    <x v="1"/>
  </r>
  <r>
    <d v="2019-05-30T00:00:00"/>
    <s v="KH003"/>
    <s v="A011"/>
    <n v="470"/>
    <x v="506"/>
    <n v="193757910"/>
    <n v="25188528.300000001"/>
    <x v="3"/>
    <x v="0"/>
    <x v="4"/>
    <x v="21"/>
    <x v="5"/>
    <n v="1.081"/>
    <x v="1"/>
    <x v="1"/>
  </r>
  <r>
    <d v="2019-05-30T00:00:00"/>
    <s v="KH004"/>
    <s v="A010"/>
    <n v="480"/>
    <x v="507"/>
    <n v="261930250"/>
    <n v="52386050"/>
    <x v="1"/>
    <x v="0"/>
    <x v="4"/>
    <x v="21"/>
    <x v="3"/>
    <n v="1.536"/>
    <x v="0"/>
    <x v="1"/>
  </r>
  <r>
    <d v="2019-05-30T00:00:00"/>
    <s v="KH010"/>
    <s v="A009"/>
    <n v="760"/>
    <x v="508"/>
    <n v="510388050"/>
    <n v="132700893"/>
    <x v="1"/>
    <x v="1"/>
    <x v="4"/>
    <x v="21"/>
    <x v="2"/>
    <n v="2.7360000000000002"/>
    <x v="0"/>
    <x v="1"/>
  </r>
  <r>
    <d v="2019-05-30T00:00:00"/>
    <s v="KH006"/>
    <s v="A024"/>
    <n v="1130"/>
    <x v="509"/>
    <n v="473534560"/>
    <n v="37882764.799999997"/>
    <x v="1"/>
    <x v="1"/>
    <x v="4"/>
    <x v="21"/>
    <x v="0"/>
    <n v="4.2939999999999996"/>
    <x v="0"/>
    <x v="1"/>
  </r>
  <r>
    <d v="2019-05-31T00:00:00"/>
    <s v="KH015"/>
    <s v="A018"/>
    <n v="340"/>
    <x v="510"/>
    <n v="243446150"/>
    <n v="43820307"/>
    <x v="1"/>
    <x v="0"/>
    <x v="4"/>
    <x v="21"/>
    <x v="4"/>
    <n v="0.71399999999999997"/>
    <x v="1"/>
    <x v="1"/>
  </r>
  <r>
    <d v="2019-05-31T00:00:00"/>
    <s v="KH008"/>
    <s v="A012"/>
    <n v="1490"/>
    <x v="511"/>
    <n v="385821060"/>
    <n v="100313475.60000001"/>
    <x v="4"/>
    <x v="0"/>
    <x v="4"/>
    <x v="21"/>
    <x v="6"/>
    <n v="5.96"/>
    <x v="0"/>
    <x v="1"/>
  </r>
  <r>
    <d v="2019-05-31T00:00:00"/>
    <s v="KH015"/>
    <s v="A017"/>
    <n v="350"/>
    <x v="512"/>
    <n v="264875930"/>
    <n v="31785111.599999998"/>
    <x v="1"/>
    <x v="0"/>
    <x v="4"/>
    <x v="21"/>
    <x v="0"/>
    <n v="1.4349999999999998"/>
    <x v="2"/>
    <x v="1"/>
  </r>
  <r>
    <d v="2019-05-31T00:00:00"/>
    <s v="KH014"/>
    <s v="A004"/>
    <n v="1860"/>
    <x v="513"/>
    <n v="572523510"/>
    <n v="103054231.8"/>
    <x v="1"/>
    <x v="1"/>
    <x v="4"/>
    <x v="21"/>
    <x v="0"/>
    <n v="5.0220000000000002"/>
    <x v="1"/>
    <x v="1"/>
  </r>
  <r>
    <d v="2019-05-31T00:00:00"/>
    <s v="KH002"/>
    <s v="A021"/>
    <n v="1210"/>
    <x v="514"/>
    <n v="452894100"/>
    <n v="113223525"/>
    <x v="0"/>
    <x v="1"/>
    <x v="4"/>
    <x v="21"/>
    <x v="2"/>
    <n v="4.4770000000000003"/>
    <x v="0"/>
    <x v="1"/>
  </r>
  <r>
    <d v="2019-06-01T00:00:00"/>
    <s v="KH014"/>
    <s v="A014"/>
    <n v="1100"/>
    <x v="515"/>
    <n v="487827070"/>
    <n v="78052331.200000003"/>
    <x v="1"/>
    <x v="0"/>
    <x v="5"/>
    <x v="21"/>
    <x v="1"/>
    <n v="3.3"/>
    <x v="1"/>
    <x v="1"/>
  </r>
  <r>
    <d v="2019-06-01T00:00:00"/>
    <s v="KH002"/>
    <s v="A017"/>
    <n v="40"/>
    <x v="516"/>
    <n v="35985750"/>
    <n v="5757720"/>
    <x v="0"/>
    <x v="1"/>
    <x v="5"/>
    <x v="21"/>
    <x v="0"/>
    <n v="0.16400000000000001"/>
    <x v="2"/>
    <x v="1"/>
  </r>
  <r>
    <d v="2019-06-01T00:00:00"/>
    <s v="KH003"/>
    <s v="A016"/>
    <n v="100"/>
    <x v="517"/>
    <n v="94473460"/>
    <n v="7557876.8000000007"/>
    <x v="4"/>
    <x v="0"/>
    <x v="5"/>
    <x v="21"/>
    <x v="4"/>
    <n v="0.19"/>
    <x v="3"/>
    <x v="1"/>
  </r>
  <r>
    <d v="2019-06-01T00:00:00"/>
    <s v="KH009"/>
    <s v="A022"/>
    <n v="870"/>
    <x v="518"/>
    <n v="645956130"/>
    <n v="96893419.5"/>
    <x v="3"/>
    <x v="1"/>
    <x v="5"/>
    <x v="21"/>
    <x v="7"/>
    <n v="1.74"/>
    <x v="3"/>
    <x v="1"/>
  </r>
  <r>
    <d v="2019-06-02T00:00:00"/>
    <s v="KH005"/>
    <s v="A008"/>
    <n v="750"/>
    <x v="519"/>
    <n v="197969320"/>
    <n v="49492330"/>
    <x v="3"/>
    <x v="0"/>
    <x v="5"/>
    <x v="22"/>
    <x v="3"/>
    <n v="1.2"/>
    <x v="3"/>
    <x v="1"/>
  </r>
  <r>
    <d v="2019-06-02T00:00:00"/>
    <s v="KH004"/>
    <s v="A017"/>
    <n v="140"/>
    <x v="520"/>
    <n v="107706140"/>
    <n v="14001798.200000001"/>
    <x v="1"/>
    <x v="1"/>
    <x v="5"/>
    <x v="22"/>
    <x v="0"/>
    <n v="0.57399999999999995"/>
    <x v="2"/>
    <x v="1"/>
  </r>
  <r>
    <d v="2019-06-03T00:00:00"/>
    <s v="KH011"/>
    <s v="A018"/>
    <n v="810"/>
    <x v="521"/>
    <n v="449207820"/>
    <n v="89841564"/>
    <x v="4"/>
    <x v="1"/>
    <x v="5"/>
    <x v="22"/>
    <x v="4"/>
    <n v="1.7010000000000001"/>
    <x v="1"/>
    <x v="1"/>
  </r>
  <r>
    <d v="2019-06-03T00:00:00"/>
    <s v="KH011"/>
    <s v="A025"/>
    <n v="900"/>
    <x v="522"/>
    <n v="681679530"/>
    <n v="81801543.599999994"/>
    <x v="4"/>
    <x v="0"/>
    <x v="5"/>
    <x v="22"/>
    <x v="3"/>
    <n v="2.88"/>
    <x v="0"/>
    <x v="1"/>
  </r>
  <r>
    <d v="2019-06-03T00:00:00"/>
    <s v="KH012"/>
    <s v="A025"/>
    <n v="230"/>
    <x v="523"/>
    <n v="171135580"/>
    <n v="20536269.600000001"/>
    <x v="2"/>
    <x v="0"/>
    <x v="5"/>
    <x v="22"/>
    <x v="3"/>
    <n v="0.73599999999999999"/>
    <x v="0"/>
    <x v="1"/>
  </r>
  <r>
    <d v="2019-06-03T00:00:00"/>
    <s v="KH012"/>
    <s v="A008"/>
    <n v="270"/>
    <x v="524"/>
    <n v="66229890"/>
    <n v="17219771.400000002"/>
    <x v="1"/>
    <x v="1"/>
    <x v="5"/>
    <x v="22"/>
    <x v="3"/>
    <n v="0.432"/>
    <x v="3"/>
    <x v="1"/>
  </r>
  <r>
    <d v="2019-06-03T00:00:00"/>
    <s v="KH001"/>
    <s v="A009"/>
    <n v="940"/>
    <x v="525"/>
    <n v="624389820"/>
    <n v="137365760.40000001"/>
    <x v="1"/>
    <x v="0"/>
    <x v="5"/>
    <x v="22"/>
    <x v="2"/>
    <n v="3.3839999999999999"/>
    <x v="0"/>
    <x v="1"/>
  </r>
  <r>
    <d v="2019-06-03T00:00:00"/>
    <s v="KH015"/>
    <s v="A010"/>
    <n v="1100"/>
    <x v="526"/>
    <n v="530198210"/>
    <n v="42415856.799999997"/>
    <x v="3"/>
    <x v="1"/>
    <x v="5"/>
    <x v="22"/>
    <x v="3"/>
    <n v="3.52"/>
    <x v="0"/>
    <x v="1"/>
  </r>
  <r>
    <d v="2019-06-03T00:00:00"/>
    <s v="KH016"/>
    <s v="A008"/>
    <n v="610"/>
    <x v="527"/>
    <n v="152479050"/>
    <n v="27446229"/>
    <x v="1"/>
    <x v="0"/>
    <x v="5"/>
    <x v="22"/>
    <x v="3"/>
    <n v="0.97599999999999998"/>
    <x v="3"/>
    <x v="1"/>
  </r>
  <r>
    <d v="2019-06-04T00:00:00"/>
    <s v="KH015"/>
    <s v="A020"/>
    <n v="420"/>
    <x v="528"/>
    <n v="406018450"/>
    <n v="69023136.5"/>
    <x v="2"/>
    <x v="0"/>
    <x v="5"/>
    <x v="22"/>
    <x v="4"/>
    <n v="1.0920000000000001"/>
    <x v="1"/>
    <x v="1"/>
  </r>
  <r>
    <d v="2019-06-04T00:00:00"/>
    <s v="KH011"/>
    <s v="A017"/>
    <n v="780"/>
    <x v="529"/>
    <n v="649721860"/>
    <n v="168927683.59999999"/>
    <x v="1"/>
    <x v="0"/>
    <x v="5"/>
    <x v="22"/>
    <x v="0"/>
    <n v="3.1979999999999995"/>
    <x v="2"/>
    <x v="1"/>
  </r>
  <r>
    <d v="2019-06-04T00:00:00"/>
    <s v="KH009"/>
    <s v="A004"/>
    <n v="1040"/>
    <x v="530"/>
    <n v="251468230"/>
    <n v="60352375.199999996"/>
    <x v="3"/>
    <x v="1"/>
    <x v="5"/>
    <x v="22"/>
    <x v="0"/>
    <n v="2.8079999999999998"/>
    <x v="1"/>
    <x v="1"/>
  </r>
  <r>
    <d v="2019-06-04T00:00:00"/>
    <s v="KH013"/>
    <s v="A010"/>
    <n v="450"/>
    <x v="531"/>
    <n v="258978770"/>
    <n v="62154904.799999997"/>
    <x v="0"/>
    <x v="1"/>
    <x v="5"/>
    <x v="22"/>
    <x v="3"/>
    <n v="1.44"/>
    <x v="0"/>
    <x v="1"/>
  </r>
  <r>
    <d v="2019-06-04T00:00:00"/>
    <s v="KH011"/>
    <s v="A003"/>
    <n v="1090"/>
    <x v="532"/>
    <n v="612871210"/>
    <n v="116445529.90000001"/>
    <x v="0"/>
    <x v="0"/>
    <x v="5"/>
    <x v="22"/>
    <x v="3"/>
    <n v="3.488"/>
    <x v="0"/>
    <x v="1"/>
  </r>
  <r>
    <d v="2019-06-04T00:00:00"/>
    <s v="KH015"/>
    <s v="A022"/>
    <n v="220"/>
    <x v="533"/>
    <n v="177730900"/>
    <n v="19550399"/>
    <x v="2"/>
    <x v="0"/>
    <x v="5"/>
    <x v="22"/>
    <x v="7"/>
    <n v="0.44"/>
    <x v="3"/>
    <x v="1"/>
  </r>
  <r>
    <d v="2019-06-05T00:00:00"/>
    <s v="KH012"/>
    <s v="A024"/>
    <n v="270"/>
    <x v="534"/>
    <n v="110909430"/>
    <n v="8872754.4000000004"/>
    <x v="0"/>
    <x v="0"/>
    <x v="5"/>
    <x v="22"/>
    <x v="0"/>
    <n v="1.026"/>
    <x v="0"/>
    <x v="1"/>
  </r>
  <r>
    <d v="2019-06-05T00:00:00"/>
    <s v="KH006"/>
    <s v="A010"/>
    <n v="630"/>
    <x v="535"/>
    <n v="436190560"/>
    <n v="69790489.599999994"/>
    <x v="2"/>
    <x v="0"/>
    <x v="5"/>
    <x v="22"/>
    <x v="3"/>
    <n v="2.016"/>
    <x v="0"/>
    <x v="1"/>
  </r>
  <r>
    <d v="2019-06-05T00:00:00"/>
    <s v="KH003"/>
    <s v="A002"/>
    <n v="270"/>
    <x v="536"/>
    <n v="146985520"/>
    <n v="20577972.800000004"/>
    <x v="2"/>
    <x v="1"/>
    <x v="5"/>
    <x v="22"/>
    <x v="6"/>
    <n v="1.08"/>
    <x v="0"/>
    <x v="1"/>
  </r>
  <r>
    <d v="2019-06-05T00:00:00"/>
    <s v="KH014"/>
    <s v="A004"/>
    <n v="960"/>
    <x v="537"/>
    <n v="259109730"/>
    <n v="51821946.000000007"/>
    <x v="0"/>
    <x v="1"/>
    <x v="5"/>
    <x v="22"/>
    <x v="0"/>
    <n v="2.5920000000000001"/>
    <x v="1"/>
    <x v="1"/>
  </r>
  <r>
    <d v="2019-06-06T00:00:00"/>
    <s v="KH016"/>
    <s v="A021"/>
    <n v="1820"/>
    <x v="538"/>
    <n v="569112820"/>
    <n v="147969333.19999999"/>
    <x v="0"/>
    <x v="1"/>
    <x v="5"/>
    <x v="22"/>
    <x v="2"/>
    <n v="6.734"/>
    <x v="0"/>
    <x v="1"/>
  </r>
  <r>
    <d v="2019-06-07T00:00:00"/>
    <s v="KH013"/>
    <s v="A024"/>
    <n v="170"/>
    <x v="539"/>
    <n v="84489370"/>
    <n v="19432555.100000001"/>
    <x v="3"/>
    <x v="1"/>
    <x v="5"/>
    <x v="22"/>
    <x v="0"/>
    <n v="0.64600000000000002"/>
    <x v="0"/>
    <x v="1"/>
  </r>
  <r>
    <d v="2019-06-07T00:00:00"/>
    <s v="KH001"/>
    <s v="A025"/>
    <n v="220"/>
    <x v="540"/>
    <n v="150420520"/>
    <n v="31588309.199999999"/>
    <x v="4"/>
    <x v="1"/>
    <x v="5"/>
    <x v="22"/>
    <x v="3"/>
    <n v="0.70399999999999996"/>
    <x v="0"/>
    <x v="1"/>
  </r>
  <r>
    <d v="2019-06-08T00:00:00"/>
    <s v="KH003"/>
    <s v="A013"/>
    <n v="460"/>
    <x v="541"/>
    <n v="268172550"/>
    <n v="61679686.5"/>
    <x v="4"/>
    <x v="0"/>
    <x v="5"/>
    <x v="22"/>
    <x v="1"/>
    <n v="0.55200000000000005"/>
    <x v="3"/>
    <x v="1"/>
  </r>
  <r>
    <d v="2019-06-08T00:00:00"/>
    <s v="KH004"/>
    <s v="A009"/>
    <n v="60"/>
    <x v="542"/>
    <n v="39924560"/>
    <n v="9981140"/>
    <x v="2"/>
    <x v="1"/>
    <x v="5"/>
    <x v="22"/>
    <x v="2"/>
    <n v="0.216"/>
    <x v="0"/>
    <x v="1"/>
  </r>
  <r>
    <d v="2019-06-09T00:00:00"/>
    <s v="KH002"/>
    <s v="A015"/>
    <n v="530"/>
    <x v="543"/>
    <n v="276276720"/>
    <n v="69069180"/>
    <x v="2"/>
    <x v="0"/>
    <x v="5"/>
    <x v="23"/>
    <x v="0"/>
    <n v="1.855"/>
    <x v="0"/>
    <x v="1"/>
  </r>
  <r>
    <d v="2019-06-09T00:00:00"/>
    <s v="KH006"/>
    <s v="A013"/>
    <n v="800"/>
    <x v="544"/>
    <n v="469695680"/>
    <n v="65757395.200000003"/>
    <x v="3"/>
    <x v="1"/>
    <x v="5"/>
    <x v="23"/>
    <x v="1"/>
    <n v="0.96"/>
    <x v="3"/>
    <x v="1"/>
  </r>
  <r>
    <d v="2019-06-09T00:00:00"/>
    <s v="KH014"/>
    <s v="A006"/>
    <n v="370"/>
    <x v="545"/>
    <n v="336396000"/>
    <n v="63915240"/>
    <x v="2"/>
    <x v="0"/>
    <x v="5"/>
    <x v="23"/>
    <x v="2"/>
    <n v="1.591"/>
    <x v="2"/>
    <x v="1"/>
  </r>
  <r>
    <d v="2019-06-09T00:00:00"/>
    <s v="KH013"/>
    <s v="A014"/>
    <n v="980"/>
    <x v="546"/>
    <n v="478232960"/>
    <n v="38258636.800000004"/>
    <x v="0"/>
    <x v="0"/>
    <x v="5"/>
    <x v="23"/>
    <x v="1"/>
    <n v="2.94"/>
    <x v="1"/>
    <x v="1"/>
  </r>
  <r>
    <d v="2019-06-09T00:00:00"/>
    <s v="KH012"/>
    <s v="A007"/>
    <n v="640"/>
    <x v="547"/>
    <n v="463752960"/>
    <n v="97388121.599999994"/>
    <x v="3"/>
    <x v="1"/>
    <x v="5"/>
    <x v="23"/>
    <x v="1"/>
    <n v="1.728"/>
    <x v="1"/>
    <x v="1"/>
  </r>
  <r>
    <d v="2019-06-10T00:00:00"/>
    <s v="KH006"/>
    <s v="A008"/>
    <n v="2990"/>
    <x v="548"/>
    <n v="592226110"/>
    <n v="76989394.300000012"/>
    <x v="1"/>
    <x v="1"/>
    <x v="5"/>
    <x v="23"/>
    <x v="3"/>
    <n v="4.7839999999999998"/>
    <x v="3"/>
    <x v="1"/>
  </r>
  <r>
    <d v="2019-06-10T00:00:00"/>
    <s v="KH014"/>
    <s v="A015"/>
    <n v="890"/>
    <x v="549"/>
    <n v="617209730"/>
    <n v="111097751.39999999"/>
    <x v="0"/>
    <x v="0"/>
    <x v="5"/>
    <x v="23"/>
    <x v="0"/>
    <n v="3.1150000000000002"/>
    <x v="0"/>
    <x v="1"/>
  </r>
  <r>
    <d v="2019-06-11T00:00:00"/>
    <s v="KH006"/>
    <s v="A003"/>
    <n v="170"/>
    <x v="550"/>
    <n v="103345110"/>
    <n v="14468315.4"/>
    <x v="4"/>
    <x v="0"/>
    <x v="5"/>
    <x v="23"/>
    <x v="3"/>
    <n v="0.54400000000000004"/>
    <x v="0"/>
    <x v="1"/>
  </r>
  <r>
    <d v="2019-06-11T00:00:00"/>
    <s v="KH014"/>
    <s v="A002"/>
    <n v="1320"/>
    <x v="551"/>
    <n v="694143750"/>
    <n v="173535937.5"/>
    <x v="4"/>
    <x v="0"/>
    <x v="5"/>
    <x v="23"/>
    <x v="6"/>
    <n v="5.28"/>
    <x v="0"/>
    <x v="1"/>
  </r>
  <r>
    <d v="2019-06-11T00:00:00"/>
    <s v="KH014"/>
    <s v="A025"/>
    <n v="310"/>
    <x v="552"/>
    <n v="247970900"/>
    <n v="44634762"/>
    <x v="1"/>
    <x v="1"/>
    <x v="5"/>
    <x v="23"/>
    <x v="3"/>
    <n v="0.99199999999999999"/>
    <x v="0"/>
    <x v="1"/>
  </r>
  <r>
    <d v="2019-06-11T00:00:00"/>
    <s v="KH009"/>
    <s v="A017"/>
    <n v="430"/>
    <x v="553"/>
    <n v="397776940"/>
    <n v="91488696.200000018"/>
    <x v="3"/>
    <x v="1"/>
    <x v="5"/>
    <x v="23"/>
    <x v="0"/>
    <n v="1.7629999999999997"/>
    <x v="2"/>
    <x v="1"/>
  </r>
  <r>
    <d v="2019-06-12T00:00:00"/>
    <s v="KH004"/>
    <s v="A024"/>
    <n v="660"/>
    <x v="554"/>
    <n v="268440430"/>
    <n v="34897255.900000006"/>
    <x v="0"/>
    <x v="0"/>
    <x v="5"/>
    <x v="23"/>
    <x v="0"/>
    <n v="2.508"/>
    <x v="0"/>
    <x v="1"/>
  </r>
  <r>
    <d v="2019-06-12T00:00:00"/>
    <s v="KH009"/>
    <s v="A008"/>
    <n v="1780"/>
    <x v="555"/>
    <n v="428367580"/>
    <n v="89957191.799999997"/>
    <x v="3"/>
    <x v="1"/>
    <x v="5"/>
    <x v="23"/>
    <x v="3"/>
    <n v="2.8479999999999999"/>
    <x v="3"/>
    <x v="1"/>
  </r>
  <r>
    <d v="2019-06-13T00:00:00"/>
    <s v="KH002"/>
    <s v="A025"/>
    <n v="560"/>
    <x v="556"/>
    <n v="354819370"/>
    <n v="60319292.899999999"/>
    <x v="2"/>
    <x v="1"/>
    <x v="5"/>
    <x v="23"/>
    <x v="3"/>
    <n v="1.792"/>
    <x v="0"/>
    <x v="1"/>
  </r>
  <r>
    <d v="2019-06-13T00:00:00"/>
    <s v="KH008"/>
    <s v="A001"/>
    <n v="720"/>
    <x v="557"/>
    <n v="327806390"/>
    <n v="81951597.5"/>
    <x v="3"/>
    <x v="1"/>
    <x v="5"/>
    <x v="23"/>
    <x v="4"/>
    <n v="2.3039999999999998"/>
    <x v="0"/>
    <x v="1"/>
  </r>
  <r>
    <d v="2019-06-14T00:00:00"/>
    <s v="KH007"/>
    <s v="A012"/>
    <n v="810"/>
    <x v="558"/>
    <n v="260102110"/>
    <n v="52020422"/>
    <x v="4"/>
    <x v="0"/>
    <x v="5"/>
    <x v="23"/>
    <x v="6"/>
    <n v="3.24"/>
    <x v="0"/>
    <x v="1"/>
  </r>
  <r>
    <d v="2019-06-14T00:00:00"/>
    <s v="KH011"/>
    <s v="A024"/>
    <n v="950"/>
    <x v="559"/>
    <n v="441722880"/>
    <n v="114847948.80000001"/>
    <x v="0"/>
    <x v="1"/>
    <x v="5"/>
    <x v="23"/>
    <x v="0"/>
    <n v="3.61"/>
    <x v="0"/>
    <x v="1"/>
  </r>
  <r>
    <d v="2019-06-14T00:00:00"/>
    <s v="KH015"/>
    <s v="A012"/>
    <n v="1310"/>
    <x v="560"/>
    <n v="335200240"/>
    <n v="73744052.799999997"/>
    <x v="1"/>
    <x v="1"/>
    <x v="5"/>
    <x v="23"/>
    <x v="6"/>
    <n v="5.24"/>
    <x v="0"/>
    <x v="1"/>
  </r>
  <r>
    <d v="2019-06-15T00:00:00"/>
    <s v="KH003"/>
    <s v="A024"/>
    <n v="1020"/>
    <x v="561"/>
    <n v="483180860"/>
    <n v="67645320.400000006"/>
    <x v="3"/>
    <x v="0"/>
    <x v="5"/>
    <x v="23"/>
    <x v="0"/>
    <n v="3.8759999999999999"/>
    <x v="0"/>
    <x v="1"/>
  </r>
  <r>
    <d v="2019-06-15T00:00:00"/>
    <s v="KH003"/>
    <s v="A018"/>
    <n v="900"/>
    <x v="562"/>
    <n v="549443930"/>
    <n v="82416589.5"/>
    <x v="2"/>
    <x v="1"/>
    <x v="5"/>
    <x v="23"/>
    <x v="4"/>
    <n v="1.89"/>
    <x v="1"/>
    <x v="1"/>
  </r>
  <r>
    <d v="2019-06-15T00:00:00"/>
    <s v="KH007"/>
    <s v="A004"/>
    <n v="2110"/>
    <x v="563"/>
    <n v="691509920"/>
    <n v="62235892.799999997"/>
    <x v="4"/>
    <x v="0"/>
    <x v="5"/>
    <x v="23"/>
    <x v="0"/>
    <n v="5.6970000000000001"/>
    <x v="1"/>
    <x v="1"/>
  </r>
  <r>
    <d v="2019-06-15T00:00:00"/>
    <s v="KH011"/>
    <s v="A012"/>
    <n v="980"/>
    <x v="564"/>
    <n v="282814510"/>
    <n v="42422176.499999993"/>
    <x v="4"/>
    <x v="1"/>
    <x v="5"/>
    <x v="23"/>
    <x v="6"/>
    <n v="3.92"/>
    <x v="0"/>
    <x v="1"/>
  </r>
  <r>
    <d v="2019-06-15T00:00:00"/>
    <s v="KH002"/>
    <s v="A015"/>
    <n v="450"/>
    <x v="565"/>
    <n v="244001050"/>
    <n v="19520084"/>
    <x v="4"/>
    <x v="0"/>
    <x v="5"/>
    <x v="23"/>
    <x v="0"/>
    <n v="1.575"/>
    <x v="0"/>
    <x v="1"/>
  </r>
  <r>
    <d v="2019-06-15T00:00:00"/>
    <s v="KH011"/>
    <s v="A020"/>
    <n v="10"/>
    <x v="566"/>
    <n v="12308050"/>
    <n v="2584690.5"/>
    <x v="1"/>
    <x v="1"/>
    <x v="5"/>
    <x v="23"/>
    <x v="4"/>
    <n v="2.5999999999999999E-2"/>
    <x v="1"/>
    <x v="1"/>
  </r>
  <r>
    <d v="2019-06-15T00:00:00"/>
    <s v="KH013"/>
    <s v="A022"/>
    <n v="420"/>
    <x v="567"/>
    <n v="302404900"/>
    <n v="33264539"/>
    <x v="3"/>
    <x v="0"/>
    <x v="5"/>
    <x v="23"/>
    <x v="7"/>
    <n v="0.84"/>
    <x v="3"/>
    <x v="1"/>
  </r>
  <r>
    <d v="2019-06-16T00:00:00"/>
    <s v="KH011"/>
    <s v="A015"/>
    <n v="900"/>
    <x v="568"/>
    <n v="482819940"/>
    <n v="77251190.400000006"/>
    <x v="0"/>
    <x v="0"/>
    <x v="5"/>
    <x v="24"/>
    <x v="0"/>
    <n v="3.15"/>
    <x v="0"/>
    <x v="1"/>
  </r>
  <r>
    <d v="2019-06-16T00:00:00"/>
    <s v="KH002"/>
    <s v="A015"/>
    <n v="460"/>
    <x v="569"/>
    <n v="306595400"/>
    <n v="64385033.999999993"/>
    <x v="0"/>
    <x v="1"/>
    <x v="5"/>
    <x v="24"/>
    <x v="0"/>
    <n v="1.61"/>
    <x v="0"/>
    <x v="1"/>
  </r>
  <r>
    <d v="2019-06-16T00:00:00"/>
    <s v="KH008"/>
    <s v="A004"/>
    <n v="2450"/>
    <x v="570"/>
    <n v="650699270"/>
    <n v="136646846.69999999"/>
    <x v="3"/>
    <x v="0"/>
    <x v="5"/>
    <x v="24"/>
    <x v="0"/>
    <n v="6.6150000000000002"/>
    <x v="1"/>
    <x v="1"/>
  </r>
  <r>
    <d v="2019-06-16T00:00:00"/>
    <s v="KH001"/>
    <s v="A025"/>
    <n v="330"/>
    <x v="571"/>
    <n v="213686340"/>
    <n v="19231770.599999998"/>
    <x v="0"/>
    <x v="1"/>
    <x v="5"/>
    <x v="24"/>
    <x v="3"/>
    <n v="1.056"/>
    <x v="0"/>
    <x v="1"/>
  </r>
  <r>
    <d v="2019-06-16T00:00:00"/>
    <s v="KH009"/>
    <s v="A024"/>
    <n v="1180"/>
    <x v="572"/>
    <n v="551681940"/>
    <n v="115853207.40000001"/>
    <x v="4"/>
    <x v="1"/>
    <x v="5"/>
    <x v="24"/>
    <x v="0"/>
    <n v="4.484"/>
    <x v="0"/>
    <x v="1"/>
  </r>
  <r>
    <d v="2019-06-17T00:00:00"/>
    <s v="KH005"/>
    <s v="A006"/>
    <n v="490"/>
    <x v="573"/>
    <n v="439815960"/>
    <n v="65972393.999999993"/>
    <x v="0"/>
    <x v="0"/>
    <x v="5"/>
    <x v="24"/>
    <x v="2"/>
    <n v="2.1070000000000002"/>
    <x v="2"/>
    <x v="1"/>
  </r>
  <r>
    <d v="2019-06-17T00:00:00"/>
    <s v="KH011"/>
    <s v="A020"/>
    <n v="360"/>
    <x v="574"/>
    <n v="329766160"/>
    <n v="49464923.999999993"/>
    <x v="2"/>
    <x v="0"/>
    <x v="5"/>
    <x v="24"/>
    <x v="4"/>
    <n v="0.93600000000000005"/>
    <x v="1"/>
    <x v="1"/>
  </r>
  <r>
    <d v="2019-06-17T00:00:00"/>
    <s v="KH013"/>
    <s v="A021"/>
    <n v="1280"/>
    <x v="575"/>
    <n v="352871670"/>
    <n v="74103050.699999988"/>
    <x v="1"/>
    <x v="1"/>
    <x v="5"/>
    <x v="24"/>
    <x v="2"/>
    <n v="4.7359999999999998"/>
    <x v="0"/>
    <x v="1"/>
  </r>
  <r>
    <d v="2019-06-18T00:00:00"/>
    <s v="KH013"/>
    <s v="A004"/>
    <n v="900"/>
    <x v="576"/>
    <n v="278869530"/>
    <n v="50196515.399999999"/>
    <x v="2"/>
    <x v="0"/>
    <x v="5"/>
    <x v="24"/>
    <x v="0"/>
    <n v="2.4300000000000002"/>
    <x v="1"/>
    <x v="1"/>
  </r>
  <r>
    <d v="2019-06-18T00:00:00"/>
    <s v="KH015"/>
    <s v="A009"/>
    <n v="780"/>
    <x v="577"/>
    <n v="598042700"/>
    <n v="119608540"/>
    <x v="0"/>
    <x v="1"/>
    <x v="5"/>
    <x v="24"/>
    <x v="2"/>
    <n v="2.8079999999999998"/>
    <x v="0"/>
    <x v="1"/>
  </r>
  <r>
    <d v="2019-06-18T00:00:00"/>
    <s v="KH004"/>
    <s v="A017"/>
    <n v="360"/>
    <x v="578"/>
    <n v="393987340"/>
    <n v="86677214.800000012"/>
    <x v="0"/>
    <x v="0"/>
    <x v="5"/>
    <x v="24"/>
    <x v="0"/>
    <n v="1.4759999999999998"/>
    <x v="2"/>
    <x v="1"/>
  </r>
  <r>
    <d v="2019-06-18T00:00:00"/>
    <s v="KH001"/>
    <s v="A010"/>
    <n v="550"/>
    <x v="579"/>
    <n v="356931850"/>
    <n v="57109096.000000007"/>
    <x v="4"/>
    <x v="1"/>
    <x v="5"/>
    <x v="24"/>
    <x v="3"/>
    <n v="1.76"/>
    <x v="0"/>
    <x v="1"/>
  </r>
  <r>
    <d v="2019-06-19T00:00:00"/>
    <s v="KH001"/>
    <s v="A013"/>
    <n v="820"/>
    <x v="580"/>
    <n v="476038250"/>
    <n v="80926502.500000015"/>
    <x v="1"/>
    <x v="0"/>
    <x v="5"/>
    <x v="24"/>
    <x v="1"/>
    <n v="0.98399999999999999"/>
    <x v="3"/>
    <x v="1"/>
  </r>
  <r>
    <d v="2019-06-19T00:00:00"/>
    <s v="KH009"/>
    <s v="A001"/>
    <n v="1200"/>
    <x v="581"/>
    <n v="555448000"/>
    <n v="44435840"/>
    <x v="1"/>
    <x v="1"/>
    <x v="5"/>
    <x v="24"/>
    <x v="4"/>
    <n v="3.84"/>
    <x v="0"/>
    <x v="1"/>
  </r>
  <r>
    <d v="2019-06-19T00:00:00"/>
    <s v="KH004"/>
    <s v="A008"/>
    <n v="2240"/>
    <x v="582"/>
    <n v="566376180"/>
    <n v="62301379.800000004"/>
    <x v="1"/>
    <x v="1"/>
    <x v="5"/>
    <x v="24"/>
    <x v="3"/>
    <n v="3.5840000000000001"/>
    <x v="3"/>
    <x v="1"/>
  </r>
  <r>
    <d v="2019-06-19T00:00:00"/>
    <s v="KH014"/>
    <s v="A013"/>
    <n v="910"/>
    <x v="583"/>
    <n v="544120270"/>
    <n v="125147662.10000001"/>
    <x v="1"/>
    <x v="1"/>
    <x v="5"/>
    <x v="24"/>
    <x v="1"/>
    <n v="1.0920000000000001"/>
    <x v="3"/>
    <x v="1"/>
  </r>
  <r>
    <d v="2019-06-19T00:00:00"/>
    <s v="KH015"/>
    <s v="A002"/>
    <n v="1660"/>
    <x v="584"/>
    <n v="632013420"/>
    <n v="101122147.2"/>
    <x v="0"/>
    <x v="1"/>
    <x v="5"/>
    <x v="24"/>
    <x v="6"/>
    <n v="6.64"/>
    <x v="0"/>
    <x v="1"/>
  </r>
  <r>
    <d v="2019-06-20T00:00:00"/>
    <s v="KH007"/>
    <s v="A010"/>
    <n v="970"/>
    <x v="585"/>
    <n v="538202320"/>
    <n v="123786533.60000001"/>
    <x v="3"/>
    <x v="1"/>
    <x v="5"/>
    <x v="24"/>
    <x v="3"/>
    <n v="3.1040000000000001"/>
    <x v="0"/>
    <x v="1"/>
  </r>
  <r>
    <d v="2019-06-20T00:00:00"/>
    <s v="KH011"/>
    <s v="A016"/>
    <n v="900"/>
    <x v="586"/>
    <n v="664886080"/>
    <n v="159572659.19999999"/>
    <x v="2"/>
    <x v="1"/>
    <x v="5"/>
    <x v="24"/>
    <x v="4"/>
    <n v="1.71"/>
    <x v="3"/>
    <x v="1"/>
  </r>
  <r>
    <d v="2019-06-20T00:00:00"/>
    <s v="KH006"/>
    <s v="A011"/>
    <n v="960"/>
    <x v="587"/>
    <n v="468777860"/>
    <n v="117194465"/>
    <x v="4"/>
    <x v="0"/>
    <x v="5"/>
    <x v="24"/>
    <x v="5"/>
    <n v="2.2080000000000002"/>
    <x v="1"/>
    <x v="1"/>
  </r>
  <r>
    <d v="2019-06-20T00:00:00"/>
    <s v="KH004"/>
    <s v="A002"/>
    <n v="1320"/>
    <x v="588"/>
    <n v="493432900"/>
    <n v="103620909"/>
    <x v="3"/>
    <x v="0"/>
    <x v="5"/>
    <x v="24"/>
    <x v="6"/>
    <n v="5.28"/>
    <x v="0"/>
    <x v="1"/>
  </r>
  <r>
    <d v="2019-06-20T00:00:00"/>
    <s v="KH009"/>
    <s v="A015"/>
    <n v="700"/>
    <x v="589"/>
    <n v="372749690"/>
    <n v="74549938"/>
    <x v="2"/>
    <x v="1"/>
    <x v="5"/>
    <x v="24"/>
    <x v="0"/>
    <n v="2.4500000000000002"/>
    <x v="0"/>
    <x v="1"/>
  </r>
  <r>
    <d v="2019-06-20T00:00:00"/>
    <s v="KH014"/>
    <s v="A004"/>
    <n v="750"/>
    <x v="590"/>
    <n v="183928290"/>
    <n v="44142789.600000001"/>
    <x v="1"/>
    <x v="1"/>
    <x v="5"/>
    <x v="24"/>
    <x v="0"/>
    <n v="2.0250000000000004"/>
    <x v="1"/>
    <x v="1"/>
  </r>
  <r>
    <d v="2019-06-21T00:00:00"/>
    <s v="KH006"/>
    <s v="A024"/>
    <n v="1600"/>
    <x v="591"/>
    <n v="674373570"/>
    <n v="121387242.59999999"/>
    <x v="2"/>
    <x v="1"/>
    <x v="5"/>
    <x v="24"/>
    <x v="0"/>
    <n v="6.08"/>
    <x v="0"/>
    <x v="1"/>
  </r>
  <r>
    <d v="2019-06-22T00:00:00"/>
    <s v="KH006"/>
    <s v="A007"/>
    <n v="510"/>
    <x v="592"/>
    <n v="318151220"/>
    <n v="66811756.200000003"/>
    <x v="1"/>
    <x v="0"/>
    <x v="5"/>
    <x v="24"/>
    <x v="1"/>
    <n v="1.377"/>
    <x v="1"/>
    <x v="1"/>
  </r>
  <r>
    <d v="2019-06-22T00:00:00"/>
    <s v="KH012"/>
    <s v="A011"/>
    <n v="980"/>
    <x v="593"/>
    <n v="537770080"/>
    <n v="86043212.799999997"/>
    <x v="3"/>
    <x v="0"/>
    <x v="5"/>
    <x v="24"/>
    <x v="5"/>
    <n v="2.254"/>
    <x v="1"/>
    <x v="1"/>
  </r>
  <r>
    <d v="2019-06-22T00:00:00"/>
    <s v="KH002"/>
    <s v="A011"/>
    <n v="400"/>
    <x v="594"/>
    <n v="226727080"/>
    <n v="36276332.800000004"/>
    <x v="4"/>
    <x v="1"/>
    <x v="5"/>
    <x v="24"/>
    <x v="5"/>
    <n v="0.91999999999999993"/>
    <x v="1"/>
    <x v="1"/>
  </r>
  <r>
    <d v="2019-06-23T00:00:00"/>
    <s v="KH012"/>
    <s v="A014"/>
    <n v="1090"/>
    <x v="595"/>
    <n v="485687270"/>
    <n v="77709963.200000003"/>
    <x v="3"/>
    <x v="0"/>
    <x v="5"/>
    <x v="25"/>
    <x v="1"/>
    <n v="3.27"/>
    <x v="1"/>
    <x v="1"/>
  </r>
  <r>
    <d v="2019-06-23T00:00:00"/>
    <s v="KH002"/>
    <s v="A017"/>
    <n v="230"/>
    <x v="596"/>
    <n v="216324940"/>
    <n v="30285491.600000001"/>
    <x v="4"/>
    <x v="0"/>
    <x v="5"/>
    <x v="25"/>
    <x v="0"/>
    <n v="0.94299999999999984"/>
    <x v="2"/>
    <x v="1"/>
  </r>
  <r>
    <d v="2019-06-23T00:00:00"/>
    <s v="KH012"/>
    <s v="A007"/>
    <n v="210"/>
    <x v="597"/>
    <n v="138778390"/>
    <n v="11102271.200000001"/>
    <x v="3"/>
    <x v="0"/>
    <x v="5"/>
    <x v="25"/>
    <x v="1"/>
    <n v="0.56699999999999995"/>
    <x v="1"/>
    <x v="1"/>
  </r>
  <r>
    <d v="2019-06-24T00:00:00"/>
    <s v="KH005"/>
    <s v="A010"/>
    <n v="1250"/>
    <x v="598"/>
    <n v="606799360"/>
    <n v="157767833.60000002"/>
    <x v="1"/>
    <x v="1"/>
    <x v="5"/>
    <x v="25"/>
    <x v="3"/>
    <n v="4"/>
    <x v="0"/>
    <x v="1"/>
  </r>
  <r>
    <d v="2019-06-24T00:00:00"/>
    <s v="KH015"/>
    <s v="A009"/>
    <n v="400"/>
    <x v="599"/>
    <n v="230088330"/>
    <n v="59822965.799999997"/>
    <x v="3"/>
    <x v="0"/>
    <x v="5"/>
    <x v="25"/>
    <x v="2"/>
    <n v="1.44"/>
    <x v="0"/>
    <x v="1"/>
  </r>
  <r>
    <d v="2019-06-25T00:00:00"/>
    <s v="KH012"/>
    <s v="A019"/>
    <n v="510"/>
    <x v="600"/>
    <n v="278559260"/>
    <n v="27855926"/>
    <x v="0"/>
    <x v="0"/>
    <x v="5"/>
    <x v="25"/>
    <x v="4"/>
    <n v="0.66300000000000003"/>
    <x v="3"/>
    <x v="1"/>
  </r>
  <r>
    <d v="2019-06-25T00:00:00"/>
    <s v="KH006"/>
    <s v="A003"/>
    <n v="830"/>
    <x v="601"/>
    <n v="459782350"/>
    <n v="64369529"/>
    <x v="1"/>
    <x v="0"/>
    <x v="5"/>
    <x v="25"/>
    <x v="3"/>
    <n v="2.6560000000000001"/>
    <x v="0"/>
    <x v="1"/>
  </r>
  <r>
    <d v="2019-06-25T00:00:00"/>
    <s v="KH013"/>
    <s v="A008"/>
    <n v="2180"/>
    <x v="602"/>
    <n v="510641670"/>
    <n v="81702667.200000003"/>
    <x v="3"/>
    <x v="0"/>
    <x v="5"/>
    <x v="25"/>
    <x v="3"/>
    <n v="3.488"/>
    <x v="3"/>
    <x v="1"/>
  </r>
  <r>
    <d v="2019-06-25T00:00:00"/>
    <s v="KH003"/>
    <s v="A013"/>
    <n v="1140"/>
    <x v="603"/>
    <n v="654714140"/>
    <n v="65471414"/>
    <x v="2"/>
    <x v="0"/>
    <x v="5"/>
    <x v="25"/>
    <x v="1"/>
    <n v="1.3680000000000001"/>
    <x v="3"/>
    <x v="1"/>
  </r>
  <r>
    <d v="2019-06-25T00:00:00"/>
    <s v="KH005"/>
    <s v="A020"/>
    <n v="810"/>
    <x v="604"/>
    <n v="557326270"/>
    <n v="144904830.20000002"/>
    <x v="0"/>
    <x v="1"/>
    <x v="5"/>
    <x v="25"/>
    <x v="4"/>
    <n v="2.1059999999999999"/>
    <x v="1"/>
    <x v="1"/>
  </r>
  <r>
    <d v="2019-06-26T00:00:00"/>
    <s v="KH006"/>
    <s v="A021"/>
    <n v="580"/>
    <x v="605"/>
    <n v="222790880"/>
    <n v="28962814.399999999"/>
    <x v="4"/>
    <x v="0"/>
    <x v="5"/>
    <x v="25"/>
    <x v="2"/>
    <n v="2.1459999999999999"/>
    <x v="0"/>
    <x v="1"/>
  </r>
  <r>
    <d v="2019-06-26T00:00:00"/>
    <s v="KH005"/>
    <s v="A014"/>
    <n v="760"/>
    <x v="606"/>
    <n v="307598520"/>
    <n v="64595689.200000003"/>
    <x v="0"/>
    <x v="0"/>
    <x v="5"/>
    <x v="25"/>
    <x v="1"/>
    <n v="2.2799999999999998"/>
    <x v="1"/>
    <x v="1"/>
  </r>
  <r>
    <d v="2019-06-26T00:00:00"/>
    <s v="KH002"/>
    <s v="A022"/>
    <n v="770"/>
    <x v="607"/>
    <n v="538806760"/>
    <n v="80821014"/>
    <x v="4"/>
    <x v="1"/>
    <x v="5"/>
    <x v="25"/>
    <x v="7"/>
    <n v="1.54"/>
    <x v="3"/>
    <x v="1"/>
  </r>
  <r>
    <d v="2019-06-27T00:00:00"/>
    <s v="KH005"/>
    <s v="A014"/>
    <n v="1450"/>
    <x v="608"/>
    <n v="631239300"/>
    <n v="145185039"/>
    <x v="1"/>
    <x v="0"/>
    <x v="5"/>
    <x v="25"/>
    <x v="1"/>
    <n v="4.3499999999999996"/>
    <x v="1"/>
    <x v="1"/>
  </r>
  <r>
    <d v="2019-06-27T00:00:00"/>
    <s v="KH013"/>
    <s v="A013"/>
    <n v="420"/>
    <x v="609"/>
    <n v="245316570"/>
    <n v="26984822.699999999"/>
    <x v="3"/>
    <x v="1"/>
    <x v="5"/>
    <x v="25"/>
    <x v="1"/>
    <n v="0.504"/>
    <x v="3"/>
    <x v="1"/>
  </r>
  <r>
    <d v="2019-06-27T00:00:00"/>
    <s v="KH009"/>
    <s v="A007"/>
    <n v="360"/>
    <x v="610"/>
    <n v="253242470"/>
    <n v="32921521.100000001"/>
    <x v="1"/>
    <x v="0"/>
    <x v="5"/>
    <x v="25"/>
    <x v="1"/>
    <n v="0.97200000000000009"/>
    <x v="1"/>
    <x v="1"/>
  </r>
  <r>
    <d v="2019-06-27T00:00:00"/>
    <s v="KH001"/>
    <s v="A013"/>
    <n v="260"/>
    <x v="611"/>
    <n v="120366920"/>
    <n v="16851368.800000001"/>
    <x v="3"/>
    <x v="0"/>
    <x v="5"/>
    <x v="25"/>
    <x v="1"/>
    <n v="0.312"/>
    <x v="3"/>
    <x v="1"/>
  </r>
  <r>
    <d v="2019-06-28T00:00:00"/>
    <s v="KH002"/>
    <s v="A022"/>
    <n v="750"/>
    <x v="612"/>
    <n v="560468800"/>
    <n v="56046880"/>
    <x v="4"/>
    <x v="1"/>
    <x v="5"/>
    <x v="25"/>
    <x v="7"/>
    <n v="1.5"/>
    <x v="3"/>
    <x v="1"/>
  </r>
  <r>
    <d v="2019-06-28T00:00:00"/>
    <s v="KH007"/>
    <s v="A012"/>
    <n v="450"/>
    <x v="613"/>
    <n v="124595530"/>
    <n v="26165061.299999997"/>
    <x v="2"/>
    <x v="0"/>
    <x v="5"/>
    <x v="25"/>
    <x v="6"/>
    <n v="1.8"/>
    <x v="0"/>
    <x v="1"/>
  </r>
  <r>
    <d v="2019-06-28T00:00:00"/>
    <s v="KH016"/>
    <s v="A020"/>
    <n v="500"/>
    <x v="614"/>
    <n v="390220730"/>
    <n v="81946353.299999997"/>
    <x v="2"/>
    <x v="1"/>
    <x v="5"/>
    <x v="25"/>
    <x v="4"/>
    <n v="1.3"/>
    <x v="1"/>
    <x v="1"/>
  </r>
  <r>
    <d v="2019-06-28T00:00:00"/>
    <s v="KH016"/>
    <s v="A007"/>
    <n v="30"/>
    <x v="615"/>
    <n v="21960930"/>
    <n v="5270623.1999999993"/>
    <x v="0"/>
    <x v="1"/>
    <x v="5"/>
    <x v="25"/>
    <x v="1"/>
    <n v="8.1000000000000003E-2"/>
    <x v="1"/>
    <x v="1"/>
  </r>
  <r>
    <d v="2019-06-28T00:00:00"/>
    <s v="KH010"/>
    <s v="A015"/>
    <n v="850"/>
    <x v="616"/>
    <n v="571960980"/>
    <n v="120111805.8"/>
    <x v="1"/>
    <x v="0"/>
    <x v="5"/>
    <x v="25"/>
    <x v="0"/>
    <n v="2.9750000000000001"/>
    <x v="0"/>
    <x v="1"/>
  </r>
  <r>
    <d v="2019-06-28T00:00:00"/>
    <s v="KH009"/>
    <s v="A012"/>
    <n v="830"/>
    <x v="617"/>
    <n v="204292260"/>
    <n v="22472148.599999998"/>
    <x v="4"/>
    <x v="1"/>
    <x v="5"/>
    <x v="25"/>
    <x v="6"/>
    <n v="3.32"/>
    <x v="0"/>
    <x v="1"/>
  </r>
  <r>
    <d v="2019-06-29T00:00:00"/>
    <s v="KH011"/>
    <s v="A010"/>
    <n v="360"/>
    <x v="618"/>
    <n v="191496170"/>
    <n v="21064578.700000003"/>
    <x v="2"/>
    <x v="1"/>
    <x v="5"/>
    <x v="25"/>
    <x v="3"/>
    <n v="1.1519999999999999"/>
    <x v="0"/>
    <x v="1"/>
  </r>
  <r>
    <d v="2019-06-30T00:00:00"/>
    <s v="KH014"/>
    <s v="A023"/>
    <n v="350"/>
    <x v="619"/>
    <n v="355037540"/>
    <n v="74557883.400000006"/>
    <x v="3"/>
    <x v="1"/>
    <x v="5"/>
    <x v="26"/>
    <x v="6"/>
    <n v="1.155"/>
    <x v="0"/>
    <x v="1"/>
  </r>
  <r>
    <d v="2019-07-01T00:00:00"/>
    <s v="KH008"/>
    <s v="A017"/>
    <n v="330"/>
    <x v="620"/>
    <n v="306713670"/>
    <n v="33738503.700000003"/>
    <x v="0"/>
    <x v="0"/>
    <x v="6"/>
    <x v="26"/>
    <x v="0"/>
    <n v="1.3529999999999998"/>
    <x v="2"/>
    <x v="2"/>
  </r>
  <r>
    <d v="2019-07-01T00:00:00"/>
    <s v="KH013"/>
    <s v="A019"/>
    <n v="450"/>
    <x v="621"/>
    <n v="325999900"/>
    <n v="61939981"/>
    <x v="2"/>
    <x v="1"/>
    <x v="6"/>
    <x v="26"/>
    <x v="4"/>
    <n v="0.58499999999999996"/>
    <x v="3"/>
    <x v="2"/>
  </r>
  <r>
    <d v="2019-07-01T00:00:00"/>
    <s v="KH001"/>
    <s v="A022"/>
    <n v="380"/>
    <x v="622"/>
    <n v="289021530"/>
    <n v="52023875.399999999"/>
    <x v="3"/>
    <x v="0"/>
    <x v="6"/>
    <x v="26"/>
    <x v="7"/>
    <n v="0.76"/>
    <x v="3"/>
    <x v="2"/>
  </r>
  <r>
    <d v="2019-07-01T00:00:00"/>
    <s v="KH004"/>
    <s v="A010"/>
    <n v="120"/>
    <x v="623"/>
    <n v="64821430"/>
    <n v="6482143"/>
    <x v="3"/>
    <x v="1"/>
    <x v="6"/>
    <x v="26"/>
    <x v="3"/>
    <n v="0.38400000000000001"/>
    <x v="0"/>
    <x v="2"/>
  </r>
  <r>
    <d v="2019-07-01T00:00:00"/>
    <s v="KH014"/>
    <s v="A022"/>
    <n v="660"/>
    <x v="624"/>
    <n v="497420440"/>
    <n v="104458292.40000001"/>
    <x v="3"/>
    <x v="0"/>
    <x v="6"/>
    <x v="26"/>
    <x v="7"/>
    <n v="1.32"/>
    <x v="3"/>
    <x v="2"/>
  </r>
  <r>
    <d v="2019-07-02T00:00:00"/>
    <s v="KH016"/>
    <s v="A005"/>
    <n v="1070"/>
    <x v="625"/>
    <n v="446417570"/>
    <n v="84819338.299999997"/>
    <x v="2"/>
    <x v="0"/>
    <x v="6"/>
    <x v="26"/>
    <x v="7"/>
    <n v="2.3540000000000001"/>
    <x v="1"/>
    <x v="2"/>
  </r>
  <r>
    <d v="2019-07-02T00:00:00"/>
    <s v="KH008"/>
    <s v="A009"/>
    <n v="160"/>
    <x v="626"/>
    <n v="111211410"/>
    <n v="17793825.600000001"/>
    <x v="1"/>
    <x v="1"/>
    <x v="6"/>
    <x v="26"/>
    <x v="2"/>
    <n v="0.57599999999999996"/>
    <x v="0"/>
    <x v="2"/>
  </r>
  <r>
    <d v="2019-07-02T00:00:00"/>
    <s v="KH003"/>
    <s v="A008"/>
    <n v="420"/>
    <x v="627"/>
    <n v="105927860"/>
    <n v="25422686.400000002"/>
    <x v="4"/>
    <x v="0"/>
    <x v="6"/>
    <x v="26"/>
    <x v="3"/>
    <n v="0.67200000000000004"/>
    <x v="3"/>
    <x v="2"/>
  </r>
  <r>
    <d v="2019-07-04T00:00:00"/>
    <s v="KH005"/>
    <s v="A011"/>
    <n v="1120"/>
    <x v="628"/>
    <n v="529475280"/>
    <n v="47652775.199999996"/>
    <x v="1"/>
    <x v="0"/>
    <x v="6"/>
    <x v="26"/>
    <x v="5"/>
    <n v="2.5760000000000001"/>
    <x v="1"/>
    <x v="2"/>
  </r>
  <r>
    <d v="2019-07-04T00:00:00"/>
    <s v="KH001"/>
    <s v="A016"/>
    <n v="160"/>
    <x v="629"/>
    <n v="156397780"/>
    <n v="25023644.800000001"/>
    <x v="3"/>
    <x v="0"/>
    <x v="6"/>
    <x v="26"/>
    <x v="4"/>
    <n v="0.30399999999999999"/>
    <x v="3"/>
    <x v="2"/>
  </r>
  <r>
    <d v="2019-07-04T00:00:00"/>
    <s v="KH008"/>
    <s v="A011"/>
    <n v="170"/>
    <x v="630"/>
    <n v="86383630"/>
    <n v="18140562.300000001"/>
    <x v="2"/>
    <x v="0"/>
    <x v="6"/>
    <x v="26"/>
    <x v="5"/>
    <n v="0.39099999999999996"/>
    <x v="1"/>
    <x v="2"/>
  </r>
  <r>
    <d v="2019-07-05T00:00:00"/>
    <s v="KH016"/>
    <s v="A024"/>
    <n v="190"/>
    <x v="631"/>
    <n v="88449410"/>
    <n v="22996846.600000001"/>
    <x v="3"/>
    <x v="1"/>
    <x v="6"/>
    <x v="26"/>
    <x v="0"/>
    <n v="0.72199999999999998"/>
    <x v="0"/>
    <x v="2"/>
  </r>
  <r>
    <d v="2019-07-05T00:00:00"/>
    <s v="KH010"/>
    <s v="A006"/>
    <n v="380"/>
    <x v="632"/>
    <n v="273398260"/>
    <n v="24605843.399999999"/>
    <x v="3"/>
    <x v="1"/>
    <x v="6"/>
    <x v="26"/>
    <x v="2"/>
    <n v="1.6339999999999999"/>
    <x v="2"/>
    <x v="2"/>
  </r>
  <r>
    <d v="2019-07-06T00:00:00"/>
    <s v="KH008"/>
    <s v="A021"/>
    <n v="300"/>
    <x v="633"/>
    <n v="105143020"/>
    <n v="27337185.199999999"/>
    <x v="0"/>
    <x v="1"/>
    <x v="6"/>
    <x v="26"/>
    <x v="2"/>
    <n v="1.1100000000000001"/>
    <x v="0"/>
    <x v="2"/>
  </r>
  <r>
    <d v="2019-07-06T00:00:00"/>
    <s v="KH009"/>
    <s v="A002"/>
    <n v="810"/>
    <x v="634"/>
    <n v="398192270"/>
    <n v="99548067.5"/>
    <x v="3"/>
    <x v="1"/>
    <x v="6"/>
    <x v="26"/>
    <x v="6"/>
    <n v="3.24"/>
    <x v="0"/>
    <x v="2"/>
  </r>
  <r>
    <d v="2019-07-06T00:00:00"/>
    <s v="KH010"/>
    <s v="A016"/>
    <n v="170"/>
    <x v="635"/>
    <n v="154642540"/>
    <n v="12371403.200000001"/>
    <x v="1"/>
    <x v="0"/>
    <x v="6"/>
    <x v="26"/>
    <x v="4"/>
    <n v="0.32300000000000001"/>
    <x v="3"/>
    <x v="2"/>
  </r>
  <r>
    <d v="2019-07-07T00:00:00"/>
    <s v="KH008"/>
    <s v="A008"/>
    <n v="1290"/>
    <x v="636"/>
    <n v="325254920"/>
    <n v="48788238"/>
    <x v="0"/>
    <x v="1"/>
    <x v="6"/>
    <x v="27"/>
    <x v="3"/>
    <n v="2.0640000000000001"/>
    <x v="3"/>
    <x v="2"/>
  </r>
  <r>
    <d v="2019-07-07T00:00:00"/>
    <s v="KH009"/>
    <s v="A004"/>
    <n v="1220"/>
    <x v="637"/>
    <n v="394242230"/>
    <n v="31539378.399999999"/>
    <x v="3"/>
    <x v="0"/>
    <x v="6"/>
    <x v="27"/>
    <x v="0"/>
    <n v="3.294"/>
    <x v="1"/>
    <x v="2"/>
  </r>
  <r>
    <d v="2019-07-07T00:00:00"/>
    <s v="KH005"/>
    <s v="A009"/>
    <n v="160"/>
    <x v="638"/>
    <n v="96091050"/>
    <n v="20179120.5"/>
    <x v="0"/>
    <x v="0"/>
    <x v="6"/>
    <x v="27"/>
    <x v="2"/>
    <n v="0.57599999999999996"/>
    <x v="0"/>
    <x v="2"/>
  </r>
  <r>
    <d v="2019-07-07T00:00:00"/>
    <s v="KH009"/>
    <s v="A004"/>
    <n v="610"/>
    <x v="639"/>
    <n v="187189970"/>
    <n v="39309893.699999996"/>
    <x v="3"/>
    <x v="1"/>
    <x v="6"/>
    <x v="27"/>
    <x v="0"/>
    <n v="1.647"/>
    <x v="1"/>
    <x v="2"/>
  </r>
  <r>
    <d v="2019-07-07T00:00:00"/>
    <s v="KH015"/>
    <s v="A008"/>
    <n v="300"/>
    <x v="640"/>
    <n v="60406130"/>
    <n v="4832490.4000000004"/>
    <x v="2"/>
    <x v="1"/>
    <x v="6"/>
    <x v="27"/>
    <x v="3"/>
    <n v="0.48"/>
    <x v="3"/>
    <x v="2"/>
  </r>
  <r>
    <d v="2019-07-07T00:00:00"/>
    <s v="KH008"/>
    <s v="A007"/>
    <n v="600"/>
    <x v="641"/>
    <n v="451870500"/>
    <n v="49705755"/>
    <x v="1"/>
    <x v="0"/>
    <x v="6"/>
    <x v="27"/>
    <x v="1"/>
    <n v="1.62"/>
    <x v="1"/>
    <x v="2"/>
  </r>
  <r>
    <d v="2019-07-07T00:00:00"/>
    <s v="KH015"/>
    <s v="A018"/>
    <n v="530"/>
    <x v="642"/>
    <n v="324690690"/>
    <n v="74678858.700000003"/>
    <x v="2"/>
    <x v="1"/>
    <x v="6"/>
    <x v="27"/>
    <x v="4"/>
    <n v="1.113"/>
    <x v="1"/>
    <x v="2"/>
  </r>
  <r>
    <d v="2019-07-08T00:00:00"/>
    <s v="KH004"/>
    <s v="A016"/>
    <n v="120"/>
    <x v="643"/>
    <n v="97197780"/>
    <n v="19439556"/>
    <x v="4"/>
    <x v="0"/>
    <x v="6"/>
    <x v="27"/>
    <x v="4"/>
    <n v="0.22800000000000001"/>
    <x v="3"/>
    <x v="2"/>
  </r>
  <r>
    <d v="2019-07-08T00:00:00"/>
    <s v="KH006"/>
    <s v="A001"/>
    <n v="720"/>
    <x v="644"/>
    <n v="353125900"/>
    <n v="28250072"/>
    <x v="3"/>
    <x v="1"/>
    <x v="6"/>
    <x v="27"/>
    <x v="4"/>
    <n v="2.3039999999999998"/>
    <x v="0"/>
    <x v="2"/>
  </r>
  <r>
    <d v="2019-07-08T00:00:00"/>
    <s v="KH005"/>
    <s v="A018"/>
    <n v="720"/>
    <x v="645"/>
    <n v="488408010"/>
    <n v="107449762.2"/>
    <x v="2"/>
    <x v="1"/>
    <x v="6"/>
    <x v="27"/>
    <x v="4"/>
    <n v="1.512"/>
    <x v="1"/>
    <x v="2"/>
  </r>
  <r>
    <d v="2019-07-09T00:00:00"/>
    <s v="KH003"/>
    <s v="A014"/>
    <n v="1310"/>
    <x v="646"/>
    <n v="675510810"/>
    <n v="175632810.60000002"/>
    <x v="2"/>
    <x v="0"/>
    <x v="6"/>
    <x v="27"/>
    <x v="1"/>
    <n v="3.93"/>
    <x v="1"/>
    <x v="2"/>
  </r>
  <r>
    <d v="2019-07-09T00:00:00"/>
    <s v="KH015"/>
    <s v="A017"/>
    <n v="440"/>
    <x v="647"/>
    <n v="352674580"/>
    <n v="38794203.799999997"/>
    <x v="0"/>
    <x v="1"/>
    <x v="6"/>
    <x v="27"/>
    <x v="0"/>
    <n v="1.8039999999999998"/>
    <x v="2"/>
    <x v="2"/>
  </r>
  <r>
    <d v="2019-07-09T00:00:00"/>
    <s v="KH003"/>
    <s v="A014"/>
    <n v="470"/>
    <x v="648"/>
    <n v="238387250"/>
    <n v="21454852.5"/>
    <x v="1"/>
    <x v="0"/>
    <x v="6"/>
    <x v="27"/>
    <x v="1"/>
    <n v="1.41"/>
    <x v="1"/>
    <x v="2"/>
  </r>
  <r>
    <d v="2019-07-09T00:00:00"/>
    <s v="KH001"/>
    <s v="A020"/>
    <n v="130"/>
    <x v="649"/>
    <n v="113131760"/>
    <n v="18101081.600000001"/>
    <x v="0"/>
    <x v="1"/>
    <x v="6"/>
    <x v="27"/>
    <x v="4"/>
    <n v="0.33800000000000002"/>
    <x v="1"/>
    <x v="2"/>
  </r>
  <r>
    <d v="2019-07-09T00:00:00"/>
    <s v="KH008"/>
    <s v="A009"/>
    <n v="780"/>
    <x v="650"/>
    <n v="573984580"/>
    <n v="109057070.19999999"/>
    <x v="1"/>
    <x v="1"/>
    <x v="6"/>
    <x v="27"/>
    <x v="2"/>
    <n v="2.8079999999999998"/>
    <x v="0"/>
    <x v="2"/>
  </r>
  <r>
    <d v="2019-07-10T00:00:00"/>
    <s v="KH005"/>
    <s v="A012"/>
    <n v="2250"/>
    <x v="651"/>
    <n v="571018230"/>
    <n v="62812005.300000004"/>
    <x v="3"/>
    <x v="0"/>
    <x v="6"/>
    <x v="27"/>
    <x v="6"/>
    <n v="9"/>
    <x v="0"/>
    <x v="2"/>
  </r>
  <r>
    <d v="2019-07-10T00:00:00"/>
    <s v="KH002"/>
    <s v="A005"/>
    <n v="1620"/>
    <x v="652"/>
    <n v="644528840"/>
    <n v="83788749.200000003"/>
    <x v="3"/>
    <x v="0"/>
    <x v="6"/>
    <x v="27"/>
    <x v="7"/>
    <n v="3.5640000000000005"/>
    <x v="1"/>
    <x v="2"/>
  </r>
  <r>
    <d v="2019-07-10T00:00:00"/>
    <s v="KH002"/>
    <s v="A004"/>
    <n v="1020"/>
    <x v="653"/>
    <n v="312536320"/>
    <n v="40629721.600000001"/>
    <x v="4"/>
    <x v="0"/>
    <x v="6"/>
    <x v="27"/>
    <x v="0"/>
    <n v="2.754"/>
    <x v="1"/>
    <x v="2"/>
  </r>
  <r>
    <d v="2019-07-10T00:00:00"/>
    <s v="KH003"/>
    <s v="A010"/>
    <n v="620"/>
    <x v="654"/>
    <n v="364966390"/>
    <n v="83942269.700000003"/>
    <x v="4"/>
    <x v="0"/>
    <x v="6"/>
    <x v="27"/>
    <x v="3"/>
    <n v="1.984"/>
    <x v="0"/>
    <x v="2"/>
  </r>
  <r>
    <d v="2019-07-11T00:00:00"/>
    <s v="KH009"/>
    <s v="A003"/>
    <n v="670"/>
    <x v="655"/>
    <n v="342317160"/>
    <n v="61617088.799999997"/>
    <x v="1"/>
    <x v="1"/>
    <x v="6"/>
    <x v="27"/>
    <x v="3"/>
    <n v="2.1440000000000001"/>
    <x v="0"/>
    <x v="2"/>
  </r>
  <r>
    <d v="2019-07-11T00:00:00"/>
    <s v="KH005"/>
    <s v="A007"/>
    <n v="640"/>
    <x v="656"/>
    <n v="500387270"/>
    <n v="75058090.5"/>
    <x v="2"/>
    <x v="0"/>
    <x v="6"/>
    <x v="27"/>
    <x v="1"/>
    <n v="1.728"/>
    <x v="1"/>
    <x v="2"/>
  </r>
  <r>
    <d v="2019-07-11T00:00:00"/>
    <s v="KH016"/>
    <s v="A016"/>
    <n v="760"/>
    <x v="657"/>
    <n v="696963860"/>
    <n v="69696386"/>
    <x v="0"/>
    <x v="0"/>
    <x v="6"/>
    <x v="27"/>
    <x v="4"/>
    <n v="1.444"/>
    <x v="3"/>
    <x v="2"/>
  </r>
  <r>
    <d v="2019-07-11T00:00:00"/>
    <s v="KH003"/>
    <s v="A010"/>
    <n v="610"/>
    <x v="658"/>
    <n v="333802630"/>
    <n v="73436578.600000009"/>
    <x v="1"/>
    <x v="1"/>
    <x v="6"/>
    <x v="27"/>
    <x v="3"/>
    <n v="1.952"/>
    <x v="0"/>
    <x v="2"/>
  </r>
  <r>
    <d v="2019-07-11T00:00:00"/>
    <s v="KH014"/>
    <s v="A008"/>
    <n v="720"/>
    <x v="659"/>
    <n v="171790280"/>
    <n v="29204347.600000001"/>
    <x v="4"/>
    <x v="0"/>
    <x v="6"/>
    <x v="27"/>
    <x v="3"/>
    <n v="1.1519999999999999"/>
    <x v="3"/>
    <x v="2"/>
  </r>
  <r>
    <d v="2019-07-11T00:00:00"/>
    <s v="KH009"/>
    <s v="A024"/>
    <n v="210"/>
    <x v="660"/>
    <n v="94368260"/>
    <n v="7549460.7999999998"/>
    <x v="3"/>
    <x v="0"/>
    <x v="6"/>
    <x v="27"/>
    <x v="0"/>
    <n v="0.79800000000000004"/>
    <x v="0"/>
    <x v="2"/>
  </r>
  <r>
    <d v="2019-07-12T00:00:00"/>
    <s v="KH014"/>
    <s v="A020"/>
    <n v="450"/>
    <x v="661"/>
    <n v="429244400"/>
    <n v="111603544"/>
    <x v="3"/>
    <x v="0"/>
    <x v="6"/>
    <x v="27"/>
    <x v="4"/>
    <n v="1.17"/>
    <x v="1"/>
    <x v="2"/>
  </r>
  <r>
    <d v="2019-07-12T00:00:00"/>
    <s v="KH008"/>
    <s v="A012"/>
    <n v="80"/>
    <x v="662"/>
    <n v="20764130"/>
    <n v="4152826.0000000005"/>
    <x v="4"/>
    <x v="0"/>
    <x v="6"/>
    <x v="27"/>
    <x v="6"/>
    <n v="0.32"/>
    <x v="0"/>
    <x v="2"/>
  </r>
  <r>
    <d v="2019-07-12T00:00:00"/>
    <s v="KH015"/>
    <s v="A014"/>
    <n v="360"/>
    <x v="663"/>
    <n v="190247860"/>
    <n v="30439657.600000001"/>
    <x v="1"/>
    <x v="0"/>
    <x v="6"/>
    <x v="27"/>
    <x v="1"/>
    <n v="1.08"/>
    <x v="1"/>
    <x v="2"/>
  </r>
  <r>
    <d v="2019-07-12T00:00:00"/>
    <s v="KH013"/>
    <s v="A003"/>
    <n v="620"/>
    <x v="664"/>
    <n v="281003700"/>
    <n v="64630851.000000007"/>
    <x v="1"/>
    <x v="1"/>
    <x v="6"/>
    <x v="27"/>
    <x v="3"/>
    <n v="1.984"/>
    <x v="0"/>
    <x v="2"/>
  </r>
  <r>
    <d v="2019-07-12T00:00:00"/>
    <s v="KH007"/>
    <s v="A017"/>
    <n v="410"/>
    <x v="665"/>
    <n v="435057240"/>
    <n v="39155151.599999994"/>
    <x v="2"/>
    <x v="1"/>
    <x v="6"/>
    <x v="27"/>
    <x v="0"/>
    <n v="1.6809999999999998"/>
    <x v="2"/>
    <x v="2"/>
  </r>
  <r>
    <d v="2019-07-12T00:00:00"/>
    <s v="KH003"/>
    <s v="A016"/>
    <n v="720"/>
    <x v="666"/>
    <n v="587635150"/>
    <n v="88145272.5"/>
    <x v="0"/>
    <x v="1"/>
    <x v="6"/>
    <x v="27"/>
    <x v="4"/>
    <n v="1.3680000000000001"/>
    <x v="3"/>
    <x v="2"/>
  </r>
  <r>
    <d v="2019-07-13T00:00:00"/>
    <s v="KH014"/>
    <s v="A010"/>
    <n v="600"/>
    <x v="667"/>
    <n v="317171970"/>
    <n v="38060636.399999999"/>
    <x v="3"/>
    <x v="0"/>
    <x v="6"/>
    <x v="27"/>
    <x v="3"/>
    <n v="1.92"/>
    <x v="0"/>
    <x v="2"/>
  </r>
  <r>
    <d v="2019-07-13T00:00:00"/>
    <s v="KH013"/>
    <s v="A011"/>
    <n v="140"/>
    <x v="668"/>
    <n v="73394480"/>
    <n v="16880730.399999999"/>
    <x v="4"/>
    <x v="1"/>
    <x v="6"/>
    <x v="27"/>
    <x v="5"/>
    <n v="0.32200000000000001"/>
    <x v="1"/>
    <x v="2"/>
  </r>
  <r>
    <d v="2019-07-13T00:00:00"/>
    <s v="KH009"/>
    <s v="A009"/>
    <n v="1120"/>
    <x v="669"/>
    <n v="694256420"/>
    <n v="111081027.2"/>
    <x v="3"/>
    <x v="0"/>
    <x v="6"/>
    <x v="27"/>
    <x v="2"/>
    <n v="4.032"/>
    <x v="0"/>
    <x v="2"/>
  </r>
  <r>
    <d v="2019-07-13T00:00:00"/>
    <s v="KH014"/>
    <s v="A012"/>
    <n v="160"/>
    <x v="670"/>
    <n v="48491470"/>
    <n v="6303891.0999999996"/>
    <x v="2"/>
    <x v="0"/>
    <x v="6"/>
    <x v="27"/>
    <x v="6"/>
    <n v="0.64"/>
    <x v="0"/>
    <x v="2"/>
  </r>
  <r>
    <d v="2019-07-13T00:00:00"/>
    <s v="KH009"/>
    <s v="A019"/>
    <n v="250"/>
    <x v="671"/>
    <n v="139041410"/>
    <n v="19465797.400000002"/>
    <x v="2"/>
    <x v="1"/>
    <x v="6"/>
    <x v="27"/>
    <x v="4"/>
    <n v="0.32500000000000001"/>
    <x v="3"/>
    <x v="2"/>
  </r>
  <r>
    <d v="2019-07-13T00:00:00"/>
    <s v="KH011"/>
    <s v="A011"/>
    <n v="130"/>
    <x v="672"/>
    <n v="58884790"/>
    <n v="11776958"/>
    <x v="3"/>
    <x v="0"/>
    <x v="6"/>
    <x v="27"/>
    <x v="5"/>
    <n v="0.29899999999999999"/>
    <x v="1"/>
    <x v="2"/>
  </r>
  <r>
    <d v="2019-07-13T00:00:00"/>
    <s v="KH005"/>
    <s v="A014"/>
    <n v="110"/>
    <x v="673"/>
    <n v="58216070"/>
    <n v="6403767.7000000002"/>
    <x v="1"/>
    <x v="1"/>
    <x v="6"/>
    <x v="27"/>
    <x v="1"/>
    <n v="0.33"/>
    <x v="1"/>
    <x v="2"/>
  </r>
  <r>
    <d v="2019-07-14T00:00:00"/>
    <s v="KH005"/>
    <s v="A023"/>
    <n v="650"/>
    <x v="674"/>
    <n v="691047290"/>
    <n v="89836147.699999988"/>
    <x v="2"/>
    <x v="1"/>
    <x v="6"/>
    <x v="28"/>
    <x v="6"/>
    <n v="2.145"/>
    <x v="0"/>
    <x v="2"/>
  </r>
  <r>
    <d v="2019-07-14T00:00:00"/>
    <s v="KH002"/>
    <s v="A020"/>
    <n v="240"/>
    <x v="675"/>
    <n v="210957170"/>
    <n v="18986145.300000001"/>
    <x v="1"/>
    <x v="1"/>
    <x v="6"/>
    <x v="28"/>
    <x v="4"/>
    <n v="0.624"/>
    <x v="1"/>
    <x v="2"/>
  </r>
  <r>
    <d v="2019-07-14T00:00:00"/>
    <s v="KH010"/>
    <s v="A006"/>
    <n v="620"/>
    <x v="676"/>
    <n v="616397820"/>
    <n v="49311825.600000009"/>
    <x v="2"/>
    <x v="0"/>
    <x v="6"/>
    <x v="28"/>
    <x v="2"/>
    <n v="2.6659999999999999"/>
    <x v="2"/>
    <x v="2"/>
  </r>
  <r>
    <d v="2019-07-14T00:00:00"/>
    <s v="KH009"/>
    <s v="A022"/>
    <n v="1060"/>
    <x v="677"/>
    <n v="672471350"/>
    <n v="168117837.5"/>
    <x v="2"/>
    <x v="1"/>
    <x v="6"/>
    <x v="28"/>
    <x v="7"/>
    <n v="2.12"/>
    <x v="3"/>
    <x v="2"/>
  </r>
  <r>
    <d v="2019-07-15T00:00:00"/>
    <s v="KH006"/>
    <s v="A024"/>
    <n v="600"/>
    <x v="678"/>
    <n v="231515420"/>
    <n v="27781850.399999999"/>
    <x v="3"/>
    <x v="1"/>
    <x v="6"/>
    <x v="28"/>
    <x v="0"/>
    <n v="2.2799999999999998"/>
    <x v="0"/>
    <x v="2"/>
  </r>
  <r>
    <d v="2019-07-15T00:00:00"/>
    <s v="KH014"/>
    <s v="A007"/>
    <n v="220"/>
    <x v="679"/>
    <n v="199934590"/>
    <n v="27990842.600000001"/>
    <x v="0"/>
    <x v="0"/>
    <x v="6"/>
    <x v="28"/>
    <x v="1"/>
    <n v="0.59399999999999997"/>
    <x v="1"/>
    <x v="2"/>
  </r>
  <r>
    <d v="2019-07-16T00:00:00"/>
    <s v="KH009"/>
    <s v="A016"/>
    <n v="540"/>
    <x v="680"/>
    <n v="547791190"/>
    <n v="49301207.100000001"/>
    <x v="2"/>
    <x v="1"/>
    <x v="6"/>
    <x v="28"/>
    <x v="4"/>
    <n v="1.026"/>
    <x v="3"/>
    <x v="2"/>
  </r>
  <r>
    <d v="2019-07-17T00:00:00"/>
    <s v="KH006"/>
    <s v="A019"/>
    <n v="220"/>
    <x v="681"/>
    <n v="144366350"/>
    <n v="14436635"/>
    <x v="1"/>
    <x v="0"/>
    <x v="6"/>
    <x v="28"/>
    <x v="4"/>
    <n v="0.28599999999999998"/>
    <x v="3"/>
    <x v="2"/>
  </r>
  <r>
    <d v="2019-07-17T00:00:00"/>
    <s v="KH007"/>
    <s v="A012"/>
    <n v="2820"/>
    <x v="682"/>
    <n v="638988020"/>
    <n v="102238083.2"/>
    <x v="1"/>
    <x v="1"/>
    <x v="6"/>
    <x v="28"/>
    <x v="6"/>
    <n v="11.28"/>
    <x v="0"/>
    <x v="2"/>
  </r>
  <r>
    <d v="2019-07-17T00:00:00"/>
    <s v="KH012"/>
    <s v="A015"/>
    <n v="630"/>
    <x v="683"/>
    <n v="353104580"/>
    <n v="70620916"/>
    <x v="0"/>
    <x v="0"/>
    <x v="6"/>
    <x v="28"/>
    <x v="0"/>
    <n v="2.2050000000000001"/>
    <x v="0"/>
    <x v="2"/>
  </r>
  <r>
    <d v="2019-07-17T00:00:00"/>
    <s v="KH013"/>
    <s v="A014"/>
    <n v="450"/>
    <x v="684"/>
    <n v="215327420"/>
    <n v="32299113"/>
    <x v="3"/>
    <x v="1"/>
    <x v="6"/>
    <x v="28"/>
    <x v="1"/>
    <n v="1.35"/>
    <x v="1"/>
    <x v="2"/>
  </r>
  <r>
    <d v="2019-07-17T00:00:00"/>
    <s v="KH002"/>
    <s v="A015"/>
    <n v="30"/>
    <x v="685"/>
    <n v="21411360"/>
    <n v="3425817.6"/>
    <x v="2"/>
    <x v="0"/>
    <x v="6"/>
    <x v="28"/>
    <x v="0"/>
    <n v="0.105"/>
    <x v="0"/>
    <x v="2"/>
  </r>
  <r>
    <d v="2019-07-18T00:00:00"/>
    <s v="KH007"/>
    <s v="A001"/>
    <n v="1590"/>
    <x v="686"/>
    <n v="594511410"/>
    <n v="112957167.90000001"/>
    <x v="2"/>
    <x v="1"/>
    <x v="6"/>
    <x v="28"/>
    <x v="4"/>
    <n v="5.0880000000000001"/>
    <x v="0"/>
    <x v="2"/>
  </r>
  <r>
    <d v="2019-07-18T00:00:00"/>
    <s v="KH009"/>
    <s v="A010"/>
    <n v="810"/>
    <x v="687"/>
    <n v="530653620"/>
    <n v="106130724"/>
    <x v="1"/>
    <x v="1"/>
    <x v="6"/>
    <x v="28"/>
    <x v="3"/>
    <n v="2.5920000000000001"/>
    <x v="0"/>
    <x v="2"/>
  </r>
  <r>
    <d v="2019-07-19T00:00:00"/>
    <s v="KH003"/>
    <s v="A014"/>
    <n v="640"/>
    <x v="688"/>
    <n v="263636230"/>
    <n v="57999970.599999994"/>
    <x v="0"/>
    <x v="1"/>
    <x v="6"/>
    <x v="28"/>
    <x v="1"/>
    <n v="1.92"/>
    <x v="1"/>
    <x v="2"/>
  </r>
  <r>
    <d v="2019-07-19T00:00:00"/>
    <s v="KH010"/>
    <s v="A011"/>
    <n v="1320"/>
    <x v="689"/>
    <n v="579491840"/>
    <n v="144872960"/>
    <x v="3"/>
    <x v="0"/>
    <x v="6"/>
    <x v="28"/>
    <x v="5"/>
    <n v="3.0359999999999996"/>
    <x v="1"/>
    <x v="2"/>
  </r>
  <r>
    <d v="2019-07-19T00:00:00"/>
    <s v="KH003"/>
    <s v="A025"/>
    <n v="170"/>
    <x v="690"/>
    <n v="122576240"/>
    <n v="19612198.400000002"/>
    <x v="0"/>
    <x v="1"/>
    <x v="6"/>
    <x v="28"/>
    <x v="3"/>
    <n v="0.54400000000000004"/>
    <x v="0"/>
    <x v="2"/>
  </r>
  <r>
    <d v="2019-07-19T00:00:00"/>
    <s v="KH011"/>
    <s v="A017"/>
    <n v="650"/>
    <x v="691"/>
    <n v="608564320"/>
    <n v="139969793.60000002"/>
    <x v="1"/>
    <x v="0"/>
    <x v="6"/>
    <x v="28"/>
    <x v="0"/>
    <n v="2.6649999999999996"/>
    <x v="2"/>
    <x v="2"/>
  </r>
  <r>
    <d v="2019-07-19T00:00:00"/>
    <s v="KH003"/>
    <s v="A024"/>
    <n v="460"/>
    <x v="692"/>
    <n v="220704870"/>
    <n v="33105730.5"/>
    <x v="4"/>
    <x v="0"/>
    <x v="6"/>
    <x v="28"/>
    <x v="0"/>
    <n v="1.748"/>
    <x v="0"/>
    <x v="2"/>
  </r>
  <r>
    <d v="2019-07-20T00:00:00"/>
    <s v="KH005"/>
    <s v="A021"/>
    <n v="1620"/>
    <x v="693"/>
    <n v="630350590"/>
    <n v="69338564.900000006"/>
    <x v="3"/>
    <x v="0"/>
    <x v="6"/>
    <x v="28"/>
    <x v="2"/>
    <n v="5.9939999999999998"/>
    <x v="0"/>
    <x v="2"/>
  </r>
  <r>
    <d v="2019-07-20T00:00:00"/>
    <s v="KH009"/>
    <s v="A004"/>
    <n v="2230"/>
    <x v="694"/>
    <n v="584258530"/>
    <n v="140222047.19999999"/>
    <x v="1"/>
    <x v="1"/>
    <x v="6"/>
    <x v="28"/>
    <x v="0"/>
    <n v="6.0209999999999999"/>
    <x v="1"/>
    <x v="2"/>
  </r>
  <r>
    <d v="2019-07-20T00:00:00"/>
    <s v="KH012"/>
    <s v="A020"/>
    <n v="230"/>
    <x v="695"/>
    <n v="205774940"/>
    <n v="22635243.399999999"/>
    <x v="0"/>
    <x v="0"/>
    <x v="6"/>
    <x v="28"/>
    <x v="4"/>
    <n v="0.59799999999999998"/>
    <x v="1"/>
    <x v="2"/>
  </r>
  <r>
    <d v="2019-07-20T00:00:00"/>
    <s v="KH002"/>
    <s v="A014"/>
    <n v="1130"/>
    <x v="696"/>
    <n v="550062830"/>
    <n v="55006283.000000007"/>
    <x v="2"/>
    <x v="0"/>
    <x v="6"/>
    <x v="28"/>
    <x v="1"/>
    <n v="3.39"/>
    <x v="1"/>
    <x v="2"/>
  </r>
  <r>
    <d v="2019-07-21T00:00:00"/>
    <s v="KH014"/>
    <s v="A011"/>
    <n v="990"/>
    <x v="697"/>
    <n v="430868660"/>
    <n v="94791105.199999988"/>
    <x v="3"/>
    <x v="0"/>
    <x v="6"/>
    <x v="29"/>
    <x v="5"/>
    <n v="2.2770000000000001"/>
    <x v="1"/>
    <x v="2"/>
  </r>
  <r>
    <d v="2019-07-22T00:00:00"/>
    <s v="KH003"/>
    <s v="A014"/>
    <n v="310"/>
    <x v="698"/>
    <n v="142693560"/>
    <n v="34246454.399999999"/>
    <x v="2"/>
    <x v="1"/>
    <x v="6"/>
    <x v="29"/>
    <x v="1"/>
    <n v="0.93"/>
    <x v="1"/>
    <x v="2"/>
  </r>
  <r>
    <d v="2019-07-22T00:00:00"/>
    <s v="KH009"/>
    <s v="A001"/>
    <n v="550"/>
    <x v="699"/>
    <n v="232948400"/>
    <n v="30283292"/>
    <x v="2"/>
    <x v="1"/>
    <x v="6"/>
    <x v="29"/>
    <x v="4"/>
    <n v="1.76"/>
    <x v="0"/>
    <x v="2"/>
  </r>
  <r>
    <d v="2019-07-22T00:00:00"/>
    <s v="KH008"/>
    <s v="A007"/>
    <n v="650"/>
    <x v="700"/>
    <n v="418819050"/>
    <n v="92140191"/>
    <x v="4"/>
    <x v="0"/>
    <x v="6"/>
    <x v="29"/>
    <x v="1"/>
    <n v="1.7550000000000003"/>
    <x v="1"/>
    <x v="2"/>
  </r>
  <r>
    <d v="2019-07-22T00:00:00"/>
    <s v="KH010"/>
    <s v="A004"/>
    <n v="2170"/>
    <x v="701"/>
    <n v="558199640"/>
    <n v="111639928"/>
    <x v="1"/>
    <x v="1"/>
    <x v="6"/>
    <x v="29"/>
    <x v="0"/>
    <n v="5.859"/>
    <x v="1"/>
    <x v="2"/>
  </r>
  <r>
    <d v="2019-07-22T00:00:00"/>
    <s v="KH010"/>
    <s v="A009"/>
    <n v="330"/>
    <x v="702"/>
    <n v="223118350"/>
    <n v="55779587.5"/>
    <x v="2"/>
    <x v="0"/>
    <x v="6"/>
    <x v="29"/>
    <x v="2"/>
    <n v="1.1879999999999999"/>
    <x v="0"/>
    <x v="2"/>
  </r>
  <r>
    <d v="2019-07-22T00:00:00"/>
    <s v="KH006"/>
    <s v="A003"/>
    <n v="500"/>
    <x v="703"/>
    <n v="219402400"/>
    <n v="19746216"/>
    <x v="2"/>
    <x v="0"/>
    <x v="6"/>
    <x v="29"/>
    <x v="3"/>
    <n v="1.6"/>
    <x v="0"/>
    <x v="2"/>
  </r>
  <r>
    <d v="2019-07-23T00:00:00"/>
    <s v="KH007"/>
    <s v="A010"/>
    <n v="250"/>
    <x v="704"/>
    <n v="163913930"/>
    <n v="18030532.300000001"/>
    <x v="3"/>
    <x v="1"/>
    <x v="6"/>
    <x v="29"/>
    <x v="3"/>
    <n v="0.8"/>
    <x v="0"/>
    <x v="2"/>
  </r>
  <r>
    <d v="2019-07-23T00:00:00"/>
    <s v="KH006"/>
    <s v="A014"/>
    <n v="1030"/>
    <x v="705"/>
    <n v="536077490"/>
    <n v="69690073.700000003"/>
    <x v="4"/>
    <x v="0"/>
    <x v="6"/>
    <x v="29"/>
    <x v="1"/>
    <n v="3.09"/>
    <x v="1"/>
    <x v="2"/>
  </r>
  <r>
    <d v="2019-07-24T00:00:00"/>
    <s v="KH014"/>
    <s v="A002"/>
    <n v="50"/>
    <x v="706"/>
    <n v="24472650"/>
    <n v="2936718"/>
    <x v="0"/>
    <x v="0"/>
    <x v="6"/>
    <x v="29"/>
    <x v="6"/>
    <n v="0.2"/>
    <x v="0"/>
    <x v="2"/>
  </r>
  <r>
    <d v="2019-07-24T00:00:00"/>
    <s v="KH002"/>
    <s v="A013"/>
    <n v="1140"/>
    <x v="707"/>
    <n v="690793350"/>
    <n v="89803135.5"/>
    <x v="3"/>
    <x v="0"/>
    <x v="6"/>
    <x v="29"/>
    <x v="1"/>
    <n v="1.3680000000000001"/>
    <x v="3"/>
    <x v="2"/>
  </r>
  <r>
    <d v="2019-07-24T00:00:00"/>
    <s v="KH012"/>
    <s v="A008"/>
    <n v="1970"/>
    <x v="708"/>
    <n v="541117870"/>
    <n v="48700608.299999997"/>
    <x v="0"/>
    <x v="1"/>
    <x v="6"/>
    <x v="29"/>
    <x v="3"/>
    <n v="3.1520000000000001"/>
    <x v="3"/>
    <x v="2"/>
  </r>
  <r>
    <d v="2019-07-24T00:00:00"/>
    <s v="KH014"/>
    <s v="A012"/>
    <n v="1600"/>
    <x v="709"/>
    <n v="405848220"/>
    <n v="97403572.799999997"/>
    <x v="3"/>
    <x v="1"/>
    <x v="6"/>
    <x v="29"/>
    <x v="6"/>
    <n v="6.4"/>
    <x v="0"/>
    <x v="2"/>
  </r>
  <r>
    <d v="2019-07-24T00:00:00"/>
    <s v="KH016"/>
    <s v="A003"/>
    <n v="540"/>
    <x v="710"/>
    <n v="261827540"/>
    <n v="34037580.200000003"/>
    <x v="3"/>
    <x v="1"/>
    <x v="6"/>
    <x v="29"/>
    <x v="3"/>
    <n v="1.728"/>
    <x v="0"/>
    <x v="2"/>
  </r>
  <r>
    <d v="2019-07-25T00:00:00"/>
    <s v="KH010"/>
    <s v="A025"/>
    <n v="60"/>
    <x v="711"/>
    <n v="46595680"/>
    <n v="7921265.6000000006"/>
    <x v="4"/>
    <x v="1"/>
    <x v="6"/>
    <x v="29"/>
    <x v="3"/>
    <n v="0.192"/>
    <x v="0"/>
    <x v="2"/>
  </r>
  <r>
    <d v="2019-07-25T00:00:00"/>
    <s v="KH004"/>
    <s v="A015"/>
    <n v="1050"/>
    <x v="712"/>
    <n v="564330050"/>
    <n v="45146404"/>
    <x v="2"/>
    <x v="0"/>
    <x v="6"/>
    <x v="29"/>
    <x v="0"/>
    <n v="3.6749999999999998"/>
    <x v="0"/>
    <x v="2"/>
  </r>
  <r>
    <d v="2019-07-25T00:00:00"/>
    <s v="KH005"/>
    <s v="A011"/>
    <n v="720"/>
    <x v="713"/>
    <n v="353883330"/>
    <n v="92009665.799999997"/>
    <x v="2"/>
    <x v="1"/>
    <x v="6"/>
    <x v="29"/>
    <x v="5"/>
    <n v="1.6559999999999997"/>
    <x v="1"/>
    <x v="2"/>
  </r>
  <r>
    <d v="2019-07-26T00:00:00"/>
    <s v="KH011"/>
    <s v="A021"/>
    <n v="1590"/>
    <x v="714"/>
    <n v="588319960"/>
    <n v="64715195.599999994"/>
    <x v="3"/>
    <x v="1"/>
    <x v="6"/>
    <x v="29"/>
    <x v="2"/>
    <n v="5.883"/>
    <x v="0"/>
    <x v="2"/>
  </r>
  <r>
    <d v="2019-07-26T00:00:00"/>
    <s v="KH013"/>
    <s v="A017"/>
    <n v="500"/>
    <x v="715"/>
    <n v="542454910"/>
    <n v="135613727.5"/>
    <x v="3"/>
    <x v="0"/>
    <x v="6"/>
    <x v="29"/>
    <x v="0"/>
    <n v="2.0499999999999998"/>
    <x v="2"/>
    <x v="2"/>
  </r>
  <r>
    <d v="2019-07-26T00:00:00"/>
    <s v="KH012"/>
    <s v="A016"/>
    <n v="600"/>
    <x v="716"/>
    <n v="485259750"/>
    <n v="77641560"/>
    <x v="1"/>
    <x v="0"/>
    <x v="6"/>
    <x v="29"/>
    <x v="4"/>
    <n v="1.1399999999999999"/>
    <x v="3"/>
    <x v="2"/>
  </r>
  <r>
    <d v="2019-07-26T00:00:00"/>
    <s v="KH015"/>
    <s v="A016"/>
    <n v="250"/>
    <x v="717"/>
    <n v="247470400"/>
    <n v="47019376"/>
    <x v="1"/>
    <x v="0"/>
    <x v="6"/>
    <x v="29"/>
    <x v="4"/>
    <n v="0.47499999999999998"/>
    <x v="3"/>
    <x v="2"/>
  </r>
  <r>
    <d v="2019-07-26T00:00:00"/>
    <s v="KH015"/>
    <s v="A014"/>
    <n v="960"/>
    <x v="718"/>
    <n v="453495530"/>
    <n v="36279642.400000006"/>
    <x v="4"/>
    <x v="1"/>
    <x v="6"/>
    <x v="29"/>
    <x v="1"/>
    <n v="2.88"/>
    <x v="1"/>
    <x v="2"/>
  </r>
  <r>
    <d v="2019-07-27T00:00:00"/>
    <s v="KH010"/>
    <s v="A013"/>
    <n v="1130"/>
    <x v="719"/>
    <n v="672941070"/>
    <n v="94211749.800000012"/>
    <x v="3"/>
    <x v="1"/>
    <x v="6"/>
    <x v="29"/>
    <x v="1"/>
    <n v="1.3560000000000001"/>
    <x v="3"/>
    <x v="2"/>
  </r>
  <r>
    <d v="2019-07-27T00:00:00"/>
    <s v="KH002"/>
    <s v="A002"/>
    <n v="1550"/>
    <x v="720"/>
    <n v="632730930"/>
    <n v="113891567.40000001"/>
    <x v="2"/>
    <x v="1"/>
    <x v="6"/>
    <x v="29"/>
    <x v="6"/>
    <n v="6.2"/>
    <x v="0"/>
    <x v="2"/>
  </r>
  <r>
    <d v="2019-07-29T00:00:00"/>
    <s v="KH011"/>
    <s v="A012"/>
    <n v="40"/>
    <x v="721"/>
    <n v="10868280"/>
    <n v="869462.4"/>
    <x v="0"/>
    <x v="1"/>
    <x v="6"/>
    <x v="30"/>
    <x v="6"/>
    <n v="0.16"/>
    <x v="0"/>
    <x v="2"/>
  </r>
  <r>
    <d v="2019-07-29T00:00:00"/>
    <s v="KH011"/>
    <s v="A010"/>
    <n v="230"/>
    <x v="722"/>
    <n v="132358130"/>
    <n v="26471626"/>
    <x v="1"/>
    <x v="0"/>
    <x v="6"/>
    <x v="30"/>
    <x v="3"/>
    <n v="0.73599999999999999"/>
    <x v="0"/>
    <x v="2"/>
  </r>
  <r>
    <d v="2019-07-31T00:00:00"/>
    <s v="KH015"/>
    <s v="A008"/>
    <n v="1910"/>
    <x v="723"/>
    <n v="515425120"/>
    <n v="82468019.200000003"/>
    <x v="3"/>
    <x v="0"/>
    <x v="6"/>
    <x v="30"/>
    <x v="3"/>
    <n v="3.056"/>
    <x v="3"/>
    <x v="2"/>
  </r>
  <r>
    <d v="2019-07-31T00:00:00"/>
    <s v="KH015"/>
    <s v="A003"/>
    <n v="430"/>
    <x v="724"/>
    <n v="217796460"/>
    <n v="37025398.200000003"/>
    <x v="2"/>
    <x v="1"/>
    <x v="6"/>
    <x v="30"/>
    <x v="3"/>
    <n v="1.3759999999999999"/>
    <x v="0"/>
    <x v="2"/>
  </r>
  <r>
    <d v="2019-08-01T00:00:00"/>
    <s v="KH009"/>
    <s v="A008"/>
    <n v="3120"/>
    <x v="725"/>
    <n v="653898780"/>
    <n v="143857731.59999999"/>
    <x v="1"/>
    <x v="1"/>
    <x v="7"/>
    <x v="30"/>
    <x v="3"/>
    <n v="4.992"/>
    <x v="3"/>
    <x v="2"/>
  </r>
  <r>
    <d v="2019-08-01T00:00:00"/>
    <s v="KH008"/>
    <s v="A009"/>
    <n v="1160"/>
    <x v="726"/>
    <n v="694077510"/>
    <n v="117993176.7"/>
    <x v="1"/>
    <x v="1"/>
    <x v="7"/>
    <x v="30"/>
    <x v="2"/>
    <n v="4.1760000000000002"/>
    <x v="0"/>
    <x v="2"/>
  </r>
  <r>
    <d v="2019-08-01T00:00:00"/>
    <s v="KH013"/>
    <s v="A015"/>
    <n v="570"/>
    <x v="727"/>
    <n v="322593660"/>
    <n v="58066858.799999997"/>
    <x v="1"/>
    <x v="0"/>
    <x v="7"/>
    <x v="30"/>
    <x v="0"/>
    <n v="1.9950000000000001"/>
    <x v="0"/>
    <x v="2"/>
  </r>
  <r>
    <d v="2019-08-01T00:00:00"/>
    <s v="KH003"/>
    <s v="A022"/>
    <n v="260"/>
    <x v="728"/>
    <n v="162160760"/>
    <n v="25945721.600000001"/>
    <x v="3"/>
    <x v="0"/>
    <x v="7"/>
    <x v="30"/>
    <x v="7"/>
    <n v="0.52"/>
    <x v="3"/>
    <x v="2"/>
  </r>
  <r>
    <d v="2019-08-01T00:00:00"/>
    <s v="KH004"/>
    <s v="A005"/>
    <n v="460"/>
    <x v="729"/>
    <n v="139557710"/>
    <n v="36285004.600000001"/>
    <x v="3"/>
    <x v="1"/>
    <x v="7"/>
    <x v="30"/>
    <x v="7"/>
    <n v="1.012"/>
    <x v="1"/>
    <x v="2"/>
  </r>
  <r>
    <d v="2019-08-02T00:00:00"/>
    <s v="KH016"/>
    <s v="A005"/>
    <n v="500"/>
    <x v="730"/>
    <n v="195145380"/>
    <n v="25368899.399999999"/>
    <x v="0"/>
    <x v="1"/>
    <x v="7"/>
    <x v="30"/>
    <x v="7"/>
    <n v="1.1000000000000001"/>
    <x v="1"/>
    <x v="2"/>
  </r>
  <r>
    <d v="2019-08-02T00:00:00"/>
    <s v="KH001"/>
    <s v="A002"/>
    <n v="690"/>
    <x v="731"/>
    <n v="374017200"/>
    <n v="48622236.000000007"/>
    <x v="3"/>
    <x v="0"/>
    <x v="7"/>
    <x v="30"/>
    <x v="6"/>
    <n v="2.76"/>
    <x v="0"/>
    <x v="2"/>
  </r>
  <r>
    <d v="2019-08-02T00:00:00"/>
    <s v="KH006"/>
    <s v="A005"/>
    <n v="750"/>
    <x v="732"/>
    <n v="320392690"/>
    <n v="83302099.400000006"/>
    <x v="0"/>
    <x v="1"/>
    <x v="7"/>
    <x v="30"/>
    <x v="7"/>
    <n v="1.6500000000000001"/>
    <x v="1"/>
    <x v="2"/>
  </r>
  <r>
    <d v="2019-08-03T00:00:00"/>
    <s v="KH002"/>
    <s v="A016"/>
    <n v="100"/>
    <x v="733"/>
    <n v="100240830"/>
    <n v="22052982.600000001"/>
    <x v="3"/>
    <x v="1"/>
    <x v="7"/>
    <x v="30"/>
    <x v="4"/>
    <n v="0.19"/>
    <x v="3"/>
    <x v="2"/>
  </r>
  <r>
    <d v="2019-08-03T00:00:00"/>
    <s v="KH002"/>
    <s v="A006"/>
    <n v="510"/>
    <x v="734"/>
    <n v="508708720"/>
    <n v="117003005.60000001"/>
    <x v="3"/>
    <x v="1"/>
    <x v="7"/>
    <x v="30"/>
    <x v="2"/>
    <n v="2.1930000000000001"/>
    <x v="2"/>
    <x v="2"/>
  </r>
  <r>
    <d v="2019-08-03T00:00:00"/>
    <s v="KH006"/>
    <s v="A025"/>
    <n v="340"/>
    <x v="735"/>
    <n v="254962070"/>
    <n v="66290138.200000003"/>
    <x v="3"/>
    <x v="1"/>
    <x v="7"/>
    <x v="30"/>
    <x v="3"/>
    <n v="1.0880000000000001"/>
    <x v="0"/>
    <x v="2"/>
  </r>
  <r>
    <d v="2019-08-03T00:00:00"/>
    <s v="KH004"/>
    <s v="A005"/>
    <n v="1900"/>
    <x v="736"/>
    <n v="591157660"/>
    <n v="59115766.000000007"/>
    <x v="2"/>
    <x v="0"/>
    <x v="7"/>
    <x v="30"/>
    <x v="7"/>
    <n v="4.18"/>
    <x v="1"/>
    <x v="2"/>
  </r>
  <r>
    <d v="2019-08-04T00:00:00"/>
    <s v="KH013"/>
    <s v="A019"/>
    <n v="630"/>
    <x v="737"/>
    <n v="367176670"/>
    <n v="77107100.699999988"/>
    <x v="0"/>
    <x v="0"/>
    <x v="7"/>
    <x v="31"/>
    <x v="4"/>
    <n v="0.81899999999999995"/>
    <x v="3"/>
    <x v="2"/>
  </r>
  <r>
    <d v="2019-08-04T00:00:00"/>
    <s v="KH015"/>
    <s v="A016"/>
    <n v="390"/>
    <x v="738"/>
    <n v="400684620"/>
    <n v="68116385.400000006"/>
    <x v="4"/>
    <x v="0"/>
    <x v="7"/>
    <x v="31"/>
    <x v="4"/>
    <n v="0.74099999999999999"/>
    <x v="3"/>
    <x v="2"/>
  </r>
  <r>
    <d v="2019-08-04T00:00:00"/>
    <s v="KH007"/>
    <s v="A017"/>
    <n v="290"/>
    <x v="739"/>
    <n v="303973380"/>
    <n v="27357604.199999999"/>
    <x v="0"/>
    <x v="1"/>
    <x v="7"/>
    <x v="31"/>
    <x v="0"/>
    <n v="1.1890000000000001"/>
    <x v="2"/>
    <x v="2"/>
  </r>
  <r>
    <d v="2019-08-04T00:00:00"/>
    <s v="KH009"/>
    <s v="A001"/>
    <n v="620"/>
    <x v="740"/>
    <n v="296585060"/>
    <n v="26692655.399999999"/>
    <x v="2"/>
    <x v="0"/>
    <x v="7"/>
    <x v="31"/>
    <x v="4"/>
    <n v="1.984"/>
    <x v="0"/>
    <x v="2"/>
  </r>
  <r>
    <d v="2019-08-04T00:00:00"/>
    <s v="KH009"/>
    <s v="A007"/>
    <n v="130"/>
    <x v="741"/>
    <n v="94176350"/>
    <n v="11301162"/>
    <x v="0"/>
    <x v="1"/>
    <x v="7"/>
    <x v="31"/>
    <x v="1"/>
    <n v="0.35099999999999998"/>
    <x v="1"/>
    <x v="2"/>
  </r>
  <r>
    <d v="2019-08-04T00:00:00"/>
    <s v="KH011"/>
    <s v="A001"/>
    <n v="1290"/>
    <x v="742"/>
    <n v="568431630"/>
    <n v="125054958.59999999"/>
    <x v="4"/>
    <x v="1"/>
    <x v="7"/>
    <x v="31"/>
    <x v="4"/>
    <n v="4.1280000000000001"/>
    <x v="0"/>
    <x v="2"/>
  </r>
  <r>
    <d v="2019-08-05T00:00:00"/>
    <s v="KH014"/>
    <s v="A020"/>
    <n v="440"/>
    <x v="743"/>
    <n v="351574570"/>
    <n v="38673202.700000003"/>
    <x v="3"/>
    <x v="0"/>
    <x v="7"/>
    <x v="31"/>
    <x v="4"/>
    <n v="1.1439999999999999"/>
    <x v="1"/>
    <x v="2"/>
  </r>
  <r>
    <d v="2019-08-05T00:00:00"/>
    <s v="KH001"/>
    <s v="A015"/>
    <n v="140"/>
    <x v="744"/>
    <n v="102835470"/>
    <n v="24680512.799999997"/>
    <x v="1"/>
    <x v="1"/>
    <x v="7"/>
    <x v="31"/>
    <x v="0"/>
    <n v="0.49"/>
    <x v="0"/>
    <x v="2"/>
  </r>
  <r>
    <d v="2019-08-05T00:00:00"/>
    <s v="KH016"/>
    <s v="A020"/>
    <n v="140"/>
    <x v="745"/>
    <n v="126185620"/>
    <n v="17665986.800000001"/>
    <x v="1"/>
    <x v="1"/>
    <x v="7"/>
    <x v="31"/>
    <x v="4"/>
    <n v="0.36399999999999999"/>
    <x v="1"/>
    <x v="2"/>
  </r>
  <r>
    <d v="2019-08-05T00:00:00"/>
    <s v="KH012"/>
    <s v="A008"/>
    <n v="2520"/>
    <x v="746"/>
    <n v="529203270"/>
    <n v="95256588.599999994"/>
    <x v="1"/>
    <x v="1"/>
    <x v="7"/>
    <x v="31"/>
    <x v="3"/>
    <n v="4.032"/>
    <x v="3"/>
    <x v="2"/>
  </r>
  <r>
    <d v="2019-08-05T00:00:00"/>
    <s v="KH015"/>
    <s v="A005"/>
    <n v="1060"/>
    <x v="747"/>
    <n v="353247020"/>
    <n v="42389642.400000006"/>
    <x v="2"/>
    <x v="0"/>
    <x v="7"/>
    <x v="31"/>
    <x v="7"/>
    <n v="2.3319999999999999"/>
    <x v="1"/>
    <x v="2"/>
  </r>
  <r>
    <d v="2019-08-06T00:00:00"/>
    <s v="KH014"/>
    <s v="A014"/>
    <n v="1210"/>
    <x v="748"/>
    <n v="547578150"/>
    <n v="87612504"/>
    <x v="3"/>
    <x v="1"/>
    <x v="7"/>
    <x v="31"/>
    <x v="1"/>
    <n v="3.63"/>
    <x v="1"/>
    <x v="2"/>
  </r>
  <r>
    <d v="2019-08-06T00:00:00"/>
    <s v="KH009"/>
    <s v="A004"/>
    <n v="2520"/>
    <x v="749"/>
    <n v="597811710"/>
    <n v="59781171.000000007"/>
    <x v="3"/>
    <x v="1"/>
    <x v="7"/>
    <x v="31"/>
    <x v="0"/>
    <n v="6.8040000000000003"/>
    <x v="1"/>
    <x v="2"/>
  </r>
  <r>
    <d v="2019-08-07T00:00:00"/>
    <s v="KH014"/>
    <s v="A007"/>
    <n v="870"/>
    <x v="750"/>
    <n v="679359770"/>
    <n v="81523172.399999991"/>
    <x v="3"/>
    <x v="0"/>
    <x v="7"/>
    <x v="31"/>
    <x v="1"/>
    <n v="2.3490000000000002"/>
    <x v="1"/>
    <x v="2"/>
  </r>
  <r>
    <d v="2019-08-07T00:00:00"/>
    <s v="KH002"/>
    <s v="A020"/>
    <n v="140"/>
    <x v="751"/>
    <n v="127818710"/>
    <n v="17894619.400000002"/>
    <x v="1"/>
    <x v="0"/>
    <x v="7"/>
    <x v="31"/>
    <x v="4"/>
    <n v="0.36399999999999999"/>
    <x v="1"/>
    <x v="2"/>
  </r>
  <r>
    <d v="2019-08-07T00:00:00"/>
    <s v="KH012"/>
    <s v="A008"/>
    <n v="1910"/>
    <x v="752"/>
    <n v="482751380"/>
    <n v="111032817.40000001"/>
    <x v="1"/>
    <x v="1"/>
    <x v="7"/>
    <x v="31"/>
    <x v="3"/>
    <n v="3.056"/>
    <x v="3"/>
    <x v="2"/>
  </r>
  <r>
    <d v="2019-08-07T00:00:00"/>
    <s v="KH015"/>
    <s v="A002"/>
    <n v="1000"/>
    <x v="753"/>
    <n v="399174230"/>
    <n v="103785299.80000001"/>
    <x v="0"/>
    <x v="0"/>
    <x v="7"/>
    <x v="31"/>
    <x v="6"/>
    <n v="4"/>
    <x v="0"/>
    <x v="2"/>
  </r>
  <r>
    <d v="2019-08-07T00:00:00"/>
    <s v="KH001"/>
    <s v="A011"/>
    <n v="430"/>
    <x v="754"/>
    <n v="212504230"/>
    <n v="36125719.100000001"/>
    <x v="3"/>
    <x v="0"/>
    <x v="7"/>
    <x v="31"/>
    <x v="5"/>
    <n v="0.98899999999999988"/>
    <x v="1"/>
    <x v="2"/>
  </r>
  <r>
    <d v="2019-08-07T00:00:00"/>
    <s v="KH008"/>
    <s v="A011"/>
    <n v="500"/>
    <x v="755"/>
    <n v="292902130"/>
    <n v="35148255.600000001"/>
    <x v="4"/>
    <x v="0"/>
    <x v="7"/>
    <x v="31"/>
    <x v="5"/>
    <n v="1.1499999999999999"/>
    <x v="1"/>
    <x v="2"/>
  </r>
  <r>
    <d v="2019-08-07T00:00:00"/>
    <s v="KH002"/>
    <s v="A022"/>
    <n v="260"/>
    <x v="756"/>
    <n v="229744230"/>
    <n v="43651403.700000003"/>
    <x v="4"/>
    <x v="0"/>
    <x v="7"/>
    <x v="31"/>
    <x v="7"/>
    <n v="0.52"/>
    <x v="3"/>
    <x v="2"/>
  </r>
  <r>
    <d v="2019-08-07T00:00:00"/>
    <s v="KH006"/>
    <s v="A021"/>
    <n v="1170"/>
    <x v="757"/>
    <n v="428284100"/>
    <n v="42828410"/>
    <x v="1"/>
    <x v="0"/>
    <x v="7"/>
    <x v="31"/>
    <x v="2"/>
    <n v="4.3289999999999997"/>
    <x v="0"/>
    <x v="2"/>
  </r>
  <r>
    <d v="2019-08-08T00:00:00"/>
    <s v="KH006"/>
    <s v="A019"/>
    <n v="1210"/>
    <x v="758"/>
    <n v="610312930"/>
    <n v="67134422.300000012"/>
    <x v="0"/>
    <x v="0"/>
    <x v="7"/>
    <x v="31"/>
    <x v="4"/>
    <n v="1.573"/>
    <x v="3"/>
    <x v="2"/>
  </r>
  <r>
    <d v="2019-08-08T00:00:00"/>
    <s v="KH015"/>
    <s v="A006"/>
    <n v="100"/>
    <x v="759"/>
    <n v="88954360"/>
    <n v="15122241.200000001"/>
    <x v="4"/>
    <x v="1"/>
    <x v="7"/>
    <x v="31"/>
    <x v="2"/>
    <n v="0.43"/>
    <x v="2"/>
    <x v="2"/>
  </r>
  <r>
    <d v="2019-08-08T00:00:00"/>
    <s v="KH013"/>
    <s v="A007"/>
    <n v="920"/>
    <x v="760"/>
    <n v="684631060"/>
    <n v="61616795.399999999"/>
    <x v="2"/>
    <x v="0"/>
    <x v="7"/>
    <x v="31"/>
    <x v="1"/>
    <n v="2.484"/>
    <x v="1"/>
    <x v="2"/>
  </r>
  <r>
    <d v="2019-08-09T00:00:00"/>
    <s v="KH004"/>
    <s v="A021"/>
    <n v="1090"/>
    <x v="761"/>
    <n v="398449290"/>
    <n v="95627829.599999994"/>
    <x v="4"/>
    <x v="1"/>
    <x v="7"/>
    <x v="31"/>
    <x v="2"/>
    <n v="4.0330000000000004"/>
    <x v="0"/>
    <x v="2"/>
  </r>
  <r>
    <d v="2019-08-10T00:00:00"/>
    <s v="KH012"/>
    <s v="A012"/>
    <n v="2500"/>
    <x v="762"/>
    <n v="628489390"/>
    <n v="75418726.799999997"/>
    <x v="0"/>
    <x v="1"/>
    <x v="7"/>
    <x v="31"/>
    <x v="6"/>
    <n v="10"/>
    <x v="0"/>
    <x v="2"/>
  </r>
  <r>
    <d v="2019-08-10T00:00:00"/>
    <s v="KH012"/>
    <s v="A018"/>
    <n v="440"/>
    <x v="763"/>
    <n v="237306540"/>
    <n v="40342111.800000004"/>
    <x v="0"/>
    <x v="1"/>
    <x v="7"/>
    <x v="31"/>
    <x v="4"/>
    <n v="0.92400000000000004"/>
    <x v="1"/>
    <x v="2"/>
  </r>
  <r>
    <d v="2019-08-10T00:00:00"/>
    <s v="KH005"/>
    <s v="A006"/>
    <n v="700"/>
    <x v="764"/>
    <n v="525045850"/>
    <n v="120760545.5"/>
    <x v="0"/>
    <x v="0"/>
    <x v="7"/>
    <x v="31"/>
    <x v="2"/>
    <n v="3.01"/>
    <x v="2"/>
    <x v="2"/>
  </r>
  <r>
    <d v="2019-08-10T00:00:00"/>
    <s v="KH008"/>
    <s v="A007"/>
    <n v="710"/>
    <x v="765"/>
    <n v="595377950"/>
    <n v="125029369.5"/>
    <x v="2"/>
    <x v="0"/>
    <x v="7"/>
    <x v="31"/>
    <x v="1"/>
    <n v="1.9170000000000003"/>
    <x v="1"/>
    <x v="2"/>
  </r>
  <r>
    <d v="2019-08-11T00:00:00"/>
    <s v="KH012"/>
    <s v="A023"/>
    <n v="740"/>
    <x v="766"/>
    <n v="586634600"/>
    <n v="117326920"/>
    <x v="1"/>
    <x v="0"/>
    <x v="7"/>
    <x v="32"/>
    <x v="6"/>
    <n v="2.4420000000000002"/>
    <x v="0"/>
    <x v="2"/>
  </r>
  <r>
    <d v="2019-08-11T00:00:00"/>
    <s v="KH012"/>
    <s v="A009"/>
    <n v="340"/>
    <x v="767"/>
    <n v="265634530"/>
    <n v="61095941.900000006"/>
    <x v="3"/>
    <x v="0"/>
    <x v="7"/>
    <x v="32"/>
    <x v="2"/>
    <n v="1.224"/>
    <x v="0"/>
    <x v="2"/>
  </r>
  <r>
    <d v="2019-08-11T00:00:00"/>
    <s v="KH008"/>
    <s v="A023"/>
    <n v="650"/>
    <x v="768"/>
    <n v="581612340"/>
    <n v="145403085"/>
    <x v="1"/>
    <x v="0"/>
    <x v="7"/>
    <x v="32"/>
    <x v="6"/>
    <n v="2.145"/>
    <x v="0"/>
    <x v="2"/>
  </r>
  <r>
    <d v="2019-08-11T00:00:00"/>
    <s v="KH007"/>
    <s v="A020"/>
    <n v="160"/>
    <x v="769"/>
    <n v="112760860"/>
    <n v="16914129"/>
    <x v="1"/>
    <x v="1"/>
    <x v="7"/>
    <x v="32"/>
    <x v="4"/>
    <n v="0.41599999999999998"/>
    <x v="1"/>
    <x v="2"/>
  </r>
  <r>
    <d v="2019-08-12T00:00:00"/>
    <s v="KH014"/>
    <s v="A017"/>
    <n v="360"/>
    <x v="770"/>
    <n v="360389050"/>
    <n v="54058357.5"/>
    <x v="0"/>
    <x v="0"/>
    <x v="7"/>
    <x v="32"/>
    <x v="0"/>
    <n v="1.4759999999999998"/>
    <x v="2"/>
    <x v="2"/>
  </r>
  <r>
    <d v="2019-08-12T00:00:00"/>
    <s v="KH011"/>
    <s v="A023"/>
    <n v="580"/>
    <x v="771"/>
    <n v="574557550"/>
    <n v="91929208"/>
    <x v="1"/>
    <x v="1"/>
    <x v="7"/>
    <x v="32"/>
    <x v="6"/>
    <n v="1.9139999999999999"/>
    <x v="0"/>
    <x v="2"/>
  </r>
  <r>
    <d v="2019-08-12T00:00:00"/>
    <s v="KH016"/>
    <s v="A014"/>
    <n v="180"/>
    <x v="772"/>
    <n v="89557150"/>
    <n v="9851286.5"/>
    <x v="4"/>
    <x v="0"/>
    <x v="7"/>
    <x v="32"/>
    <x v="1"/>
    <n v="0.54"/>
    <x v="1"/>
    <x v="2"/>
  </r>
  <r>
    <d v="2019-08-12T00:00:00"/>
    <s v="KH008"/>
    <s v="A012"/>
    <n v="610"/>
    <x v="773"/>
    <n v="159193130"/>
    <n v="22287038.200000003"/>
    <x v="1"/>
    <x v="1"/>
    <x v="7"/>
    <x v="32"/>
    <x v="6"/>
    <n v="2.44"/>
    <x v="0"/>
    <x v="2"/>
  </r>
  <r>
    <d v="2019-08-12T00:00:00"/>
    <s v="KH014"/>
    <s v="A019"/>
    <n v="170"/>
    <x v="774"/>
    <n v="105654650"/>
    <n v="23244023"/>
    <x v="2"/>
    <x v="0"/>
    <x v="7"/>
    <x v="32"/>
    <x v="4"/>
    <n v="0.221"/>
    <x v="3"/>
    <x v="2"/>
  </r>
  <r>
    <d v="2019-08-12T00:00:00"/>
    <s v="KH011"/>
    <s v="A024"/>
    <n v="460"/>
    <x v="775"/>
    <n v="167479000"/>
    <n v="35170590"/>
    <x v="1"/>
    <x v="0"/>
    <x v="7"/>
    <x v="32"/>
    <x v="0"/>
    <n v="1.748"/>
    <x v="0"/>
    <x v="2"/>
  </r>
  <r>
    <d v="2019-08-13T00:00:00"/>
    <s v="KH010"/>
    <s v="A015"/>
    <n v="290"/>
    <x v="776"/>
    <n v="150049700"/>
    <n v="36011928"/>
    <x v="2"/>
    <x v="1"/>
    <x v="7"/>
    <x v="32"/>
    <x v="0"/>
    <n v="1.0149999999999999"/>
    <x v="0"/>
    <x v="2"/>
  </r>
  <r>
    <d v="2019-08-13T00:00:00"/>
    <s v="KH016"/>
    <s v="A005"/>
    <n v="1680"/>
    <x v="777"/>
    <n v="695960060"/>
    <n v="62636405.399999999"/>
    <x v="0"/>
    <x v="0"/>
    <x v="7"/>
    <x v="32"/>
    <x v="7"/>
    <n v="3.6960000000000006"/>
    <x v="1"/>
    <x v="2"/>
  </r>
  <r>
    <d v="2019-08-14T00:00:00"/>
    <s v="KH010"/>
    <s v="A005"/>
    <n v="1100"/>
    <x v="778"/>
    <n v="371884270"/>
    <n v="78095696.700000003"/>
    <x v="1"/>
    <x v="0"/>
    <x v="7"/>
    <x v="32"/>
    <x v="7"/>
    <n v="2.42"/>
    <x v="1"/>
    <x v="2"/>
  </r>
  <r>
    <d v="2019-08-14T00:00:00"/>
    <s v="KH001"/>
    <s v="A001"/>
    <n v="1190"/>
    <x v="779"/>
    <n v="551349790"/>
    <n v="121296953.80000001"/>
    <x v="4"/>
    <x v="0"/>
    <x v="7"/>
    <x v="32"/>
    <x v="4"/>
    <n v="3.8079999999999998"/>
    <x v="0"/>
    <x v="2"/>
  </r>
  <r>
    <d v="2019-08-15T00:00:00"/>
    <s v="KH013"/>
    <s v="A012"/>
    <n v="2940"/>
    <x v="780"/>
    <n v="659785790"/>
    <n v="65978579"/>
    <x v="4"/>
    <x v="0"/>
    <x v="7"/>
    <x v="32"/>
    <x v="6"/>
    <n v="11.76"/>
    <x v="0"/>
    <x v="2"/>
  </r>
  <r>
    <d v="2019-08-15T00:00:00"/>
    <s v="KH003"/>
    <s v="A012"/>
    <n v="2030"/>
    <x v="781"/>
    <n v="461074880"/>
    <n v="115268720"/>
    <x v="1"/>
    <x v="0"/>
    <x v="7"/>
    <x v="32"/>
    <x v="6"/>
    <n v="8.1199999999999992"/>
    <x v="0"/>
    <x v="2"/>
  </r>
  <r>
    <d v="2019-08-15T00:00:00"/>
    <s v="KH002"/>
    <s v="A013"/>
    <n v="520"/>
    <x v="782"/>
    <n v="266704980"/>
    <n v="66676245"/>
    <x v="1"/>
    <x v="0"/>
    <x v="7"/>
    <x v="32"/>
    <x v="1"/>
    <n v="0.624"/>
    <x v="3"/>
    <x v="2"/>
  </r>
  <r>
    <d v="2019-08-15T00:00:00"/>
    <s v="KH006"/>
    <s v="A008"/>
    <n v="520"/>
    <x v="783"/>
    <n v="101362150"/>
    <n v="9122593.5"/>
    <x v="3"/>
    <x v="1"/>
    <x v="7"/>
    <x v="32"/>
    <x v="3"/>
    <n v="0.83199999999999996"/>
    <x v="3"/>
    <x v="2"/>
  </r>
  <r>
    <d v="2019-08-16T00:00:00"/>
    <s v="KH010"/>
    <s v="A004"/>
    <n v="470"/>
    <x v="784"/>
    <n v="113618650"/>
    <n v="19315170.5"/>
    <x v="0"/>
    <x v="0"/>
    <x v="7"/>
    <x v="32"/>
    <x v="0"/>
    <n v="1.2689999999999999"/>
    <x v="1"/>
    <x v="2"/>
  </r>
  <r>
    <d v="2019-08-16T00:00:00"/>
    <s v="KH013"/>
    <s v="A003"/>
    <n v="90"/>
    <x v="785"/>
    <n v="51450360"/>
    <n v="5659539.5999999996"/>
    <x v="2"/>
    <x v="0"/>
    <x v="7"/>
    <x v="32"/>
    <x v="3"/>
    <n v="0.28799999999999998"/>
    <x v="0"/>
    <x v="2"/>
  </r>
  <r>
    <d v="2019-08-16T00:00:00"/>
    <s v="KH016"/>
    <s v="A012"/>
    <n v="920"/>
    <x v="786"/>
    <n v="291832320"/>
    <n v="55448140.799999997"/>
    <x v="2"/>
    <x v="0"/>
    <x v="7"/>
    <x v="32"/>
    <x v="6"/>
    <n v="3.68"/>
    <x v="0"/>
    <x v="2"/>
  </r>
  <r>
    <d v="2019-08-16T00:00:00"/>
    <s v="KH011"/>
    <s v="A006"/>
    <n v="540"/>
    <x v="787"/>
    <n v="472100550"/>
    <n v="80257093.5"/>
    <x v="1"/>
    <x v="1"/>
    <x v="7"/>
    <x v="32"/>
    <x v="2"/>
    <n v="2.3220000000000001"/>
    <x v="2"/>
    <x v="2"/>
  </r>
  <r>
    <d v="2019-08-16T00:00:00"/>
    <s v="KH011"/>
    <s v="A006"/>
    <n v="750"/>
    <x v="788"/>
    <n v="634878290"/>
    <n v="114278092.19999999"/>
    <x v="3"/>
    <x v="0"/>
    <x v="7"/>
    <x v="32"/>
    <x v="2"/>
    <n v="3.2250000000000001"/>
    <x v="2"/>
    <x v="2"/>
  </r>
  <r>
    <d v="2019-08-17T00:00:00"/>
    <s v="KH003"/>
    <s v="A016"/>
    <n v="220"/>
    <x v="789"/>
    <n v="163430040"/>
    <n v="31051707.600000001"/>
    <x v="4"/>
    <x v="1"/>
    <x v="7"/>
    <x v="32"/>
    <x v="4"/>
    <n v="0.41799999999999998"/>
    <x v="3"/>
    <x v="2"/>
  </r>
  <r>
    <d v="2019-08-17T00:00:00"/>
    <s v="KH016"/>
    <s v="A001"/>
    <n v="880"/>
    <x v="790"/>
    <n v="438053580"/>
    <n v="87610716"/>
    <x v="3"/>
    <x v="1"/>
    <x v="7"/>
    <x v="32"/>
    <x v="4"/>
    <n v="2.8159999999999998"/>
    <x v="0"/>
    <x v="2"/>
  </r>
  <r>
    <d v="2019-08-17T00:00:00"/>
    <s v="KH003"/>
    <s v="A011"/>
    <n v="1150"/>
    <x v="791"/>
    <n v="590348070"/>
    <n v="135780056.10000002"/>
    <x v="2"/>
    <x v="0"/>
    <x v="7"/>
    <x v="32"/>
    <x v="5"/>
    <n v="2.645"/>
    <x v="1"/>
    <x v="2"/>
  </r>
  <r>
    <d v="2019-08-17T00:00:00"/>
    <s v="KH005"/>
    <s v="A025"/>
    <n v="540"/>
    <x v="792"/>
    <n v="436880410"/>
    <n v="39319236.899999999"/>
    <x v="0"/>
    <x v="0"/>
    <x v="7"/>
    <x v="32"/>
    <x v="3"/>
    <n v="1.728"/>
    <x v="0"/>
    <x v="2"/>
  </r>
  <r>
    <d v="2019-08-17T00:00:00"/>
    <s v="KH010"/>
    <s v="A005"/>
    <n v="970"/>
    <x v="793"/>
    <n v="352124840"/>
    <n v="63382471.200000003"/>
    <x v="2"/>
    <x v="1"/>
    <x v="7"/>
    <x v="32"/>
    <x v="7"/>
    <n v="2.1339999999999999"/>
    <x v="1"/>
    <x v="2"/>
  </r>
  <r>
    <d v="2019-08-17T00:00:00"/>
    <s v="KH001"/>
    <s v="A017"/>
    <n v="240"/>
    <x v="794"/>
    <n v="211869040"/>
    <n v="16949523.199999999"/>
    <x v="0"/>
    <x v="0"/>
    <x v="7"/>
    <x v="32"/>
    <x v="0"/>
    <n v="0.98399999999999987"/>
    <x v="2"/>
    <x v="2"/>
  </r>
  <r>
    <d v="2019-08-18T00:00:00"/>
    <s v="KH006"/>
    <s v="A013"/>
    <n v="1630"/>
    <x v="795"/>
    <n v="692687730"/>
    <n v="138537546"/>
    <x v="3"/>
    <x v="1"/>
    <x v="7"/>
    <x v="33"/>
    <x v="1"/>
    <n v="1.956"/>
    <x v="3"/>
    <x v="2"/>
  </r>
  <r>
    <d v="2019-08-18T00:00:00"/>
    <s v="KH006"/>
    <s v="A008"/>
    <n v="1070"/>
    <x v="796"/>
    <n v="243471590"/>
    <n v="60867897.5"/>
    <x v="2"/>
    <x v="1"/>
    <x v="7"/>
    <x v="33"/>
    <x v="3"/>
    <n v="1.712"/>
    <x v="3"/>
    <x v="2"/>
  </r>
  <r>
    <d v="2019-08-19T00:00:00"/>
    <s v="KH011"/>
    <s v="A002"/>
    <n v="190"/>
    <x v="797"/>
    <n v="94064160"/>
    <n v="10347057.6"/>
    <x v="3"/>
    <x v="1"/>
    <x v="7"/>
    <x v="33"/>
    <x v="6"/>
    <n v="0.76"/>
    <x v="0"/>
    <x v="2"/>
  </r>
  <r>
    <d v="2019-08-20T00:00:00"/>
    <s v="KH006"/>
    <s v="A007"/>
    <n v="440"/>
    <x v="798"/>
    <n v="296855490"/>
    <n v="35622658.799999997"/>
    <x v="4"/>
    <x v="1"/>
    <x v="7"/>
    <x v="33"/>
    <x v="1"/>
    <n v="1.1879999999999999"/>
    <x v="1"/>
    <x v="2"/>
  </r>
  <r>
    <d v="2019-08-21T00:00:00"/>
    <s v="KH001"/>
    <s v="A021"/>
    <n v="820"/>
    <x v="799"/>
    <n v="287858600"/>
    <n v="28785860"/>
    <x v="0"/>
    <x v="1"/>
    <x v="7"/>
    <x v="33"/>
    <x v="2"/>
    <n v="3.0339999999999998"/>
    <x v="0"/>
    <x v="2"/>
  </r>
  <r>
    <d v="2019-08-21T00:00:00"/>
    <s v="KH015"/>
    <s v="A012"/>
    <n v="1750"/>
    <x v="800"/>
    <n v="420905010"/>
    <n v="54717651.299999997"/>
    <x v="2"/>
    <x v="1"/>
    <x v="7"/>
    <x v="33"/>
    <x v="6"/>
    <n v="7"/>
    <x v="0"/>
    <x v="2"/>
  </r>
  <r>
    <d v="2019-08-22T00:00:00"/>
    <s v="KH003"/>
    <s v="A021"/>
    <n v="1320"/>
    <x v="801"/>
    <n v="383052830"/>
    <n v="95763207.5"/>
    <x v="1"/>
    <x v="0"/>
    <x v="7"/>
    <x v="33"/>
    <x v="2"/>
    <n v="4.8840000000000003"/>
    <x v="0"/>
    <x v="2"/>
  </r>
  <r>
    <d v="2019-08-23T00:00:00"/>
    <s v="KH002"/>
    <s v="A005"/>
    <n v="540"/>
    <x v="802"/>
    <n v="201549660"/>
    <n v="32247945.600000001"/>
    <x v="1"/>
    <x v="0"/>
    <x v="7"/>
    <x v="33"/>
    <x v="7"/>
    <n v="1.1879999999999999"/>
    <x v="1"/>
    <x v="2"/>
  </r>
  <r>
    <d v="2019-08-23T00:00:00"/>
    <s v="KH014"/>
    <s v="A012"/>
    <n v="1400"/>
    <x v="803"/>
    <n v="326209010"/>
    <n v="71765982.200000003"/>
    <x v="2"/>
    <x v="1"/>
    <x v="7"/>
    <x v="33"/>
    <x v="6"/>
    <n v="5.6"/>
    <x v="0"/>
    <x v="2"/>
  </r>
  <r>
    <d v="2019-08-23T00:00:00"/>
    <s v="KH011"/>
    <s v="A011"/>
    <n v="450"/>
    <x v="804"/>
    <n v="232938110"/>
    <n v="20964429.899999999"/>
    <x v="4"/>
    <x v="1"/>
    <x v="7"/>
    <x v="33"/>
    <x v="5"/>
    <n v="1.0349999999999999"/>
    <x v="1"/>
    <x v="2"/>
  </r>
  <r>
    <d v="2019-08-23T00:00:00"/>
    <s v="KH013"/>
    <s v="A016"/>
    <n v="50"/>
    <x v="805"/>
    <n v="39424410"/>
    <n v="9067614.3000000007"/>
    <x v="2"/>
    <x v="0"/>
    <x v="7"/>
    <x v="33"/>
    <x v="4"/>
    <n v="9.5000000000000001E-2"/>
    <x v="3"/>
    <x v="2"/>
  </r>
  <r>
    <d v="2019-08-23T00:00:00"/>
    <s v="KH008"/>
    <s v="A001"/>
    <n v="1550"/>
    <x v="806"/>
    <n v="642277610"/>
    <n v="70650537.099999994"/>
    <x v="1"/>
    <x v="1"/>
    <x v="7"/>
    <x v="33"/>
    <x v="4"/>
    <n v="4.96"/>
    <x v="0"/>
    <x v="2"/>
  </r>
  <r>
    <d v="2019-08-23T00:00:00"/>
    <s v="KH012"/>
    <s v="A022"/>
    <n v="270"/>
    <x v="807"/>
    <n v="176870160"/>
    <n v="17687016"/>
    <x v="2"/>
    <x v="0"/>
    <x v="7"/>
    <x v="33"/>
    <x v="7"/>
    <n v="0.54"/>
    <x v="3"/>
    <x v="2"/>
  </r>
  <r>
    <d v="2019-08-24T00:00:00"/>
    <s v="KH008"/>
    <s v="A009"/>
    <n v="140"/>
    <x v="808"/>
    <n v="84964770"/>
    <n v="13594363.200000001"/>
    <x v="2"/>
    <x v="1"/>
    <x v="7"/>
    <x v="33"/>
    <x v="2"/>
    <n v="0.504"/>
    <x v="0"/>
    <x v="2"/>
  </r>
  <r>
    <d v="2019-08-25T00:00:00"/>
    <s v="KH016"/>
    <s v="A007"/>
    <n v="660"/>
    <x v="809"/>
    <n v="503486490"/>
    <n v="45313784.100000001"/>
    <x v="3"/>
    <x v="0"/>
    <x v="7"/>
    <x v="34"/>
    <x v="1"/>
    <n v="1.7820000000000003"/>
    <x v="1"/>
    <x v="2"/>
  </r>
  <r>
    <d v="2019-08-25T00:00:00"/>
    <s v="KH004"/>
    <s v="A019"/>
    <n v="440"/>
    <x v="810"/>
    <n v="260260490"/>
    <n v="57257307.800000004"/>
    <x v="2"/>
    <x v="1"/>
    <x v="7"/>
    <x v="34"/>
    <x v="4"/>
    <n v="0.57199999999999995"/>
    <x v="3"/>
    <x v="2"/>
  </r>
  <r>
    <d v="2019-08-25T00:00:00"/>
    <s v="KH016"/>
    <s v="A019"/>
    <n v="1300"/>
    <x v="811"/>
    <n v="663718570"/>
    <n v="146018085.40000001"/>
    <x v="1"/>
    <x v="0"/>
    <x v="7"/>
    <x v="34"/>
    <x v="4"/>
    <n v="1.69"/>
    <x v="3"/>
    <x v="2"/>
  </r>
  <r>
    <d v="2019-08-25T00:00:00"/>
    <s v="KH013"/>
    <s v="A020"/>
    <n v="720"/>
    <x v="812"/>
    <n v="664864860"/>
    <n v="86432431.799999997"/>
    <x v="0"/>
    <x v="0"/>
    <x v="7"/>
    <x v="34"/>
    <x v="4"/>
    <n v="1.8720000000000001"/>
    <x v="1"/>
    <x v="2"/>
  </r>
  <r>
    <d v="2019-08-27T00:00:00"/>
    <s v="KH016"/>
    <s v="A024"/>
    <n v="690"/>
    <x v="813"/>
    <n v="306806330"/>
    <n v="70565455.900000006"/>
    <x v="1"/>
    <x v="0"/>
    <x v="7"/>
    <x v="34"/>
    <x v="0"/>
    <n v="2.6219999999999999"/>
    <x v="0"/>
    <x v="2"/>
  </r>
  <r>
    <d v="2019-08-27T00:00:00"/>
    <s v="KH013"/>
    <s v="A024"/>
    <n v="960"/>
    <x v="814"/>
    <n v="368474380"/>
    <n v="51586413.200000003"/>
    <x v="3"/>
    <x v="1"/>
    <x v="7"/>
    <x v="34"/>
    <x v="0"/>
    <n v="3.6480000000000001"/>
    <x v="0"/>
    <x v="2"/>
  </r>
  <r>
    <d v="2019-08-27T00:00:00"/>
    <s v="KH006"/>
    <s v="A019"/>
    <n v="220"/>
    <x v="815"/>
    <n v="117766720"/>
    <n v="21198009.600000001"/>
    <x v="4"/>
    <x v="0"/>
    <x v="7"/>
    <x v="34"/>
    <x v="4"/>
    <n v="0.28599999999999998"/>
    <x v="3"/>
    <x v="2"/>
  </r>
  <r>
    <d v="2019-08-28T00:00:00"/>
    <s v="KH005"/>
    <s v="A015"/>
    <n v="90"/>
    <x v="816"/>
    <n v="46965240"/>
    <n v="11741310"/>
    <x v="2"/>
    <x v="1"/>
    <x v="7"/>
    <x v="34"/>
    <x v="0"/>
    <n v="0.315"/>
    <x v="0"/>
    <x v="2"/>
  </r>
  <r>
    <d v="2019-08-28T00:00:00"/>
    <s v="KH006"/>
    <s v="A004"/>
    <n v="2210"/>
    <x v="817"/>
    <n v="536903590"/>
    <n v="64428430.799999997"/>
    <x v="4"/>
    <x v="0"/>
    <x v="7"/>
    <x v="34"/>
    <x v="0"/>
    <n v="5.9669999999999996"/>
    <x v="1"/>
    <x v="2"/>
  </r>
  <r>
    <d v="2019-08-28T00:00:00"/>
    <s v="KH015"/>
    <s v="A018"/>
    <n v="750"/>
    <x v="818"/>
    <n v="471201280"/>
    <n v="103664281.59999999"/>
    <x v="2"/>
    <x v="0"/>
    <x v="7"/>
    <x v="34"/>
    <x v="4"/>
    <n v="1.575"/>
    <x v="1"/>
    <x v="2"/>
  </r>
  <r>
    <d v="2019-08-28T00:00:00"/>
    <s v="KH015"/>
    <s v="A013"/>
    <n v="980"/>
    <x v="819"/>
    <n v="545486060"/>
    <n v="114552072.59999999"/>
    <x v="2"/>
    <x v="1"/>
    <x v="7"/>
    <x v="34"/>
    <x v="1"/>
    <n v="1.1759999999999999"/>
    <x v="3"/>
    <x v="2"/>
  </r>
  <r>
    <d v="2019-08-28T00:00:00"/>
    <s v="KH006"/>
    <s v="A022"/>
    <n v="960"/>
    <x v="820"/>
    <n v="658600000"/>
    <n v="131720000"/>
    <x v="3"/>
    <x v="1"/>
    <x v="7"/>
    <x v="34"/>
    <x v="7"/>
    <n v="1.92"/>
    <x v="3"/>
    <x v="2"/>
  </r>
  <r>
    <d v="2019-08-29T00:00:00"/>
    <s v="KH011"/>
    <s v="A004"/>
    <n v="160"/>
    <x v="821"/>
    <n v="53887580"/>
    <n v="6466509.5999999996"/>
    <x v="0"/>
    <x v="1"/>
    <x v="7"/>
    <x v="34"/>
    <x v="0"/>
    <n v="0.432"/>
    <x v="1"/>
    <x v="2"/>
  </r>
  <r>
    <d v="2019-08-29T00:00:00"/>
    <s v="KH007"/>
    <s v="A021"/>
    <n v="1380"/>
    <x v="822"/>
    <n v="463429440"/>
    <n v="78783004.800000012"/>
    <x v="4"/>
    <x v="1"/>
    <x v="7"/>
    <x v="34"/>
    <x v="2"/>
    <n v="5.1059999999999999"/>
    <x v="0"/>
    <x v="2"/>
  </r>
  <r>
    <d v="2019-08-29T00:00:00"/>
    <s v="KH001"/>
    <s v="A016"/>
    <n v="110"/>
    <x v="823"/>
    <n v="104595270"/>
    <n v="26148817.5"/>
    <x v="0"/>
    <x v="0"/>
    <x v="7"/>
    <x v="34"/>
    <x v="4"/>
    <n v="0.20899999999999999"/>
    <x v="3"/>
    <x v="2"/>
  </r>
  <r>
    <d v="2019-08-29T00:00:00"/>
    <s v="KH008"/>
    <s v="A013"/>
    <n v="740"/>
    <x v="824"/>
    <n v="403182720"/>
    <n v="56445580.799999997"/>
    <x v="0"/>
    <x v="0"/>
    <x v="7"/>
    <x v="34"/>
    <x v="1"/>
    <n v="0.88800000000000001"/>
    <x v="3"/>
    <x v="2"/>
  </r>
  <r>
    <d v="2019-08-29T00:00:00"/>
    <s v="KH016"/>
    <s v="A009"/>
    <n v="700"/>
    <x v="825"/>
    <n v="575475780"/>
    <n v="46038062.400000006"/>
    <x v="2"/>
    <x v="0"/>
    <x v="7"/>
    <x v="34"/>
    <x v="2"/>
    <n v="2.52"/>
    <x v="0"/>
    <x v="2"/>
  </r>
  <r>
    <d v="2019-08-29T00:00:00"/>
    <s v="KH002"/>
    <s v="A012"/>
    <n v="2150"/>
    <x v="826"/>
    <n v="586045170"/>
    <n v="76185872.099999994"/>
    <x v="2"/>
    <x v="1"/>
    <x v="7"/>
    <x v="34"/>
    <x v="6"/>
    <n v="8.6"/>
    <x v="0"/>
    <x v="2"/>
  </r>
  <r>
    <d v="2019-08-29T00:00:00"/>
    <s v="KH016"/>
    <s v="A019"/>
    <n v="260"/>
    <x v="827"/>
    <n v="184115280"/>
    <n v="34981903.199999996"/>
    <x v="4"/>
    <x v="0"/>
    <x v="7"/>
    <x v="34"/>
    <x v="4"/>
    <n v="0.33800000000000002"/>
    <x v="3"/>
    <x v="2"/>
  </r>
  <r>
    <d v="2019-08-29T00:00:00"/>
    <s v="KH009"/>
    <s v="A002"/>
    <n v="1050"/>
    <x v="828"/>
    <n v="555699860"/>
    <n v="61126984.600000001"/>
    <x v="3"/>
    <x v="1"/>
    <x v="7"/>
    <x v="34"/>
    <x v="6"/>
    <n v="4.2"/>
    <x v="0"/>
    <x v="2"/>
  </r>
  <r>
    <d v="2019-08-30T00:00:00"/>
    <s v="KH009"/>
    <s v="A009"/>
    <n v="790"/>
    <x v="829"/>
    <n v="469927260"/>
    <n v="108083269.80000001"/>
    <x v="2"/>
    <x v="0"/>
    <x v="7"/>
    <x v="34"/>
    <x v="2"/>
    <n v="2.8439999999999999"/>
    <x v="0"/>
    <x v="2"/>
  </r>
  <r>
    <d v="2019-08-31T00:00:00"/>
    <s v="KH015"/>
    <s v="A023"/>
    <n v="430"/>
    <x v="830"/>
    <n v="476881530"/>
    <n v="42919337.699999996"/>
    <x v="3"/>
    <x v="0"/>
    <x v="7"/>
    <x v="34"/>
    <x v="6"/>
    <n v="1.419"/>
    <x v="0"/>
    <x v="2"/>
  </r>
  <r>
    <d v="2019-08-31T00:00:00"/>
    <s v="KH009"/>
    <s v="A002"/>
    <n v="240"/>
    <x v="831"/>
    <n v="91482700"/>
    <n v="12807578"/>
    <x v="2"/>
    <x v="1"/>
    <x v="7"/>
    <x v="34"/>
    <x v="6"/>
    <n v="0.96"/>
    <x v="0"/>
    <x v="2"/>
  </r>
  <r>
    <d v="2019-09-01T00:00:00"/>
    <s v="KH004"/>
    <s v="A008"/>
    <n v="580"/>
    <x v="832"/>
    <n v="163852340"/>
    <n v="16385234.000000002"/>
    <x v="0"/>
    <x v="0"/>
    <x v="8"/>
    <x v="35"/>
    <x v="3"/>
    <n v="0.92800000000000005"/>
    <x v="3"/>
    <x v="2"/>
  </r>
  <r>
    <d v="2019-09-01T00:00:00"/>
    <s v="KH002"/>
    <s v="A012"/>
    <n v="1760"/>
    <x v="833"/>
    <n v="495329700"/>
    <n v="74299455"/>
    <x v="0"/>
    <x v="0"/>
    <x v="8"/>
    <x v="35"/>
    <x v="6"/>
    <n v="7.04"/>
    <x v="0"/>
    <x v="2"/>
  </r>
  <r>
    <d v="2019-09-01T00:00:00"/>
    <s v="KH016"/>
    <s v="A022"/>
    <n v="260"/>
    <x v="834"/>
    <n v="228794360"/>
    <n v="50334759.200000003"/>
    <x v="3"/>
    <x v="0"/>
    <x v="8"/>
    <x v="35"/>
    <x v="7"/>
    <n v="0.52"/>
    <x v="3"/>
    <x v="2"/>
  </r>
  <r>
    <d v="2019-09-02T00:00:00"/>
    <s v="KH003"/>
    <s v="A007"/>
    <n v="780"/>
    <x v="835"/>
    <n v="639488140"/>
    <n v="140687390.80000001"/>
    <x v="3"/>
    <x v="1"/>
    <x v="8"/>
    <x v="35"/>
    <x v="1"/>
    <n v="2.1059999999999999"/>
    <x v="1"/>
    <x v="2"/>
  </r>
  <r>
    <d v="2019-09-02T00:00:00"/>
    <s v="KH001"/>
    <s v="A024"/>
    <n v="1410"/>
    <x v="836"/>
    <n v="685009000"/>
    <n v="137001800"/>
    <x v="0"/>
    <x v="1"/>
    <x v="8"/>
    <x v="35"/>
    <x v="0"/>
    <n v="5.3579999999999997"/>
    <x v="0"/>
    <x v="2"/>
  </r>
  <r>
    <d v="2019-09-02T00:00:00"/>
    <s v="KH015"/>
    <s v="A004"/>
    <n v="1700"/>
    <x v="837"/>
    <n v="402117220"/>
    <n v="60317583"/>
    <x v="0"/>
    <x v="1"/>
    <x v="8"/>
    <x v="35"/>
    <x v="0"/>
    <n v="4.59"/>
    <x v="1"/>
    <x v="2"/>
  </r>
  <r>
    <d v="2019-09-02T00:00:00"/>
    <s v="KH015"/>
    <s v="A022"/>
    <n v="60"/>
    <x v="838"/>
    <n v="38984880"/>
    <n v="9356371.1999999993"/>
    <x v="3"/>
    <x v="1"/>
    <x v="8"/>
    <x v="35"/>
    <x v="7"/>
    <n v="0.12"/>
    <x v="3"/>
    <x v="2"/>
  </r>
  <r>
    <d v="2019-09-03T00:00:00"/>
    <s v="KH010"/>
    <s v="A007"/>
    <n v="350"/>
    <x v="839"/>
    <n v="222330690"/>
    <n v="48912751.799999997"/>
    <x v="0"/>
    <x v="0"/>
    <x v="8"/>
    <x v="35"/>
    <x v="1"/>
    <n v="0.94500000000000006"/>
    <x v="1"/>
    <x v="2"/>
  </r>
  <r>
    <d v="2019-09-03T00:00:00"/>
    <s v="KH006"/>
    <s v="A023"/>
    <n v="90"/>
    <x v="840"/>
    <n v="78168990"/>
    <n v="9380278.8000000007"/>
    <x v="2"/>
    <x v="0"/>
    <x v="8"/>
    <x v="35"/>
    <x v="6"/>
    <n v="0.29699999999999999"/>
    <x v="0"/>
    <x v="2"/>
  </r>
  <r>
    <d v="2019-09-04T00:00:00"/>
    <s v="KH003"/>
    <s v="A016"/>
    <n v="120"/>
    <x v="841"/>
    <n v="89353370"/>
    <n v="17870674"/>
    <x v="2"/>
    <x v="0"/>
    <x v="8"/>
    <x v="35"/>
    <x v="4"/>
    <n v="0.22800000000000001"/>
    <x v="3"/>
    <x v="2"/>
  </r>
  <r>
    <d v="2019-09-04T00:00:00"/>
    <s v="KH005"/>
    <s v="A002"/>
    <n v="1490"/>
    <x v="842"/>
    <n v="695519080"/>
    <n v="55641526.399999999"/>
    <x v="0"/>
    <x v="1"/>
    <x v="8"/>
    <x v="35"/>
    <x v="6"/>
    <n v="5.96"/>
    <x v="0"/>
    <x v="2"/>
  </r>
  <r>
    <d v="2019-09-04T00:00:00"/>
    <s v="KH003"/>
    <s v="A009"/>
    <n v="370"/>
    <x v="843"/>
    <n v="233084650"/>
    <n v="53609469.5"/>
    <x v="4"/>
    <x v="1"/>
    <x v="8"/>
    <x v="35"/>
    <x v="2"/>
    <n v="1.3320000000000001"/>
    <x v="0"/>
    <x v="2"/>
  </r>
  <r>
    <d v="2019-09-05T00:00:00"/>
    <s v="KH007"/>
    <s v="A007"/>
    <n v="290"/>
    <x v="844"/>
    <n v="236319730"/>
    <n v="37811156.800000004"/>
    <x v="1"/>
    <x v="0"/>
    <x v="8"/>
    <x v="35"/>
    <x v="1"/>
    <n v="0.78300000000000003"/>
    <x v="1"/>
    <x v="2"/>
  </r>
  <r>
    <d v="2019-09-05T00:00:00"/>
    <s v="KH013"/>
    <s v="A025"/>
    <n v="210"/>
    <x v="845"/>
    <n v="152004870"/>
    <n v="13680438.299999999"/>
    <x v="1"/>
    <x v="1"/>
    <x v="8"/>
    <x v="35"/>
    <x v="3"/>
    <n v="0.67200000000000004"/>
    <x v="0"/>
    <x v="2"/>
  </r>
  <r>
    <d v="2019-09-05T00:00:00"/>
    <s v="KH016"/>
    <s v="A015"/>
    <n v="860"/>
    <x v="846"/>
    <n v="605481870"/>
    <n v="72657824.399999991"/>
    <x v="3"/>
    <x v="1"/>
    <x v="8"/>
    <x v="35"/>
    <x v="0"/>
    <n v="3.01"/>
    <x v="0"/>
    <x v="2"/>
  </r>
  <r>
    <d v="2019-09-06T00:00:00"/>
    <s v="KH005"/>
    <s v="A021"/>
    <n v="2230"/>
    <x v="847"/>
    <n v="690632070"/>
    <n v="158845376.10000002"/>
    <x v="4"/>
    <x v="0"/>
    <x v="8"/>
    <x v="35"/>
    <x v="2"/>
    <n v="8.2509999999999994"/>
    <x v="0"/>
    <x v="2"/>
  </r>
  <r>
    <d v="2019-09-06T00:00:00"/>
    <s v="KH001"/>
    <s v="A009"/>
    <n v="880"/>
    <x v="848"/>
    <n v="655475350"/>
    <n v="144204577"/>
    <x v="2"/>
    <x v="1"/>
    <x v="8"/>
    <x v="35"/>
    <x v="2"/>
    <n v="3.1680000000000001"/>
    <x v="0"/>
    <x v="2"/>
  </r>
  <r>
    <d v="2019-09-06T00:00:00"/>
    <s v="KH005"/>
    <s v="A003"/>
    <n v="850"/>
    <x v="849"/>
    <n v="447053510"/>
    <n v="71528561.599999994"/>
    <x v="3"/>
    <x v="1"/>
    <x v="8"/>
    <x v="35"/>
    <x v="3"/>
    <n v="2.72"/>
    <x v="0"/>
    <x v="2"/>
  </r>
  <r>
    <d v="2019-09-06T00:00:00"/>
    <s v="KH006"/>
    <s v="A011"/>
    <n v="1020"/>
    <x v="850"/>
    <n v="411747490"/>
    <n v="78232023.100000009"/>
    <x v="2"/>
    <x v="1"/>
    <x v="8"/>
    <x v="35"/>
    <x v="5"/>
    <n v="2.3460000000000001"/>
    <x v="1"/>
    <x v="2"/>
  </r>
  <r>
    <d v="2019-09-06T00:00:00"/>
    <s v="KH009"/>
    <s v="A012"/>
    <n v="890"/>
    <x v="851"/>
    <n v="222725240"/>
    <n v="33408786"/>
    <x v="1"/>
    <x v="0"/>
    <x v="8"/>
    <x v="35"/>
    <x v="6"/>
    <n v="3.56"/>
    <x v="0"/>
    <x v="2"/>
  </r>
  <r>
    <d v="2019-09-07T00:00:00"/>
    <s v="KH006"/>
    <s v="A024"/>
    <n v="1770"/>
    <x v="852"/>
    <n v="612813970"/>
    <n v="61281397"/>
    <x v="1"/>
    <x v="0"/>
    <x v="8"/>
    <x v="35"/>
    <x v="0"/>
    <n v="6.726"/>
    <x v="0"/>
    <x v="2"/>
  </r>
  <r>
    <d v="2019-09-07T00:00:00"/>
    <s v="KH014"/>
    <s v="A012"/>
    <n v="1600"/>
    <x v="853"/>
    <n v="354074130"/>
    <n v="77896308.600000009"/>
    <x v="1"/>
    <x v="1"/>
    <x v="8"/>
    <x v="35"/>
    <x v="6"/>
    <n v="6.4"/>
    <x v="0"/>
    <x v="2"/>
  </r>
  <r>
    <d v="2019-09-08T00:00:00"/>
    <s v="KH014"/>
    <s v="A019"/>
    <n v="1120"/>
    <x v="854"/>
    <n v="652133620"/>
    <n v="71734698.200000003"/>
    <x v="2"/>
    <x v="1"/>
    <x v="8"/>
    <x v="36"/>
    <x v="4"/>
    <n v="1.456"/>
    <x v="3"/>
    <x v="2"/>
  </r>
  <r>
    <d v="2019-09-08T00:00:00"/>
    <s v="KH011"/>
    <s v="A018"/>
    <n v="700"/>
    <x v="855"/>
    <n v="372547250"/>
    <n v="70783977.5"/>
    <x v="4"/>
    <x v="1"/>
    <x v="8"/>
    <x v="36"/>
    <x v="4"/>
    <n v="1.47"/>
    <x v="1"/>
    <x v="2"/>
  </r>
  <r>
    <d v="2019-09-08T00:00:00"/>
    <s v="KH009"/>
    <s v="A012"/>
    <n v="1080"/>
    <x v="856"/>
    <n v="266158630"/>
    <n v="63878071.200000003"/>
    <x v="1"/>
    <x v="1"/>
    <x v="8"/>
    <x v="36"/>
    <x v="6"/>
    <n v="4.32"/>
    <x v="0"/>
    <x v="2"/>
  </r>
  <r>
    <d v="2019-09-08T00:00:00"/>
    <s v="KH003"/>
    <s v="A020"/>
    <n v="350"/>
    <x v="857"/>
    <n v="317614710"/>
    <n v="76227530.400000006"/>
    <x v="3"/>
    <x v="1"/>
    <x v="8"/>
    <x v="36"/>
    <x v="4"/>
    <n v="0.91"/>
    <x v="1"/>
    <x v="2"/>
  </r>
  <r>
    <d v="2019-09-08T00:00:00"/>
    <s v="KH015"/>
    <s v="A012"/>
    <n v="1500"/>
    <x v="858"/>
    <n v="481418580"/>
    <n v="96283716"/>
    <x v="0"/>
    <x v="1"/>
    <x v="8"/>
    <x v="36"/>
    <x v="6"/>
    <n v="6"/>
    <x v="0"/>
    <x v="2"/>
  </r>
  <r>
    <d v="2019-09-09T00:00:00"/>
    <s v="KH014"/>
    <s v="A020"/>
    <n v="430"/>
    <x v="859"/>
    <n v="394369960"/>
    <n v="94648790.399999991"/>
    <x v="0"/>
    <x v="0"/>
    <x v="8"/>
    <x v="36"/>
    <x v="4"/>
    <n v="1.1180000000000001"/>
    <x v="1"/>
    <x v="2"/>
  </r>
  <r>
    <d v="2019-09-10T00:00:00"/>
    <s v="KH012"/>
    <s v="A001"/>
    <n v="860"/>
    <x v="860"/>
    <n v="433639730"/>
    <n v="108409932.5"/>
    <x v="3"/>
    <x v="0"/>
    <x v="8"/>
    <x v="36"/>
    <x v="4"/>
    <n v="2.7519999999999998"/>
    <x v="0"/>
    <x v="2"/>
  </r>
  <r>
    <d v="2019-09-10T00:00:00"/>
    <s v="KH002"/>
    <s v="A010"/>
    <n v="300"/>
    <x v="861"/>
    <n v="158747950"/>
    <n v="36512028.5"/>
    <x v="1"/>
    <x v="1"/>
    <x v="8"/>
    <x v="36"/>
    <x v="3"/>
    <n v="0.96"/>
    <x v="0"/>
    <x v="2"/>
  </r>
  <r>
    <d v="2019-09-10T00:00:00"/>
    <s v="KH010"/>
    <s v="A001"/>
    <n v="20"/>
    <x v="862"/>
    <n v="10060840"/>
    <n v="2012168.0000000002"/>
    <x v="3"/>
    <x v="0"/>
    <x v="8"/>
    <x v="36"/>
    <x v="4"/>
    <n v="6.4000000000000001E-2"/>
    <x v="0"/>
    <x v="2"/>
  </r>
  <r>
    <d v="2019-09-10T00:00:00"/>
    <s v="KH004"/>
    <s v="A018"/>
    <n v="860"/>
    <x v="863"/>
    <n v="460632690"/>
    <n v="55275922.800000004"/>
    <x v="2"/>
    <x v="1"/>
    <x v="8"/>
    <x v="36"/>
    <x v="4"/>
    <n v="1.806"/>
    <x v="1"/>
    <x v="2"/>
  </r>
  <r>
    <d v="2019-09-10T00:00:00"/>
    <s v="KH002"/>
    <s v="A013"/>
    <n v="70"/>
    <x v="864"/>
    <n v="38598020"/>
    <n v="6175683.2000000011"/>
    <x v="4"/>
    <x v="0"/>
    <x v="8"/>
    <x v="36"/>
    <x v="1"/>
    <n v="8.4000000000000005E-2"/>
    <x v="3"/>
    <x v="2"/>
  </r>
  <r>
    <d v="2019-09-11T00:00:00"/>
    <s v="KH006"/>
    <s v="A012"/>
    <n v="1650"/>
    <x v="865"/>
    <n v="516956380"/>
    <n v="51695638.000000007"/>
    <x v="1"/>
    <x v="0"/>
    <x v="8"/>
    <x v="36"/>
    <x v="6"/>
    <n v="6.6"/>
    <x v="0"/>
    <x v="2"/>
  </r>
  <r>
    <d v="2019-09-11T00:00:00"/>
    <s v="KH002"/>
    <s v="A015"/>
    <n v="550"/>
    <x v="866"/>
    <n v="384966250"/>
    <n v="42346287.5"/>
    <x v="1"/>
    <x v="0"/>
    <x v="8"/>
    <x v="36"/>
    <x v="0"/>
    <n v="1.925"/>
    <x v="0"/>
    <x v="2"/>
  </r>
  <r>
    <d v="2019-09-11T00:00:00"/>
    <s v="KH011"/>
    <s v="A003"/>
    <n v="810"/>
    <x v="867"/>
    <n v="409683730"/>
    <n v="86033583.299999997"/>
    <x v="2"/>
    <x v="1"/>
    <x v="8"/>
    <x v="36"/>
    <x v="3"/>
    <n v="2.5920000000000001"/>
    <x v="0"/>
    <x v="2"/>
  </r>
  <r>
    <d v="2019-09-11T00:00:00"/>
    <s v="KH014"/>
    <s v="A004"/>
    <n v="190"/>
    <x v="868"/>
    <n v="62867440"/>
    <n v="9430116"/>
    <x v="2"/>
    <x v="0"/>
    <x v="8"/>
    <x v="36"/>
    <x v="0"/>
    <n v="0.51300000000000001"/>
    <x v="1"/>
    <x v="2"/>
  </r>
  <r>
    <d v="2019-09-12T00:00:00"/>
    <s v="KH015"/>
    <s v="A024"/>
    <n v="390"/>
    <x v="869"/>
    <n v="175567930"/>
    <n v="17556793"/>
    <x v="2"/>
    <x v="1"/>
    <x v="8"/>
    <x v="36"/>
    <x v="0"/>
    <n v="1.482"/>
    <x v="0"/>
    <x v="2"/>
  </r>
  <r>
    <d v="2019-09-12T00:00:00"/>
    <s v="KH007"/>
    <s v="A020"/>
    <n v="700"/>
    <x v="870"/>
    <n v="613683140"/>
    <n v="135010290.80000001"/>
    <x v="3"/>
    <x v="0"/>
    <x v="8"/>
    <x v="36"/>
    <x v="4"/>
    <n v="1.82"/>
    <x v="1"/>
    <x v="2"/>
  </r>
  <r>
    <d v="2019-09-12T00:00:00"/>
    <s v="KH009"/>
    <s v="A016"/>
    <n v="240"/>
    <x v="871"/>
    <n v="226222490"/>
    <n v="36195598.399999999"/>
    <x v="4"/>
    <x v="0"/>
    <x v="8"/>
    <x v="36"/>
    <x v="4"/>
    <n v="0.45600000000000002"/>
    <x v="3"/>
    <x v="2"/>
  </r>
  <r>
    <d v="2019-09-13T00:00:00"/>
    <s v="KH004"/>
    <s v="A018"/>
    <n v="430"/>
    <x v="872"/>
    <n v="285277880"/>
    <n v="39938903.200000003"/>
    <x v="2"/>
    <x v="1"/>
    <x v="8"/>
    <x v="36"/>
    <x v="4"/>
    <n v="0.90300000000000002"/>
    <x v="1"/>
    <x v="2"/>
  </r>
  <r>
    <d v="2019-09-13T00:00:00"/>
    <s v="KH005"/>
    <s v="A008"/>
    <n v="2660"/>
    <x v="873"/>
    <n v="565429540"/>
    <n v="73505840.200000003"/>
    <x v="0"/>
    <x v="0"/>
    <x v="8"/>
    <x v="36"/>
    <x v="3"/>
    <n v="4.2560000000000002"/>
    <x v="3"/>
    <x v="2"/>
  </r>
  <r>
    <d v="2019-09-13T00:00:00"/>
    <s v="KH002"/>
    <s v="A010"/>
    <n v="420"/>
    <x v="874"/>
    <n v="275326860"/>
    <n v="35792491.800000004"/>
    <x v="0"/>
    <x v="0"/>
    <x v="8"/>
    <x v="36"/>
    <x v="3"/>
    <n v="1.3440000000000001"/>
    <x v="0"/>
    <x v="2"/>
  </r>
  <r>
    <d v="2019-09-13T00:00:00"/>
    <s v="KH008"/>
    <s v="A003"/>
    <n v="130"/>
    <x v="875"/>
    <n v="61180240"/>
    <n v="12236048"/>
    <x v="2"/>
    <x v="0"/>
    <x v="8"/>
    <x v="36"/>
    <x v="3"/>
    <n v="0.41599999999999998"/>
    <x v="0"/>
    <x v="2"/>
  </r>
  <r>
    <d v="2019-09-13T00:00:00"/>
    <s v="KH011"/>
    <s v="A023"/>
    <n v="750"/>
    <x v="876"/>
    <n v="589655020"/>
    <n v="117931004"/>
    <x v="0"/>
    <x v="0"/>
    <x v="8"/>
    <x v="36"/>
    <x v="6"/>
    <n v="2.4750000000000001"/>
    <x v="0"/>
    <x v="2"/>
  </r>
  <r>
    <d v="2019-09-13T00:00:00"/>
    <s v="KH009"/>
    <s v="A016"/>
    <n v="260"/>
    <x v="877"/>
    <n v="244556030"/>
    <n v="22010042.699999999"/>
    <x v="3"/>
    <x v="1"/>
    <x v="8"/>
    <x v="36"/>
    <x v="4"/>
    <n v="0.49399999999999999"/>
    <x v="3"/>
    <x v="2"/>
  </r>
  <r>
    <d v="2019-09-14T00:00:00"/>
    <s v="KH008"/>
    <s v="A001"/>
    <n v="1850"/>
    <x v="878"/>
    <n v="666973140"/>
    <n v="93376239.600000009"/>
    <x v="4"/>
    <x v="1"/>
    <x v="8"/>
    <x v="36"/>
    <x v="4"/>
    <n v="5.92"/>
    <x v="0"/>
    <x v="2"/>
  </r>
  <r>
    <d v="2019-09-15T00:00:00"/>
    <s v="KH001"/>
    <s v="A021"/>
    <n v="120"/>
    <x v="879"/>
    <n v="35927070"/>
    <n v="8263226.0999999996"/>
    <x v="0"/>
    <x v="0"/>
    <x v="8"/>
    <x v="37"/>
    <x v="2"/>
    <n v="0.44400000000000001"/>
    <x v="0"/>
    <x v="2"/>
  </r>
  <r>
    <d v="2019-09-15T00:00:00"/>
    <s v="KH003"/>
    <s v="A003"/>
    <n v="890"/>
    <x v="880"/>
    <n v="432983360"/>
    <n v="90926505.600000009"/>
    <x v="4"/>
    <x v="0"/>
    <x v="8"/>
    <x v="37"/>
    <x v="3"/>
    <n v="2.8479999999999999"/>
    <x v="0"/>
    <x v="2"/>
  </r>
  <r>
    <d v="2019-09-15T00:00:00"/>
    <s v="KH013"/>
    <s v="A007"/>
    <n v="830"/>
    <x v="881"/>
    <n v="637466590"/>
    <n v="95619988.5"/>
    <x v="0"/>
    <x v="0"/>
    <x v="8"/>
    <x v="37"/>
    <x v="1"/>
    <n v="2.2410000000000001"/>
    <x v="1"/>
    <x v="2"/>
  </r>
  <r>
    <d v="2019-09-15T00:00:00"/>
    <s v="KH002"/>
    <s v="A021"/>
    <n v="620"/>
    <x v="882"/>
    <n v="242832080"/>
    <n v="41281453.600000001"/>
    <x v="4"/>
    <x v="1"/>
    <x v="8"/>
    <x v="37"/>
    <x v="2"/>
    <n v="2.294"/>
    <x v="0"/>
    <x v="2"/>
  </r>
  <r>
    <d v="2019-09-15T00:00:00"/>
    <s v="KH006"/>
    <s v="A014"/>
    <n v="1100"/>
    <x v="883"/>
    <n v="503949620"/>
    <n v="131026901.20000002"/>
    <x v="3"/>
    <x v="0"/>
    <x v="8"/>
    <x v="37"/>
    <x v="1"/>
    <n v="3.3"/>
    <x v="1"/>
    <x v="2"/>
  </r>
  <r>
    <d v="2019-09-15T00:00:00"/>
    <s v="KH014"/>
    <s v="A017"/>
    <n v="730"/>
    <x v="884"/>
    <n v="554067350"/>
    <n v="77569429"/>
    <x v="0"/>
    <x v="1"/>
    <x v="8"/>
    <x v="37"/>
    <x v="0"/>
    <n v="2.9929999999999994"/>
    <x v="2"/>
    <x v="2"/>
  </r>
  <r>
    <d v="2019-09-15T00:00:00"/>
    <s v="KH002"/>
    <s v="A002"/>
    <n v="660"/>
    <x v="885"/>
    <n v="279760120"/>
    <n v="36368815.600000001"/>
    <x v="4"/>
    <x v="1"/>
    <x v="8"/>
    <x v="37"/>
    <x v="6"/>
    <n v="2.64"/>
    <x v="0"/>
    <x v="2"/>
  </r>
  <r>
    <d v="2019-09-15T00:00:00"/>
    <s v="KH003"/>
    <s v="A005"/>
    <n v="1230"/>
    <x v="886"/>
    <n v="440696690"/>
    <n v="35255735.200000003"/>
    <x v="2"/>
    <x v="1"/>
    <x v="8"/>
    <x v="37"/>
    <x v="7"/>
    <n v="2.706"/>
    <x v="1"/>
    <x v="2"/>
  </r>
  <r>
    <d v="2019-09-15T00:00:00"/>
    <s v="KH015"/>
    <s v="A004"/>
    <n v="2070"/>
    <x v="887"/>
    <n v="548758180"/>
    <n v="65850981.600000001"/>
    <x v="2"/>
    <x v="0"/>
    <x v="8"/>
    <x v="37"/>
    <x v="0"/>
    <n v="5.5890000000000004"/>
    <x v="1"/>
    <x v="2"/>
  </r>
  <r>
    <d v="2019-09-15T00:00:00"/>
    <s v="KH013"/>
    <s v="A003"/>
    <n v="890"/>
    <x v="888"/>
    <n v="494334550"/>
    <n v="69206837.000000015"/>
    <x v="4"/>
    <x v="1"/>
    <x v="8"/>
    <x v="37"/>
    <x v="3"/>
    <n v="2.8479999999999999"/>
    <x v="0"/>
    <x v="2"/>
  </r>
  <r>
    <d v="2019-09-15T00:00:00"/>
    <s v="KH015"/>
    <s v="A016"/>
    <n v="430"/>
    <x v="889"/>
    <n v="416553580"/>
    <n v="83310716"/>
    <x v="1"/>
    <x v="0"/>
    <x v="8"/>
    <x v="37"/>
    <x v="4"/>
    <n v="0.81699999999999995"/>
    <x v="3"/>
    <x v="2"/>
  </r>
  <r>
    <d v="2019-09-16T00:00:00"/>
    <s v="KH001"/>
    <s v="A005"/>
    <n v="650"/>
    <x v="890"/>
    <n v="240122850"/>
    <n v="52827027"/>
    <x v="4"/>
    <x v="1"/>
    <x v="8"/>
    <x v="37"/>
    <x v="7"/>
    <n v="1.4300000000000002"/>
    <x v="1"/>
    <x v="2"/>
  </r>
  <r>
    <d v="2019-09-16T00:00:00"/>
    <s v="KH001"/>
    <s v="A020"/>
    <n v="250"/>
    <x v="891"/>
    <n v="173701520"/>
    <n v="39951349.600000001"/>
    <x v="1"/>
    <x v="1"/>
    <x v="8"/>
    <x v="37"/>
    <x v="4"/>
    <n v="0.65"/>
    <x v="1"/>
    <x v="2"/>
  </r>
  <r>
    <d v="2019-09-17T00:00:00"/>
    <s v="KH003"/>
    <s v="A013"/>
    <n v="170"/>
    <x v="892"/>
    <n v="85236630"/>
    <n v="19604424.899999999"/>
    <x v="2"/>
    <x v="1"/>
    <x v="8"/>
    <x v="37"/>
    <x v="1"/>
    <n v="0.20399999999999999"/>
    <x v="3"/>
    <x v="2"/>
  </r>
  <r>
    <d v="2019-09-18T00:00:00"/>
    <s v="KH008"/>
    <s v="A021"/>
    <n v="1240"/>
    <x v="893"/>
    <n v="433259270"/>
    <n v="47658519.699999996"/>
    <x v="4"/>
    <x v="0"/>
    <x v="8"/>
    <x v="37"/>
    <x v="2"/>
    <n v="4.5880000000000001"/>
    <x v="0"/>
    <x v="2"/>
  </r>
  <r>
    <d v="2019-09-18T00:00:00"/>
    <s v="KH003"/>
    <s v="A013"/>
    <n v="230"/>
    <x v="894"/>
    <n v="112745830"/>
    <n v="20294249.399999999"/>
    <x v="1"/>
    <x v="1"/>
    <x v="8"/>
    <x v="37"/>
    <x v="1"/>
    <n v="0.27600000000000002"/>
    <x v="3"/>
    <x v="2"/>
  </r>
  <r>
    <d v="2019-09-18T00:00:00"/>
    <s v="KH003"/>
    <s v="A025"/>
    <n v="350"/>
    <x v="895"/>
    <n v="218109500"/>
    <n v="47984090"/>
    <x v="3"/>
    <x v="0"/>
    <x v="8"/>
    <x v="37"/>
    <x v="3"/>
    <n v="1.1200000000000001"/>
    <x v="0"/>
    <x v="2"/>
  </r>
  <r>
    <d v="2019-09-18T00:00:00"/>
    <s v="KH011"/>
    <s v="A005"/>
    <n v="1820"/>
    <x v="896"/>
    <n v="649682140"/>
    <n v="64968214"/>
    <x v="0"/>
    <x v="0"/>
    <x v="8"/>
    <x v="37"/>
    <x v="7"/>
    <n v="4.0040000000000004"/>
    <x v="1"/>
    <x v="2"/>
  </r>
  <r>
    <d v="2019-09-19T00:00:00"/>
    <s v="KH011"/>
    <s v="A023"/>
    <n v="300"/>
    <x v="897"/>
    <n v="307950830"/>
    <n v="46192624.5"/>
    <x v="0"/>
    <x v="1"/>
    <x v="8"/>
    <x v="37"/>
    <x v="6"/>
    <n v="0.99"/>
    <x v="0"/>
    <x v="2"/>
  </r>
  <r>
    <d v="2019-09-19T00:00:00"/>
    <s v="KH012"/>
    <s v="A009"/>
    <n v="450"/>
    <x v="898"/>
    <n v="367801720"/>
    <n v="95628447.200000003"/>
    <x v="1"/>
    <x v="1"/>
    <x v="8"/>
    <x v="37"/>
    <x v="2"/>
    <n v="1.62"/>
    <x v="0"/>
    <x v="2"/>
  </r>
  <r>
    <d v="2019-09-19T00:00:00"/>
    <s v="KH001"/>
    <s v="A018"/>
    <n v="610"/>
    <x v="899"/>
    <n v="349205760"/>
    <n v="48888806.400000006"/>
    <x v="4"/>
    <x v="0"/>
    <x v="8"/>
    <x v="37"/>
    <x v="4"/>
    <n v="1.2809999999999999"/>
    <x v="1"/>
    <x v="2"/>
  </r>
  <r>
    <d v="2019-09-20T00:00:00"/>
    <s v="KH013"/>
    <s v="A014"/>
    <n v="290"/>
    <x v="900"/>
    <n v="139808490"/>
    <n v="13980849.000000002"/>
    <x v="4"/>
    <x v="0"/>
    <x v="8"/>
    <x v="37"/>
    <x v="1"/>
    <n v="0.87"/>
    <x v="1"/>
    <x v="2"/>
  </r>
  <r>
    <d v="2019-09-21T00:00:00"/>
    <s v="KH012"/>
    <s v="A004"/>
    <n v="2000"/>
    <x v="901"/>
    <n v="501228760"/>
    <n v="125307190"/>
    <x v="0"/>
    <x v="0"/>
    <x v="8"/>
    <x v="37"/>
    <x v="0"/>
    <n v="5.4"/>
    <x v="1"/>
    <x v="2"/>
  </r>
  <r>
    <d v="2019-09-21T00:00:00"/>
    <s v="KH011"/>
    <s v="A016"/>
    <n v="210"/>
    <x v="902"/>
    <n v="165618320"/>
    <n v="26498931.200000003"/>
    <x v="1"/>
    <x v="0"/>
    <x v="8"/>
    <x v="37"/>
    <x v="4"/>
    <n v="0.39900000000000002"/>
    <x v="3"/>
    <x v="2"/>
  </r>
  <r>
    <d v="2019-09-21T00:00:00"/>
    <s v="KH008"/>
    <s v="A019"/>
    <n v="600"/>
    <x v="903"/>
    <n v="410318350"/>
    <n v="77960486.5"/>
    <x v="2"/>
    <x v="1"/>
    <x v="8"/>
    <x v="37"/>
    <x v="4"/>
    <n v="0.78"/>
    <x v="3"/>
    <x v="2"/>
  </r>
  <r>
    <d v="2019-09-21T00:00:00"/>
    <s v="KH015"/>
    <s v="A019"/>
    <n v="470"/>
    <x v="904"/>
    <n v="271212970"/>
    <n v="48818334.600000001"/>
    <x v="0"/>
    <x v="0"/>
    <x v="8"/>
    <x v="37"/>
    <x v="4"/>
    <n v="0.61099999999999999"/>
    <x v="3"/>
    <x v="2"/>
  </r>
  <r>
    <d v="2019-09-21T00:00:00"/>
    <s v="KH007"/>
    <s v="A005"/>
    <n v="1070"/>
    <x v="905"/>
    <n v="419158260"/>
    <n v="58682156.400000006"/>
    <x v="0"/>
    <x v="1"/>
    <x v="8"/>
    <x v="37"/>
    <x v="7"/>
    <n v="2.3540000000000001"/>
    <x v="1"/>
    <x v="2"/>
  </r>
  <r>
    <d v="2019-09-22T00:00:00"/>
    <s v="KH003"/>
    <s v="A012"/>
    <n v="1950"/>
    <x v="906"/>
    <n v="469934080"/>
    <n v="93986816"/>
    <x v="4"/>
    <x v="0"/>
    <x v="8"/>
    <x v="38"/>
    <x v="6"/>
    <n v="7.8"/>
    <x v="0"/>
    <x v="2"/>
  </r>
  <r>
    <d v="2019-09-22T00:00:00"/>
    <s v="KH004"/>
    <s v="A021"/>
    <n v="1060"/>
    <x v="907"/>
    <n v="393555490"/>
    <n v="70839988.199999988"/>
    <x v="0"/>
    <x v="0"/>
    <x v="8"/>
    <x v="38"/>
    <x v="2"/>
    <n v="3.9220000000000002"/>
    <x v="0"/>
    <x v="2"/>
  </r>
  <r>
    <d v="2019-09-22T00:00:00"/>
    <s v="KH001"/>
    <s v="A002"/>
    <n v="110"/>
    <x v="908"/>
    <n v="43785620"/>
    <n v="8757124"/>
    <x v="2"/>
    <x v="1"/>
    <x v="8"/>
    <x v="38"/>
    <x v="6"/>
    <n v="0.44"/>
    <x v="0"/>
    <x v="2"/>
  </r>
  <r>
    <d v="2019-09-22T00:00:00"/>
    <s v="KH009"/>
    <s v="A007"/>
    <n v="770"/>
    <x v="909"/>
    <n v="502736940"/>
    <n v="45246324.600000001"/>
    <x v="0"/>
    <x v="1"/>
    <x v="8"/>
    <x v="38"/>
    <x v="1"/>
    <n v="2.0790000000000002"/>
    <x v="1"/>
    <x v="2"/>
  </r>
  <r>
    <d v="2019-09-22T00:00:00"/>
    <s v="KH002"/>
    <s v="A018"/>
    <n v="270"/>
    <x v="910"/>
    <n v="160245340"/>
    <n v="33651521.399999999"/>
    <x v="2"/>
    <x v="1"/>
    <x v="8"/>
    <x v="38"/>
    <x v="4"/>
    <n v="0.56699999999999995"/>
    <x v="1"/>
    <x v="2"/>
  </r>
  <r>
    <d v="2019-09-22T00:00:00"/>
    <s v="KH007"/>
    <s v="A007"/>
    <n v="920"/>
    <x v="911"/>
    <n v="689524490"/>
    <n v="110323918.40000001"/>
    <x v="2"/>
    <x v="0"/>
    <x v="8"/>
    <x v="38"/>
    <x v="1"/>
    <n v="2.484"/>
    <x v="1"/>
    <x v="2"/>
  </r>
  <r>
    <d v="2019-09-23T00:00:00"/>
    <s v="KH016"/>
    <s v="A014"/>
    <n v="1320"/>
    <x v="912"/>
    <n v="644355710"/>
    <n v="161088927.5"/>
    <x v="3"/>
    <x v="1"/>
    <x v="8"/>
    <x v="38"/>
    <x v="1"/>
    <n v="3.96"/>
    <x v="1"/>
    <x v="2"/>
  </r>
  <r>
    <d v="2019-09-23T00:00:00"/>
    <s v="KH014"/>
    <s v="A025"/>
    <n v="690"/>
    <x v="913"/>
    <n v="465557150"/>
    <n v="74489144"/>
    <x v="1"/>
    <x v="1"/>
    <x v="8"/>
    <x v="38"/>
    <x v="3"/>
    <n v="2.2080000000000002"/>
    <x v="0"/>
    <x v="2"/>
  </r>
  <r>
    <d v="2019-09-25T00:00:00"/>
    <s v="KH004"/>
    <s v="A014"/>
    <n v="490"/>
    <x v="914"/>
    <n v="255308490"/>
    <n v="43402443.299999997"/>
    <x v="0"/>
    <x v="0"/>
    <x v="8"/>
    <x v="38"/>
    <x v="1"/>
    <n v="1.47"/>
    <x v="1"/>
    <x v="2"/>
  </r>
  <r>
    <d v="2019-09-25T00:00:00"/>
    <s v="KH005"/>
    <s v="A014"/>
    <n v="440"/>
    <x v="915"/>
    <n v="205531210"/>
    <n v="24663745.199999999"/>
    <x v="3"/>
    <x v="1"/>
    <x v="8"/>
    <x v="38"/>
    <x v="1"/>
    <n v="1.32"/>
    <x v="1"/>
    <x v="2"/>
  </r>
  <r>
    <d v="2019-09-25T00:00:00"/>
    <s v="KH015"/>
    <s v="A025"/>
    <n v="250"/>
    <x v="916"/>
    <n v="206222590"/>
    <n v="20622259"/>
    <x v="3"/>
    <x v="1"/>
    <x v="8"/>
    <x v="38"/>
    <x v="3"/>
    <n v="0.8"/>
    <x v="0"/>
    <x v="2"/>
  </r>
  <r>
    <d v="2019-09-25T00:00:00"/>
    <s v="KH008"/>
    <s v="A002"/>
    <n v="740"/>
    <x v="917"/>
    <n v="337222280"/>
    <n v="43838896.400000006"/>
    <x v="4"/>
    <x v="1"/>
    <x v="8"/>
    <x v="38"/>
    <x v="6"/>
    <n v="2.96"/>
    <x v="0"/>
    <x v="2"/>
  </r>
  <r>
    <d v="2019-09-25T00:00:00"/>
    <s v="KH013"/>
    <s v="A004"/>
    <n v="2330"/>
    <x v="918"/>
    <n v="651239170"/>
    <n v="169322184.20000002"/>
    <x v="3"/>
    <x v="1"/>
    <x v="8"/>
    <x v="38"/>
    <x v="0"/>
    <n v="6.2910000000000004"/>
    <x v="1"/>
    <x v="2"/>
  </r>
  <r>
    <d v="2019-09-25T00:00:00"/>
    <s v="KH006"/>
    <s v="A007"/>
    <n v="810"/>
    <x v="919"/>
    <n v="505233510"/>
    <n v="131360712.59999999"/>
    <x v="1"/>
    <x v="0"/>
    <x v="8"/>
    <x v="38"/>
    <x v="1"/>
    <n v="2.1869999999999998"/>
    <x v="1"/>
    <x v="2"/>
  </r>
  <r>
    <d v="2019-09-25T00:00:00"/>
    <s v="KH009"/>
    <s v="A014"/>
    <n v="1030"/>
    <x v="920"/>
    <n v="530625800"/>
    <n v="111431417.99999999"/>
    <x v="1"/>
    <x v="0"/>
    <x v="8"/>
    <x v="38"/>
    <x v="1"/>
    <n v="3.09"/>
    <x v="1"/>
    <x v="2"/>
  </r>
  <r>
    <d v="2019-09-26T00:00:00"/>
    <s v="KH016"/>
    <s v="A022"/>
    <n v="470"/>
    <x v="921"/>
    <n v="309755630"/>
    <n v="34073119.300000004"/>
    <x v="1"/>
    <x v="1"/>
    <x v="8"/>
    <x v="38"/>
    <x v="7"/>
    <n v="0.94"/>
    <x v="3"/>
    <x v="2"/>
  </r>
  <r>
    <d v="2019-09-26T00:00:00"/>
    <s v="KH013"/>
    <s v="A013"/>
    <n v="190"/>
    <x v="922"/>
    <n v="107973520"/>
    <n v="10797352"/>
    <x v="4"/>
    <x v="0"/>
    <x v="8"/>
    <x v="38"/>
    <x v="1"/>
    <n v="0.22800000000000001"/>
    <x v="3"/>
    <x v="2"/>
  </r>
  <r>
    <d v="2019-09-26T00:00:00"/>
    <s v="KH004"/>
    <s v="A013"/>
    <n v="340"/>
    <x v="923"/>
    <n v="189528180"/>
    <n v="26533945.200000003"/>
    <x v="4"/>
    <x v="0"/>
    <x v="8"/>
    <x v="38"/>
    <x v="1"/>
    <n v="0.40799999999999997"/>
    <x v="3"/>
    <x v="2"/>
  </r>
  <r>
    <d v="2019-09-26T00:00:00"/>
    <s v="KH014"/>
    <s v="A001"/>
    <n v="910"/>
    <x v="924"/>
    <n v="400891150"/>
    <n v="72160407"/>
    <x v="0"/>
    <x v="1"/>
    <x v="8"/>
    <x v="38"/>
    <x v="4"/>
    <n v="2.9119999999999999"/>
    <x v="0"/>
    <x v="2"/>
  </r>
  <r>
    <d v="2019-09-27T00:00:00"/>
    <s v="KH009"/>
    <s v="A025"/>
    <n v="340"/>
    <x v="925"/>
    <n v="268065620"/>
    <n v="40209843"/>
    <x v="0"/>
    <x v="1"/>
    <x v="8"/>
    <x v="38"/>
    <x v="3"/>
    <n v="1.0880000000000001"/>
    <x v="0"/>
    <x v="2"/>
  </r>
  <r>
    <d v="2019-09-27T00:00:00"/>
    <s v="KH010"/>
    <s v="A021"/>
    <n v="1380"/>
    <x v="926"/>
    <n v="453736760"/>
    <n v="81672616.799999997"/>
    <x v="4"/>
    <x v="1"/>
    <x v="8"/>
    <x v="38"/>
    <x v="2"/>
    <n v="5.1059999999999999"/>
    <x v="0"/>
    <x v="2"/>
  </r>
  <r>
    <d v="2019-09-27T00:00:00"/>
    <s v="KH012"/>
    <s v="A015"/>
    <n v="210"/>
    <x v="927"/>
    <n v="122105970"/>
    <n v="18315895.5"/>
    <x v="2"/>
    <x v="0"/>
    <x v="8"/>
    <x v="38"/>
    <x v="0"/>
    <n v="0.73499999999999999"/>
    <x v="0"/>
    <x v="2"/>
  </r>
  <r>
    <d v="2019-09-28T00:00:00"/>
    <s v="KH004"/>
    <s v="A013"/>
    <n v="1050"/>
    <x v="928"/>
    <n v="492979890"/>
    <n v="93666179.099999994"/>
    <x v="0"/>
    <x v="0"/>
    <x v="8"/>
    <x v="38"/>
    <x v="1"/>
    <n v="1.26"/>
    <x v="3"/>
    <x v="2"/>
  </r>
  <r>
    <d v="2019-09-28T00:00:00"/>
    <s v="KH015"/>
    <s v="A021"/>
    <n v="110"/>
    <x v="929"/>
    <n v="36534260"/>
    <n v="7672194.5999999996"/>
    <x v="3"/>
    <x v="0"/>
    <x v="8"/>
    <x v="38"/>
    <x v="2"/>
    <n v="0.40699999999999997"/>
    <x v="0"/>
    <x v="2"/>
  </r>
  <r>
    <d v="2019-09-28T00:00:00"/>
    <s v="KH013"/>
    <s v="A014"/>
    <n v="1720"/>
    <x v="930"/>
    <n v="658108810"/>
    <n v="65810881.000000007"/>
    <x v="0"/>
    <x v="1"/>
    <x v="8"/>
    <x v="38"/>
    <x v="1"/>
    <n v="5.16"/>
    <x v="1"/>
    <x v="2"/>
  </r>
  <r>
    <d v="2019-09-28T00:00:00"/>
    <s v="KH008"/>
    <s v="A001"/>
    <n v="660"/>
    <x v="931"/>
    <n v="298214630"/>
    <n v="41750048.200000003"/>
    <x v="1"/>
    <x v="1"/>
    <x v="8"/>
    <x v="38"/>
    <x v="4"/>
    <n v="2.1120000000000001"/>
    <x v="0"/>
    <x v="2"/>
  </r>
  <r>
    <d v="2019-09-29T00:00:00"/>
    <s v="KH012"/>
    <s v="A022"/>
    <n v="430"/>
    <x v="932"/>
    <n v="371575690"/>
    <n v="70599381.100000009"/>
    <x v="4"/>
    <x v="1"/>
    <x v="8"/>
    <x v="39"/>
    <x v="7"/>
    <n v="0.86"/>
    <x v="3"/>
    <x v="2"/>
  </r>
  <r>
    <d v="2019-09-29T00:00:00"/>
    <s v="KH012"/>
    <s v="A022"/>
    <n v="730"/>
    <x v="933"/>
    <n v="558325850"/>
    <n v="94915394.500000015"/>
    <x v="3"/>
    <x v="1"/>
    <x v="8"/>
    <x v="39"/>
    <x v="7"/>
    <n v="1.46"/>
    <x v="3"/>
    <x v="2"/>
  </r>
  <r>
    <d v="2019-09-29T00:00:00"/>
    <s v="KH002"/>
    <s v="A012"/>
    <n v="2140"/>
    <x v="934"/>
    <n v="473800170"/>
    <n v="42642015.300000004"/>
    <x v="0"/>
    <x v="0"/>
    <x v="8"/>
    <x v="39"/>
    <x v="6"/>
    <n v="8.56"/>
    <x v="0"/>
    <x v="2"/>
  </r>
  <r>
    <d v="2019-09-30T00:00:00"/>
    <s v="KH016"/>
    <s v="A012"/>
    <n v="1170"/>
    <x v="935"/>
    <n v="277907680"/>
    <n v="50023382.400000006"/>
    <x v="1"/>
    <x v="1"/>
    <x v="8"/>
    <x v="39"/>
    <x v="6"/>
    <n v="4.68"/>
    <x v="0"/>
    <x v="2"/>
  </r>
  <r>
    <d v="2019-09-30T00:00:00"/>
    <s v="KH006"/>
    <s v="A025"/>
    <n v="780"/>
    <x v="936"/>
    <n v="579967650"/>
    <n v="86995147.5"/>
    <x v="2"/>
    <x v="0"/>
    <x v="8"/>
    <x v="39"/>
    <x v="3"/>
    <n v="2.496"/>
    <x v="0"/>
    <x v="2"/>
  </r>
  <r>
    <d v="2019-09-30T00:00:00"/>
    <s v="KH004"/>
    <s v="A002"/>
    <n v="1060"/>
    <x v="937"/>
    <n v="459211820"/>
    <n v="78066009.400000006"/>
    <x v="1"/>
    <x v="0"/>
    <x v="8"/>
    <x v="39"/>
    <x v="6"/>
    <n v="4.24"/>
    <x v="0"/>
    <x v="2"/>
  </r>
  <r>
    <d v="2019-09-30T00:00:00"/>
    <s v="KH004"/>
    <s v="A016"/>
    <n v="370"/>
    <x v="938"/>
    <n v="318551030"/>
    <n v="35040613.299999997"/>
    <x v="2"/>
    <x v="0"/>
    <x v="8"/>
    <x v="39"/>
    <x v="4"/>
    <n v="0.70299999999999996"/>
    <x v="3"/>
    <x v="2"/>
  </r>
  <r>
    <d v="2019-10-01T00:00:00"/>
    <s v="KH002"/>
    <s v="A008"/>
    <n v="150"/>
    <x v="939"/>
    <n v="32278860"/>
    <n v="7746926.4000000004"/>
    <x v="3"/>
    <x v="1"/>
    <x v="9"/>
    <x v="39"/>
    <x v="3"/>
    <n v="0.24"/>
    <x v="3"/>
    <x v="3"/>
  </r>
  <r>
    <d v="2019-10-01T00:00:00"/>
    <s v="KH016"/>
    <s v="A020"/>
    <n v="40"/>
    <x v="940"/>
    <n v="30758180"/>
    <n v="6151636"/>
    <x v="1"/>
    <x v="0"/>
    <x v="9"/>
    <x v="39"/>
    <x v="4"/>
    <n v="0.104"/>
    <x v="1"/>
    <x v="3"/>
  </r>
  <r>
    <d v="2019-10-01T00:00:00"/>
    <s v="KH007"/>
    <s v="A011"/>
    <n v="40"/>
    <x v="941"/>
    <n v="20347680"/>
    <n v="3255628.8"/>
    <x v="3"/>
    <x v="0"/>
    <x v="9"/>
    <x v="39"/>
    <x v="5"/>
    <n v="9.1999999999999998E-2"/>
    <x v="1"/>
    <x v="3"/>
  </r>
  <r>
    <d v="2019-10-02T00:00:00"/>
    <s v="KH001"/>
    <s v="A023"/>
    <n v="220"/>
    <x v="942"/>
    <n v="180073170"/>
    <n v="39616097.400000006"/>
    <x v="3"/>
    <x v="1"/>
    <x v="9"/>
    <x v="39"/>
    <x v="6"/>
    <n v="0.72599999999999998"/>
    <x v="0"/>
    <x v="3"/>
  </r>
  <r>
    <d v="2019-10-02T00:00:00"/>
    <s v="KH012"/>
    <s v="A001"/>
    <n v="670"/>
    <x v="943"/>
    <n v="329558910"/>
    <n v="59320603.799999997"/>
    <x v="3"/>
    <x v="1"/>
    <x v="9"/>
    <x v="39"/>
    <x v="4"/>
    <n v="2.1440000000000001"/>
    <x v="0"/>
    <x v="3"/>
  </r>
  <r>
    <d v="2019-10-03T00:00:00"/>
    <s v="KH014"/>
    <s v="A021"/>
    <n v="840"/>
    <x v="944"/>
    <n v="258309020"/>
    <n v="30997082.399999999"/>
    <x v="4"/>
    <x v="1"/>
    <x v="9"/>
    <x v="39"/>
    <x v="2"/>
    <n v="3.1080000000000001"/>
    <x v="0"/>
    <x v="3"/>
  </r>
  <r>
    <d v="2019-10-03T00:00:00"/>
    <s v="KH002"/>
    <s v="A009"/>
    <n v="420"/>
    <x v="945"/>
    <n v="251762820"/>
    <n v="50352564"/>
    <x v="0"/>
    <x v="0"/>
    <x v="9"/>
    <x v="39"/>
    <x v="2"/>
    <n v="1.512"/>
    <x v="0"/>
    <x v="3"/>
  </r>
  <r>
    <d v="2019-10-03T00:00:00"/>
    <s v="KH014"/>
    <s v="A013"/>
    <n v="1080"/>
    <x v="946"/>
    <n v="633785280"/>
    <n v="152108467.19999999"/>
    <x v="1"/>
    <x v="1"/>
    <x v="9"/>
    <x v="39"/>
    <x v="1"/>
    <n v="1.296"/>
    <x v="3"/>
    <x v="3"/>
  </r>
  <r>
    <d v="2019-10-04T00:00:00"/>
    <s v="KH005"/>
    <s v="A017"/>
    <n v="580"/>
    <x v="947"/>
    <n v="632212900"/>
    <n v="113798322"/>
    <x v="4"/>
    <x v="0"/>
    <x v="9"/>
    <x v="39"/>
    <x v="0"/>
    <n v="2.3780000000000001"/>
    <x v="2"/>
    <x v="3"/>
  </r>
  <r>
    <d v="2019-10-04T00:00:00"/>
    <s v="KH011"/>
    <s v="A001"/>
    <n v="340"/>
    <x v="948"/>
    <n v="125413630"/>
    <n v="30099271.200000003"/>
    <x v="1"/>
    <x v="1"/>
    <x v="9"/>
    <x v="39"/>
    <x v="4"/>
    <n v="1.0880000000000001"/>
    <x v="0"/>
    <x v="3"/>
  </r>
  <r>
    <d v="2019-10-04T00:00:00"/>
    <s v="KH002"/>
    <s v="A002"/>
    <n v="1430"/>
    <x v="949"/>
    <n v="615100710"/>
    <n v="49208056.799999997"/>
    <x v="1"/>
    <x v="0"/>
    <x v="9"/>
    <x v="39"/>
    <x v="6"/>
    <n v="5.72"/>
    <x v="0"/>
    <x v="3"/>
  </r>
  <r>
    <d v="2019-10-04T00:00:00"/>
    <s v="KH010"/>
    <s v="A024"/>
    <n v="290"/>
    <x v="950"/>
    <n v="139560480"/>
    <n v="19538467.200000003"/>
    <x v="3"/>
    <x v="1"/>
    <x v="9"/>
    <x v="39"/>
    <x v="0"/>
    <n v="1.1020000000000001"/>
    <x v="0"/>
    <x v="3"/>
  </r>
  <r>
    <d v="2019-10-04T00:00:00"/>
    <s v="KH015"/>
    <s v="A008"/>
    <n v="120"/>
    <x v="951"/>
    <n v="28151320"/>
    <n v="2533618.7999999998"/>
    <x v="2"/>
    <x v="0"/>
    <x v="9"/>
    <x v="39"/>
    <x v="3"/>
    <n v="0.192"/>
    <x v="3"/>
    <x v="3"/>
  </r>
  <r>
    <d v="2019-10-05T00:00:00"/>
    <s v="KH009"/>
    <s v="A003"/>
    <n v="550"/>
    <x v="952"/>
    <n v="300400400"/>
    <n v="63084083.999999993"/>
    <x v="3"/>
    <x v="0"/>
    <x v="9"/>
    <x v="39"/>
    <x v="3"/>
    <n v="1.76"/>
    <x v="0"/>
    <x v="3"/>
  </r>
  <r>
    <d v="2019-10-05T00:00:00"/>
    <s v="KH014"/>
    <s v="A011"/>
    <n v="570"/>
    <x v="953"/>
    <n v="234946060"/>
    <n v="21145145.399999999"/>
    <x v="2"/>
    <x v="0"/>
    <x v="9"/>
    <x v="39"/>
    <x v="5"/>
    <n v="1.3109999999999999"/>
    <x v="1"/>
    <x v="3"/>
  </r>
  <r>
    <d v="2019-10-05T00:00:00"/>
    <s v="KH011"/>
    <s v="A001"/>
    <n v="770"/>
    <x v="954"/>
    <n v="395545080"/>
    <n v="90975368.400000006"/>
    <x v="2"/>
    <x v="1"/>
    <x v="9"/>
    <x v="39"/>
    <x v="4"/>
    <n v="2.464"/>
    <x v="0"/>
    <x v="3"/>
  </r>
  <r>
    <d v="2019-10-05T00:00:00"/>
    <s v="KH010"/>
    <s v="A016"/>
    <n v="730"/>
    <x v="955"/>
    <n v="536286890"/>
    <n v="91168771.300000012"/>
    <x v="0"/>
    <x v="1"/>
    <x v="9"/>
    <x v="39"/>
    <x v="4"/>
    <n v="1.387"/>
    <x v="3"/>
    <x v="3"/>
  </r>
  <r>
    <d v="2019-10-06T00:00:00"/>
    <s v="KH003"/>
    <s v="A002"/>
    <n v="1190"/>
    <x v="956"/>
    <n v="587934890"/>
    <n v="99948931.300000012"/>
    <x v="1"/>
    <x v="0"/>
    <x v="9"/>
    <x v="40"/>
    <x v="6"/>
    <n v="4.76"/>
    <x v="0"/>
    <x v="3"/>
  </r>
  <r>
    <d v="2019-10-06T00:00:00"/>
    <s v="KH002"/>
    <s v="A017"/>
    <n v="10"/>
    <x v="957"/>
    <n v="10079960"/>
    <n v="1713593.2000000002"/>
    <x v="4"/>
    <x v="1"/>
    <x v="9"/>
    <x v="40"/>
    <x v="0"/>
    <n v="4.1000000000000002E-2"/>
    <x v="2"/>
    <x v="3"/>
  </r>
  <r>
    <d v="2019-10-06T00:00:00"/>
    <s v="KH009"/>
    <s v="A008"/>
    <n v="2330"/>
    <x v="958"/>
    <n v="550909740"/>
    <n v="132218337.59999999"/>
    <x v="0"/>
    <x v="0"/>
    <x v="9"/>
    <x v="40"/>
    <x v="3"/>
    <n v="3.7280000000000002"/>
    <x v="3"/>
    <x v="3"/>
  </r>
  <r>
    <d v="2019-10-06T00:00:00"/>
    <s v="KH006"/>
    <s v="A017"/>
    <n v="640"/>
    <x v="959"/>
    <n v="554691870"/>
    <n v="94297617.900000006"/>
    <x v="0"/>
    <x v="1"/>
    <x v="9"/>
    <x v="40"/>
    <x v="0"/>
    <n v="2.6240000000000001"/>
    <x v="2"/>
    <x v="3"/>
  </r>
  <r>
    <d v="2019-10-07T00:00:00"/>
    <s v="KH012"/>
    <s v="A007"/>
    <n v="100"/>
    <x v="960"/>
    <n v="76231130"/>
    <n v="10672358.200000001"/>
    <x v="1"/>
    <x v="1"/>
    <x v="9"/>
    <x v="40"/>
    <x v="1"/>
    <n v="0.27"/>
    <x v="1"/>
    <x v="3"/>
  </r>
  <r>
    <d v="2019-10-08T00:00:00"/>
    <s v="KH001"/>
    <s v="A006"/>
    <n v="830"/>
    <x v="961"/>
    <n v="628252850"/>
    <n v="75390342"/>
    <x v="3"/>
    <x v="1"/>
    <x v="9"/>
    <x v="40"/>
    <x v="2"/>
    <n v="3.569"/>
    <x v="2"/>
    <x v="3"/>
  </r>
  <r>
    <d v="2019-10-08T00:00:00"/>
    <s v="KH006"/>
    <s v="A020"/>
    <n v="510"/>
    <x v="962"/>
    <n v="348909670"/>
    <n v="52336450.5"/>
    <x v="2"/>
    <x v="1"/>
    <x v="9"/>
    <x v="40"/>
    <x v="4"/>
    <n v="1.3260000000000001"/>
    <x v="1"/>
    <x v="3"/>
  </r>
  <r>
    <d v="2019-10-09T00:00:00"/>
    <s v="KH006"/>
    <s v="A013"/>
    <n v="910"/>
    <x v="963"/>
    <n v="498836030"/>
    <n v="64848683.900000006"/>
    <x v="0"/>
    <x v="1"/>
    <x v="9"/>
    <x v="40"/>
    <x v="1"/>
    <n v="1.0920000000000001"/>
    <x v="3"/>
    <x v="3"/>
  </r>
  <r>
    <d v="2019-10-09T00:00:00"/>
    <s v="KH016"/>
    <s v="A012"/>
    <n v="2270"/>
    <x v="964"/>
    <n v="558729580"/>
    <n v="139682395"/>
    <x v="1"/>
    <x v="0"/>
    <x v="9"/>
    <x v="40"/>
    <x v="6"/>
    <n v="9.08"/>
    <x v="0"/>
    <x v="3"/>
  </r>
  <r>
    <d v="2019-10-09T00:00:00"/>
    <s v="KH002"/>
    <s v="A025"/>
    <n v="690"/>
    <x v="965"/>
    <n v="527053270"/>
    <n v="84328523.200000003"/>
    <x v="0"/>
    <x v="0"/>
    <x v="9"/>
    <x v="40"/>
    <x v="3"/>
    <n v="2.2080000000000002"/>
    <x v="0"/>
    <x v="3"/>
  </r>
  <r>
    <d v="2019-10-09T00:00:00"/>
    <s v="KH005"/>
    <s v="A020"/>
    <n v="680"/>
    <x v="966"/>
    <n v="597373120"/>
    <n v="131422086.40000001"/>
    <x v="0"/>
    <x v="1"/>
    <x v="9"/>
    <x v="40"/>
    <x v="4"/>
    <n v="1.768"/>
    <x v="1"/>
    <x v="3"/>
  </r>
  <r>
    <d v="2019-10-10T00:00:00"/>
    <s v="KH012"/>
    <s v="A010"/>
    <n v="590"/>
    <x v="967"/>
    <n v="395002250"/>
    <n v="71100405"/>
    <x v="0"/>
    <x v="0"/>
    <x v="9"/>
    <x v="40"/>
    <x v="3"/>
    <n v="1.8879999999999999"/>
    <x v="0"/>
    <x v="3"/>
  </r>
  <r>
    <d v="2019-10-10T00:00:00"/>
    <s v="KH010"/>
    <s v="A016"/>
    <n v="650"/>
    <x v="968"/>
    <n v="602126690"/>
    <n v="138489138.70000002"/>
    <x v="1"/>
    <x v="0"/>
    <x v="9"/>
    <x v="40"/>
    <x v="4"/>
    <n v="1.2350000000000001"/>
    <x v="3"/>
    <x v="3"/>
  </r>
  <r>
    <d v="2019-10-10T00:00:00"/>
    <s v="KH012"/>
    <s v="A023"/>
    <n v="460"/>
    <x v="969"/>
    <n v="405303730"/>
    <n v="77007708.700000003"/>
    <x v="1"/>
    <x v="1"/>
    <x v="9"/>
    <x v="40"/>
    <x v="6"/>
    <n v="1.518"/>
    <x v="0"/>
    <x v="3"/>
  </r>
  <r>
    <d v="2019-10-10T00:00:00"/>
    <s v="KH012"/>
    <s v="A018"/>
    <n v="830"/>
    <x v="970"/>
    <n v="421847790"/>
    <n v="80151080.099999994"/>
    <x v="0"/>
    <x v="1"/>
    <x v="9"/>
    <x v="40"/>
    <x v="4"/>
    <n v="1.7430000000000001"/>
    <x v="1"/>
    <x v="3"/>
  </r>
  <r>
    <d v="2019-10-10T00:00:00"/>
    <s v="KH003"/>
    <s v="A024"/>
    <n v="1080"/>
    <x v="971"/>
    <n v="489408580"/>
    <n v="122352145"/>
    <x v="4"/>
    <x v="1"/>
    <x v="9"/>
    <x v="40"/>
    <x v="0"/>
    <n v="4.1040000000000001"/>
    <x v="0"/>
    <x v="3"/>
  </r>
  <r>
    <d v="2019-10-10T00:00:00"/>
    <s v="KH015"/>
    <s v="A011"/>
    <n v="50"/>
    <x v="972"/>
    <n v="21850980"/>
    <n v="3059137.2"/>
    <x v="1"/>
    <x v="1"/>
    <x v="9"/>
    <x v="40"/>
    <x v="5"/>
    <n v="0.11499999999999999"/>
    <x v="1"/>
    <x v="3"/>
  </r>
  <r>
    <d v="2019-10-10T00:00:00"/>
    <s v="KH012"/>
    <s v="A003"/>
    <n v="1110"/>
    <x v="973"/>
    <n v="542606440"/>
    <n v="124799481.20000002"/>
    <x v="1"/>
    <x v="1"/>
    <x v="9"/>
    <x v="40"/>
    <x v="3"/>
    <n v="3.552"/>
    <x v="0"/>
    <x v="3"/>
  </r>
  <r>
    <d v="2019-10-10T00:00:00"/>
    <s v="KH014"/>
    <s v="A005"/>
    <n v="1490"/>
    <x v="974"/>
    <n v="533587470"/>
    <n v="112053368.69999999"/>
    <x v="0"/>
    <x v="1"/>
    <x v="9"/>
    <x v="40"/>
    <x v="7"/>
    <n v="3.2780000000000005"/>
    <x v="1"/>
    <x v="3"/>
  </r>
  <r>
    <d v="2019-10-10T00:00:00"/>
    <s v="KH012"/>
    <s v="A003"/>
    <n v="280"/>
    <x v="975"/>
    <n v="150480810"/>
    <n v="19562505.300000001"/>
    <x v="2"/>
    <x v="1"/>
    <x v="9"/>
    <x v="40"/>
    <x v="3"/>
    <n v="0.89600000000000002"/>
    <x v="0"/>
    <x v="3"/>
  </r>
  <r>
    <d v="2019-10-11T00:00:00"/>
    <s v="KH004"/>
    <s v="A008"/>
    <n v="1730"/>
    <x v="976"/>
    <n v="367341730"/>
    <n v="36734173"/>
    <x v="3"/>
    <x v="0"/>
    <x v="9"/>
    <x v="40"/>
    <x v="3"/>
    <n v="2.7679999999999998"/>
    <x v="3"/>
    <x v="3"/>
  </r>
  <r>
    <d v="2019-10-11T00:00:00"/>
    <s v="KH002"/>
    <s v="A023"/>
    <n v="80"/>
    <x v="977"/>
    <n v="63568920"/>
    <n v="9535338"/>
    <x v="1"/>
    <x v="1"/>
    <x v="9"/>
    <x v="40"/>
    <x v="6"/>
    <n v="0.26400000000000001"/>
    <x v="0"/>
    <x v="3"/>
  </r>
  <r>
    <d v="2019-10-12T00:00:00"/>
    <s v="KH012"/>
    <s v="A008"/>
    <n v="120"/>
    <x v="978"/>
    <n v="33278530"/>
    <n v="3327853.0000000005"/>
    <x v="0"/>
    <x v="1"/>
    <x v="9"/>
    <x v="40"/>
    <x v="3"/>
    <n v="0.192"/>
    <x v="3"/>
    <x v="3"/>
  </r>
  <r>
    <d v="2019-10-12T00:00:00"/>
    <s v="KH005"/>
    <s v="A017"/>
    <n v="370"/>
    <x v="979"/>
    <n v="337599450"/>
    <n v="64143895.5"/>
    <x v="0"/>
    <x v="1"/>
    <x v="9"/>
    <x v="40"/>
    <x v="0"/>
    <n v="1.5169999999999997"/>
    <x v="2"/>
    <x v="3"/>
  </r>
  <r>
    <d v="2019-10-12T00:00:00"/>
    <s v="KH004"/>
    <s v="A013"/>
    <n v="1040"/>
    <x v="980"/>
    <n v="582013840"/>
    <n v="87302076"/>
    <x v="0"/>
    <x v="1"/>
    <x v="9"/>
    <x v="40"/>
    <x v="1"/>
    <n v="1.248"/>
    <x v="3"/>
    <x v="3"/>
  </r>
  <r>
    <d v="2019-10-12T00:00:00"/>
    <s v="KH014"/>
    <s v="A005"/>
    <n v="690"/>
    <x v="981"/>
    <n v="287048220"/>
    <n v="25834339.800000001"/>
    <x v="1"/>
    <x v="0"/>
    <x v="9"/>
    <x v="40"/>
    <x v="7"/>
    <n v="1.5180000000000002"/>
    <x v="1"/>
    <x v="3"/>
  </r>
  <r>
    <d v="2019-10-12T00:00:00"/>
    <s v="KH011"/>
    <s v="A023"/>
    <n v="40"/>
    <x v="982"/>
    <n v="43488220"/>
    <n v="3479057.6"/>
    <x v="0"/>
    <x v="1"/>
    <x v="9"/>
    <x v="40"/>
    <x v="6"/>
    <n v="0.13200000000000001"/>
    <x v="0"/>
    <x v="3"/>
  </r>
  <r>
    <d v="2019-10-13T00:00:00"/>
    <s v="KH016"/>
    <s v="A019"/>
    <n v="1050"/>
    <x v="983"/>
    <n v="669276150"/>
    <n v="66927615"/>
    <x v="1"/>
    <x v="1"/>
    <x v="9"/>
    <x v="41"/>
    <x v="4"/>
    <n v="1.365"/>
    <x v="3"/>
    <x v="3"/>
  </r>
  <r>
    <d v="2019-10-13T00:00:00"/>
    <s v="KH008"/>
    <s v="A008"/>
    <n v="570"/>
    <x v="984"/>
    <n v="128202940"/>
    <n v="12820294.000000002"/>
    <x v="2"/>
    <x v="0"/>
    <x v="9"/>
    <x v="41"/>
    <x v="3"/>
    <n v="0.91200000000000003"/>
    <x v="3"/>
    <x v="3"/>
  </r>
  <r>
    <d v="2019-10-13T00:00:00"/>
    <s v="KH015"/>
    <s v="A020"/>
    <n v="650"/>
    <x v="985"/>
    <n v="622072610"/>
    <n v="99531617.599999994"/>
    <x v="3"/>
    <x v="1"/>
    <x v="9"/>
    <x v="41"/>
    <x v="4"/>
    <n v="1.69"/>
    <x v="1"/>
    <x v="3"/>
  </r>
  <r>
    <d v="2019-10-13T00:00:00"/>
    <s v="KH009"/>
    <s v="A003"/>
    <n v="270"/>
    <x v="986"/>
    <n v="118231690"/>
    <n v="13005485.9"/>
    <x v="2"/>
    <x v="0"/>
    <x v="9"/>
    <x v="41"/>
    <x v="3"/>
    <n v="0.86399999999999999"/>
    <x v="0"/>
    <x v="3"/>
  </r>
  <r>
    <d v="2019-10-14T00:00:00"/>
    <s v="KH007"/>
    <s v="A013"/>
    <n v="1640"/>
    <x v="987"/>
    <n v="698149570"/>
    <n v="181518888.19999999"/>
    <x v="0"/>
    <x v="1"/>
    <x v="9"/>
    <x v="41"/>
    <x v="1"/>
    <n v="1.968"/>
    <x v="3"/>
    <x v="3"/>
  </r>
  <r>
    <d v="2019-10-14T00:00:00"/>
    <s v="KH011"/>
    <s v="A010"/>
    <n v="250"/>
    <x v="988"/>
    <n v="167738680"/>
    <n v="18451254.800000001"/>
    <x v="2"/>
    <x v="0"/>
    <x v="9"/>
    <x v="41"/>
    <x v="3"/>
    <n v="0.8"/>
    <x v="0"/>
    <x v="3"/>
  </r>
  <r>
    <d v="2019-10-14T00:00:00"/>
    <s v="KH005"/>
    <s v="A008"/>
    <n v="2280"/>
    <x v="989"/>
    <n v="592521300"/>
    <n v="130354686"/>
    <x v="1"/>
    <x v="1"/>
    <x v="9"/>
    <x v="41"/>
    <x v="3"/>
    <n v="3.6480000000000001"/>
    <x v="3"/>
    <x v="3"/>
  </r>
  <r>
    <d v="2019-10-14T00:00:00"/>
    <s v="KH003"/>
    <s v="A022"/>
    <n v="860"/>
    <x v="990"/>
    <n v="657806210"/>
    <n v="151295428.30000001"/>
    <x v="2"/>
    <x v="1"/>
    <x v="9"/>
    <x v="41"/>
    <x v="7"/>
    <n v="1.72"/>
    <x v="3"/>
    <x v="3"/>
  </r>
  <r>
    <d v="2019-10-15T00:00:00"/>
    <s v="KH010"/>
    <s v="A018"/>
    <n v="610"/>
    <x v="991"/>
    <n v="359732770"/>
    <n v="61154570.900000006"/>
    <x v="3"/>
    <x v="0"/>
    <x v="9"/>
    <x v="41"/>
    <x v="4"/>
    <n v="1.2809999999999999"/>
    <x v="1"/>
    <x v="3"/>
  </r>
  <r>
    <d v="2019-10-16T00:00:00"/>
    <s v="KH008"/>
    <s v="A010"/>
    <n v="30"/>
    <x v="992"/>
    <n v="17348900"/>
    <n v="3469780"/>
    <x v="4"/>
    <x v="0"/>
    <x v="9"/>
    <x v="41"/>
    <x v="3"/>
    <n v="9.6000000000000002E-2"/>
    <x v="0"/>
    <x v="3"/>
  </r>
  <r>
    <d v="2019-10-16T00:00:00"/>
    <s v="KH015"/>
    <s v="A008"/>
    <n v="900"/>
    <x v="993"/>
    <n v="237558450"/>
    <n v="42760521"/>
    <x v="2"/>
    <x v="1"/>
    <x v="9"/>
    <x v="41"/>
    <x v="3"/>
    <n v="1.44"/>
    <x v="3"/>
    <x v="3"/>
  </r>
  <r>
    <d v="2019-10-16T00:00:00"/>
    <s v="KH006"/>
    <s v="A020"/>
    <n v="490"/>
    <x v="994"/>
    <n v="353832470"/>
    <n v="38921571.700000003"/>
    <x v="2"/>
    <x v="0"/>
    <x v="9"/>
    <x v="41"/>
    <x v="4"/>
    <n v="1.274"/>
    <x v="1"/>
    <x v="3"/>
  </r>
  <r>
    <d v="2019-10-16T00:00:00"/>
    <s v="KH011"/>
    <s v="A023"/>
    <n v="310"/>
    <x v="995"/>
    <n v="254363180"/>
    <n v="40698108.799999997"/>
    <x v="4"/>
    <x v="0"/>
    <x v="9"/>
    <x v="41"/>
    <x v="6"/>
    <n v="1.0229999999999999"/>
    <x v="0"/>
    <x v="3"/>
  </r>
  <r>
    <d v="2019-10-16T00:00:00"/>
    <s v="KH007"/>
    <s v="A019"/>
    <n v="670"/>
    <x v="996"/>
    <n v="409012670"/>
    <n v="61351900.5"/>
    <x v="4"/>
    <x v="0"/>
    <x v="9"/>
    <x v="41"/>
    <x v="4"/>
    <n v="0.871"/>
    <x v="3"/>
    <x v="3"/>
  </r>
  <r>
    <d v="2019-10-17T00:00:00"/>
    <s v="KH006"/>
    <s v="A019"/>
    <n v="1070"/>
    <x v="997"/>
    <n v="593940780"/>
    <n v="59394078.000000007"/>
    <x v="0"/>
    <x v="0"/>
    <x v="9"/>
    <x v="41"/>
    <x v="4"/>
    <n v="1.391"/>
    <x v="3"/>
    <x v="3"/>
  </r>
  <r>
    <d v="2019-10-17T00:00:00"/>
    <s v="KH001"/>
    <s v="A010"/>
    <n v="350"/>
    <x v="998"/>
    <n v="184730810"/>
    <n v="20320389.099999998"/>
    <x v="1"/>
    <x v="0"/>
    <x v="9"/>
    <x v="41"/>
    <x v="3"/>
    <n v="1.1200000000000001"/>
    <x v="0"/>
    <x v="3"/>
  </r>
  <r>
    <d v="2019-10-18T00:00:00"/>
    <s v="KH016"/>
    <s v="A019"/>
    <n v="1070"/>
    <x v="999"/>
    <n v="638699900"/>
    <n v="159674975"/>
    <x v="3"/>
    <x v="1"/>
    <x v="9"/>
    <x v="41"/>
    <x v="4"/>
    <n v="1.391"/>
    <x v="3"/>
    <x v="3"/>
  </r>
  <r>
    <d v="2019-10-18T00:00:00"/>
    <s v="KH016"/>
    <s v="A015"/>
    <n v="500"/>
    <x v="1000"/>
    <n v="267857590"/>
    <n v="56250093.899999999"/>
    <x v="3"/>
    <x v="0"/>
    <x v="9"/>
    <x v="41"/>
    <x v="0"/>
    <n v="1.75"/>
    <x v="0"/>
    <x v="3"/>
  </r>
  <r>
    <d v="2019-10-18T00:00:00"/>
    <s v="KH006"/>
    <s v="A023"/>
    <n v="550"/>
    <x v="1001"/>
    <n v="600467430"/>
    <n v="138107508.90000001"/>
    <x v="0"/>
    <x v="1"/>
    <x v="9"/>
    <x v="41"/>
    <x v="6"/>
    <n v="1.8149999999999999"/>
    <x v="0"/>
    <x v="3"/>
  </r>
  <r>
    <d v="2019-10-18T00:00:00"/>
    <s v="KH014"/>
    <s v="A022"/>
    <n v="360"/>
    <x v="1002"/>
    <n v="264865210"/>
    <n v="31783825.199999999"/>
    <x v="0"/>
    <x v="0"/>
    <x v="9"/>
    <x v="41"/>
    <x v="7"/>
    <n v="0.72"/>
    <x v="3"/>
    <x v="3"/>
  </r>
  <r>
    <d v="2019-10-19T00:00:00"/>
    <s v="KH008"/>
    <s v="A002"/>
    <n v="610"/>
    <x v="1003"/>
    <n v="284263180"/>
    <n v="42639477"/>
    <x v="0"/>
    <x v="1"/>
    <x v="9"/>
    <x v="41"/>
    <x v="6"/>
    <n v="2.44"/>
    <x v="0"/>
    <x v="3"/>
  </r>
  <r>
    <d v="2019-10-19T00:00:00"/>
    <s v="KH014"/>
    <s v="A003"/>
    <n v="1110"/>
    <x v="1004"/>
    <n v="636885410"/>
    <n v="108270519.7"/>
    <x v="1"/>
    <x v="0"/>
    <x v="9"/>
    <x v="41"/>
    <x v="3"/>
    <n v="3.552"/>
    <x v="0"/>
    <x v="3"/>
  </r>
  <r>
    <d v="2019-10-19T00:00:00"/>
    <s v="KH011"/>
    <s v="A021"/>
    <n v="2040"/>
    <x v="1005"/>
    <n v="679734720"/>
    <n v="67973472"/>
    <x v="2"/>
    <x v="0"/>
    <x v="9"/>
    <x v="41"/>
    <x v="2"/>
    <n v="7.548"/>
    <x v="0"/>
    <x v="3"/>
  </r>
  <r>
    <d v="2019-10-19T00:00:00"/>
    <s v="KH014"/>
    <s v="A016"/>
    <n v="460"/>
    <x v="1006"/>
    <n v="346489780"/>
    <n v="62368160.399999999"/>
    <x v="3"/>
    <x v="0"/>
    <x v="9"/>
    <x v="41"/>
    <x v="4"/>
    <n v="0.874"/>
    <x v="3"/>
    <x v="3"/>
  </r>
  <r>
    <d v="2019-10-19T00:00:00"/>
    <s v="KH016"/>
    <s v="A002"/>
    <n v="950"/>
    <x v="1007"/>
    <n v="397711530"/>
    <n v="95450767.199999988"/>
    <x v="2"/>
    <x v="0"/>
    <x v="9"/>
    <x v="41"/>
    <x v="6"/>
    <n v="3.8"/>
    <x v="0"/>
    <x v="3"/>
  </r>
  <r>
    <d v="2019-10-20T00:00:00"/>
    <s v="KH008"/>
    <s v="A003"/>
    <n v="650"/>
    <x v="1008"/>
    <n v="351361050"/>
    <n v="42163326"/>
    <x v="1"/>
    <x v="1"/>
    <x v="9"/>
    <x v="42"/>
    <x v="3"/>
    <n v="2.08"/>
    <x v="0"/>
    <x v="3"/>
  </r>
  <r>
    <d v="2019-10-20T00:00:00"/>
    <s v="KH013"/>
    <s v="A003"/>
    <n v="280"/>
    <x v="1009"/>
    <n v="169647540"/>
    <n v="42411885"/>
    <x v="0"/>
    <x v="1"/>
    <x v="9"/>
    <x v="42"/>
    <x v="3"/>
    <n v="0.89600000000000002"/>
    <x v="0"/>
    <x v="3"/>
  </r>
  <r>
    <d v="2019-10-21T00:00:00"/>
    <s v="KH011"/>
    <s v="A005"/>
    <n v="220"/>
    <x v="1010"/>
    <n v="79166230"/>
    <n v="7124960.6999999993"/>
    <x v="0"/>
    <x v="0"/>
    <x v="9"/>
    <x v="42"/>
    <x v="7"/>
    <n v="0.48400000000000004"/>
    <x v="1"/>
    <x v="3"/>
  </r>
  <r>
    <d v="2019-10-22T00:00:00"/>
    <s v="KH014"/>
    <s v="A024"/>
    <n v="840"/>
    <x v="1011"/>
    <n v="295545460"/>
    <n v="29554546"/>
    <x v="3"/>
    <x v="1"/>
    <x v="9"/>
    <x v="42"/>
    <x v="0"/>
    <n v="3.1920000000000002"/>
    <x v="0"/>
    <x v="3"/>
  </r>
  <r>
    <d v="2019-10-22T00:00:00"/>
    <s v="KH001"/>
    <s v="A004"/>
    <n v="810"/>
    <x v="1012"/>
    <n v="239300430"/>
    <n v="45467081.700000003"/>
    <x v="2"/>
    <x v="0"/>
    <x v="9"/>
    <x v="42"/>
    <x v="0"/>
    <n v="2.1869999999999998"/>
    <x v="1"/>
    <x v="3"/>
  </r>
  <r>
    <d v="2019-10-23T00:00:00"/>
    <s v="KH010"/>
    <s v="A018"/>
    <n v="530"/>
    <x v="1013"/>
    <n v="270315250"/>
    <n v="24328372.5"/>
    <x v="4"/>
    <x v="0"/>
    <x v="9"/>
    <x v="42"/>
    <x v="4"/>
    <n v="1.113"/>
    <x v="1"/>
    <x v="3"/>
  </r>
  <r>
    <d v="2019-10-23T00:00:00"/>
    <s v="KH009"/>
    <s v="A007"/>
    <n v="110"/>
    <x v="1014"/>
    <n v="93582970"/>
    <n v="12165786.100000001"/>
    <x v="4"/>
    <x v="0"/>
    <x v="9"/>
    <x v="42"/>
    <x v="1"/>
    <n v="0.29699999999999999"/>
    <x v="1"/>
    <x v="3"/>
  </r>
  <r>
    <d v="2019-10-23T00:00:00"/>
    <s v="KH013"/>
    <s v="A006"/>
    <n v="160"/>
    <x v="1015"/>
    <n v="113876460"/>
    <n v="12526410.600000001"/>
    <x v="0"/>
    <x v="1"/>
    <x v="9"/>
    <x v="42"/>
    <x v="2"/>
    <n v="0.68799999999999994"/>
    <x v="2"/>
    <x v="3"/>
  </r>
  <r>
    <d v="2019-10-24T00:00:00"/>
    <s v="KH013"/>
    <s v="A003"/>
    <n v="1260"/>
    <x v="1016"/>
    <n v="587209270"/>
    <n v="123313946.7"/>
    <x v="4"/>
    <x v="0"/>
    <x v="9"/>
    <x v="42"/>
    <x v="3"/>
    <n v="4.032"/>
    <x v="0"/>
    <x v="3"/>
  </r>
  <r>
    <d v="2019-10-24T00:00:00"/>
    <s v="KH003"/>
    <s v="A022"/>
    <n v="810"/>
    <x v="1017"/>
    <n v="520985090"/>
    <n v="114616719.80000001"/>
    <x v="0"/>
    <x v="1"/>
    <x v="9"/>
    <x v="42"/>
    <x v="7"/>
    <n v="1.62"/>
    <x v="3"/>
    <x v="3"/>
  </r>
  <r>
    <d v="2019-10-25T00:00:00"/>
    <s v="KH015"/>
    <s v="A022"/>
    <n v="600"/>
    <x v="1018"/>
    <n v="402389950"/>
    <n v="40238995"/>
    <x v="0"/>
    <x v="1"/>
    <x v="9"/>
    <x v="42"/>
    <x v="7"/>
    <n v="1.2"/>
    <x v="3"/>
    <x v="3"/>
  </r>
  <r>
    <d v="2019-10-25T00:00:00"/>
    <s v="KH012"/>
    <s v="A010"/>
    <n v="70"/>
    <x v="1019"/>
    <n v="38502310"/>
    <n v="3465207.9"/>
    <x v="0"/>
    <x v="0"/>
    <x v="9"/>
    <x v="42"/>
    <x v="3"/>
    <n v="0.224"/>
    <x v="0"/>
    <x v="3"/>
  </r>
  <r>
    <d v="2019-10-26T00:00:00"/>
    <s v="KH002"/>
    <s v="A012"/>
    <n v="1390"/>
    <x v="1020"/>
    <n v="437920560"/>
    <n v="65688083.999999993"/>
    <x v="1"/>
    <x v="0"/>
    <x v="9"/>
    <x v="42"/>
    <x v="6"/>
    <n v="5.56"/>
    <x v="0"/>
    <x v="3"/>
  </r>
  <r>
    <d v="2019-10-26T00:00:00"/>
    <s v="KH009"/>
    <s v="A012"/>
    <n v="110"/>
    <x v="1021"/>
    <n v="26991680"/>
    <n v="6208086.4000000004"/>
    <x v="0"/>
    <x v="0"/>
    <x v="9"/>
    <x v="42"/>
    <x v="6"/>
    <n v="0.44"/>
    <x v="0"/>
    <x v="3"/>
  </r>
  <r>
    <d v="2019-10-26T00:00:00"/>
    <s v="KH013"/>
    <s v="A021"/>
    <n v="1740"/>
    <x v="1022"/>
    <n v="596677010"/>
    <n v="89501551.5"/>
    <x v="2"/>
    <x v="1"/>
    <x v="9"/>
    <x v="42"/>
    <x v="2"/>
    <n v="6.4379999999999997"/>
    <x v="0"/>
    <x v="3"/>
  </r>
  <r>
    <d v="2019-10-27T00:00:00"/>
    <s v="KH005"/>
    <s v="A018"/>
    <n v="40"/>
    <x v="1023"/>
    <n v="25016030"/>
    <n v="4002564.8"/>
    <x v="4"/>
    <x v="1"/>
    <x v="9"/>
    <x v="43"/>
    <x v="4"/>
    <n v="8.4000000000000005E-2"/>
    <x v="1"/>
    <x v="3"/>
  </r>
  <r>
    <d v="2019-10-27T00:00:00"/>
    <s v="KH010"/>
    <s v="A003"/>
    <n v="310"/>
    <x v="1024"/>
    <n v="160540660"/>
    <n v="24081099"/>
    <x v="0"/>
    <x v="0"/>
    <x v="9"/>
    <x v="43"/>
    <x v="3"/>
    <n v="0.99199999999999999"/>
    <x v="0"/>
    <x v="3"/>
  </r>
  <r>
    <d v="2019-10-27T00:00:00"/>
    <s v="KH003"/>
    <s v="A012"/>
    <n v="820"/>
    <x v="1025"/>
    <n v="202765880"/>
    <n v="46636152.400000006"/>
    <x v="4"/>
    <x v="0"/>
    <x v="9"/>
    <x v="43"/>
    <x v="6"/>
    <n v="3.28"/>
    <x v="0"/>
    <x v="3"/>
  </r>
  <r>
    <d v="2019-10-27T00:00:00"/>
    <s v="KH010"/>
    <s v="A011"/>
    <n v="1080"/>
    <x v="1026"/>
    <n v="475113090"/>
    <n v="57013570.799999997"/>
    <x v="0"/>
    <x v="1"/>
    <x v="9"/>
    <x v="43"/>
    <x v="5"/>
    <n v="2.484"/>
    <x v="1"/>
    <x v="3"/>
  </r>
  <r>
    <d v="2019-10-27T00:00:00"/>
    <s v="KH007"/>
    <s v="A021"/>
    <n v="610"/>
    <x v="1027"/>
    <n v="208783600"/>
    <n v="39668884"/>
    <x v="2"/>
    <x v="1"/>
    <x v="9"/>
    <x v="43"/>
    <x v="2"/>
    <n v="2.2570000000000001"/>
    <x v="0"/>
    <x v="3"/>
  </r>
  <r>
    <d v="2019-10-27T00:00:00"/>
    <s v="KH005"/>
    <s v="A011"/>
    <n v="1600"/>
    <x v="1028"/>
    <n v="679552670"/>
    <n v="163092640.80000001"/>
    <x v="2"/>
    <x v="1"/>
    <x v="9"/>
    <x v="43"/>
    <x v="5"/>
    <n v="3.6799999999999997"/>
    <x v="1"/>
    <x v="3"/>
  </r>
  <r>
    <d v="2019-10-28T00:00:00"/>
    <s v="KH004"/>
    <s v="A004"/>
    <n v="2550"/>
    <x v="1029"/>
    <n v="597604210"/>
    <n v="53784378.899999999"/>
    <x v="2"/>
    <x v="0"/>
    <x v="9"/>
    <x v="43"/>
    <x v="0"/>
    <n v="6.8849999999999998"/>
    <x v="1"/>
    <x v="3"/>
  </r>
  <r>
    <d v="2019-10-28T00:00:00"/>
    <s v="KH005"/>
    <s v="A004"/>
    <n v="1850"/>
    <x v="1030"/>
    <n v="543733680"/>
    <n v="48936031.200000003"/>
    <x v="1"/>
    <x v="0"/>
    <x v="9"/>
    <x v="43"/>
    <x v="0"/>
    <n v="4.9950000000000001"/>
    <x v="1"/>
    <x v="3"/>
  </r>
  <r>
    <d v="2019-10-28T00:00:00"/>
    <s v="KH007"/>
    <s v="A009"/>
    <n v="510"/>
    <x v="1031"/>
    <n v="303402530"/>
    <n v="27306227.699999999"/>
    <x v="3"/>
    <x v="0"/>
    <x v="9"/>
    <x v="43"/>
    <x v="2"/>
    <n v="1.8360000000000001"/>
    <x v="0"/>
    <x v="3"/>
  </r>
  <r>
    <d v="2019-10-28T00:00:00"/>
    <s v="KH016"/>
    <s v="A021"/>
    <n v="1000"/>
    <x v="1032"/>
    <n v="352849820"/>
    <n v="67041465.799999997"/>
    <x v="2"/>
    <x v="1"/>
    <x v="9"/>
    <x v="43"/>
    <x v="2"/>
    <n v="3.7"/>
    <x v="0"/>
    <x v="3"/>
  </r>
  <r>
    <d v="2019-10-29T00:00:00"/>
    <s v="KH008"/>
    <s v="A022"/>
    <n v="20"/>
    <x v="1033"/>
    <n v="18444460"/>
    <n v="1660001.4"/>
    <x v="2"/>
    <x v="0"/>
    <x v="9"/>
    <x v="43"/>
    <x v="7"/>
    <n v="0.04"/>
    <x v="3"/>
    <x v="3"/>
  </r>
  <r>
    <d v="2019-10-29T00:00:00"/>
    <s v="KH016"/>
    <s v="A025"/>
    <n v="110"/>
    <x v="1034"/>
    <n v="86568550"/>
    <n v="16448024.5"/>
    <x v="1"/>
    <x v="0"/>
    <x v="9"/>
    <x v="43"/>
    <x v="3"/>
    <n v="0.35199999999999998"/>
    <x v="0"/>
    <x v="3"/>
  </r>
  <r>
    <d v="2019-10-29T00:00:00"/>
    <s v="KH005"/>
    <s v="A007"/>
    <n v="70"/>
    <x v="1035"/>
    <n v="44938890"/>
    <n v="5842055.7000000011"/>
    <x v="1"/>
    <x v="1"/>
    <x v="9"/>
    <x v="43"/>
    <x v="1"/>
    <n v="0.189"/>
    <x v="1"/>
    <x v="3"/>
  </r>
  <r>
    <d v="2019-10-29T00:00:00"/>
    <s v="KH010"/>
    <s v="A020"/>
    <n v="450"/>
    <x v="1036"/>
    <n v="343986960"/>
    <n v="82556870.400000006"/>
    <x v="1"/>
    <x v="0"/>
    <x v="9"/>
    <x v="43"/>
    <x v="4"/>
    <n v="1.17"/>
    <x v="1"/>
    <x v="3"/>
  </r>
  <r>
    <d v="2019-10-29T00:00:00"/>
    <s v="KH016"/>
    <s v="A012"/>
    <n v="690"/>
    <x v="1037"/>
    <n v="196066740"/>
    <n v="15685339.199999999"/>
    <x v="0"/>
    <x v="1"/>
    <x v="9"/>
    <x v="43"/>
    <x v="6"/>
    <n v="2.76"/>
    <x v="0"/>
    <x v="3"/>
  </r>
  <r>
    <d v="2019-10-29T00:00:00"/>
    <s v="KH010"/>
    <s v="A017"/>
    <n v="150"/>
    <x v="1038"/>
    <n v="125288500"/>
    <n v="23804815"/>
    <x v="0"/>
    <x v="0"/>
    <x v="9"/>
    <x v="43"/>
    <x v="0"/>
    <n v="0.61499999999999999"/>
    <x v="2"/>
    <x v="3"/>
  </r>
  <r>
    <d v="2019-10-29T00:00:00"/>
    <s v="KH006"/>
    <s v="A025"/>
    <n v="600"/>
    <x v="1039"/>
    <n v="487344800"/>
    <n v="102342407.99999999"/>
    <x v="4"/>
    <x v="0"/>
    <x v="9"/>
    <x v="43"/>
    <x v="3"/>
    <n v="1.92"/>
    <x v="0"/>
    <x v="3"/>
  </r>
  <r>
    <d v="2019-10-30T00:00:00"/>
    <s v="KH002"/>
    <s v="A009"/>
    <n v="430"/>
    <x v="1040"/>
    <n v="285971470"/>
    <n v="74352582.200000003"/>
    <x v="2"/>
    <x v="0"/>
    <x v="9"/>
    <x v="43"/>
    <x v="2"/>
    <n v="1.548"/>
    <x v="0"/>
    <x v="3"/>
  </r>
  <r>
    <d v="2019-10-30T00:00:00"/>
    <s v="KH012"/>
    <s v="A005"/>
    <n v="690"/>
    <x v="1041"/>
    <n v="231520030"/>
    <n v="50934406.600000001"/>
    <x v="1"/>
    <x v="1"/>
    <x v="9"/>
    <x v="43"/>
    <x v="7"/>
    <n v="1.5180000000000002"/>
    <x v="1"/>
    <x v="3"/>
  </r>
  <r>
    <d v="2019-10-30T00:00:00"/>
    <s v="KH002"/>
    <s v="A025"/>
    <n v="650"/>
    <x v="1042"/>
    <n v="382163100"/>
    <n v="91719144"/>
    <x v="0"/>
    <x v="0"/>
    <x v="9"/>
    <x v="43"/>
    <x v="3"/>
    <n v="2.08"/>
    <x v="0"/>
    <x v="3"/>
  </r>
  <r>
    <d v="2019-10-31T00:00:00"/>
    <s v="KH016"/>
    <s v="A015"/>
    <n v="620"/>
    <x v="1043"/>
    <n v="396496220"/>
    <n v="63439395.200000003"/>
    <x v="4"/>
    <x v="1"/>
    <x v="9"/>
    <x v="43"/>
    <x v="0"/>
    <n v="2.17"/>
    <x v="0"/>
    <x v="3"/>
  </r>
  <r>
    <d v="2019-10-31T00:00:00"/>
    <s v="KH006"/>
    <s v="A019"/>
    <n v="760"/>
    <x v="1044"/>
    <n v="496747620"/>
    <n v="39739809.600000001"/>
    <x v="1"/>
    <x v="0"/>
    <x v="9"/>
    <x v="43"/>
    <x v="4"/>
    <n v="0.98799999999999999"/>
    <x v="3"/>
    <x v="3"/>
  </r>
  <r>
    <d v="2019-10-31T00:00:00"/>
    <s v="KH012"/>
    <s v="A025"/>
    <n v="960"/>
    <x v="1045"/>
    <n v="603936220"/>
    <n v="114747881.8"/>
    <x v="3"/>
    <x v="0"/>
    <x v="9"/>
    <x v="43"/>
    <x v="3"/>
    <n v="3.0720000000000001"/>
    <x v="0"/>
    <x v="3"/>
  </r>
  <r>
    <d v="2019-10-31T00:00:00"/>
    <s v="KH013"/>
    <s v="A008"/>
    <n v="930"/>
    <x v="1046"/>
    <n v="263036230"/>
    <n v="55237608.299999997"/>
    <x v="4"/>
    <x v="0"/>
    <x v="9"/>
    <x v="43"/>
    <x v="3"/>
    <n v="1.488"/>
    <x v="3"/>
    <x v="3"/>
  </r>
  <r>
    <d v="2019-11-01T00:00:00"/>
    <s v="KH015"/>
    <s v="A010"/>
    <n v="780"/>
    <x v="1047"/>
    <n v="398075810"/>
    <n v="99518952.5"/>
    <x v="0"/>
    <x v="1"/>
    <x v="10"/>
    <x v="43"/>
    <x v="3"/>
    <n v="2.496"/>
    <x v="0"/>
    <x v="3"/>
  </r>
  <r>
    <d v="2019-11-01T00:00:00"/>
    <s v="KH010"/>
    <s v="A002"/>
    <n v="1030"/>
    <x v="1048"/>
    <n v="522890190"/>
    <n v="115035841.8"/>
    <x v="0"/>
    <x v="1"/>
    <x v="10"/>
    <x v="43"/>
    <x v="6"/>
    <n v="4.12"/>
    <x v="0"/>
    <x v="3"/>
  </r>
  <r>
    <d v="2019-11-01T00:00:00"/>
    <s v="KH006"/>
    <s v="A024"/>
    <n v="830"/>
    <x v="1049"/>
    <n v="406088390"/>
    <n v="69035026.300000012"/>
    <x v="0"/>
    <x v="1"/>
    <x v="10"/>
    <x v="43"/>
    <x v="0"/>
    <n v="3.1539999999999999"/>
    <x v="0"/>
    <x v="3"/>
  </r>
  <r>
    <d v="2019-11-01T00:00:00"/>
    <s v="KH004"/>
    <s v="A020"/>
    <n v="410"/>
    <x v="1050"/>
    <n v="317745830"/>
    <n v="73081540.900000006"/>
    <x v="0"/>
    <x v="1"/>
    <x v="10"/>
    <x v="43"/>
    <x v="4"/>
    <n v="1.0660000000000001"/>
    <x v="1"/>
    <x v="3"/>
  </r>
  <r>
    <d v="2019-11-02T00:00:00"/>
    <s v="KH008"/>
    <s v="A005"/>
    <n v="1510"/>
    <x v="1051"/>
    <n v="610921930"/>
    <n v="116075166.7"/>
    <x v="4"/>
    <x v="1"/>
    <x v="10"/>
    <x v="43"/>
    <x v="7"/>
    <n v="3.3220000000000005"/>
    <x v="1"/>
    <x v="3"/>
  </r>
  <r>
    <d v="2019-11-02T00:00:00"/>
    <s v="KH001"/>
    <s v="A021"/>
    <n v="1750"/>
    <x v="1052"/>
    <n v="611967120"/>
    <n v="61196712"/>
    <x v="3"/>
    <x v="0"/>
    <x v="10"/>
    <x v="43"/>
    <x v="2"/>
    <n v="6.4749999999999996"/>
    <x v="0"/>
    <x v="3"/>
  </r>
  <r>
    <d v="2019-11-02T00:00:00"/>
    <s v="KH012"/>
    <s v="A006"/>
    <n v="530"/>
    <x v="1053"/>
    <n v="481038990"/>
    <n v="125070137.40000001"/>
    <x v="0"/>
    <x v="1"/>
    <x v="10"/>
    <x v="43"/>
    <x v="2"/>
    <n v="2.2789999999999999"/>
    <x v="2"/>
    <x v="3"/>
  </r>
  <r>
    <d v="2019-11-02T00:00:00"/>
    <s v="KH016"/>
    <s v="A009"/>
    <n v="740"/>
    <x v="1054"/>
    <n v="479432060"/>
    <n v="38354564.799999997"/>
    <x v="2"/>
    <x v="0"/>
    <x v="10"/>
    <x v="43"/>
    <x v="2"/>
    <n v="2.6640000000000001"/>
    <x v="0"/>
    <x v="3"/>
  </r>
  <r>
    <d v="2019-11-03T00:00:00"/>
    <s v="KH003"/>
    <s v="A025"/>
    <n v="990"/>
    <x v="1055"/>
    <n v="577155450"/>
    <n v="57715545"/>
    <x v="0"/>
    <x v="1"/>
    <x v="10"/>
    <x v="44"/>
    <x v="3"/>
    <n v="3.1680000000000001"/>
    <x v="0"/>
    <x v="3"/>
  </r>
  <r>
    <d v="2019-11-03T00:00:00"/>
    <s v="KH008"/>
    <s v="A025"/>
    <n v="990"/>
    <x v="1056"/>
    <n v="651418400"/>
    <n v="130283680"/>
    <x v="1"/>
    <x v="1"/>
    <x v="10"/>
    <x v="44"/>
    <x v="3"/>
    <n v="3.1680000000000001"/>
    <x v="0"/>
    <x v="3"/>
  </r>
  <r>
    <d v="2019-11-03T00:00:00"/>
    <s v="KH006"/>
    <s v="A020"/>
    <n v="480"/>
    <x v="1057"/>
    <n v="424081090"/>
    <n v="84816218"/>
    <x v="4"/>
    <x v="0"/>
    <x v="10"/>
    <x v="44"/>
    <x v="4"/>
    <n v="1.248"/>
    <x v="1"/>
    <x v="3"/>
  </r>
  <r>
    <d v="2019-11-04T00:00:00"/>
    <s v="KH015"/>
    <s v="A017"/>
    <n v="510"/>
    <x v="1058"/>
    <n v="398935400"/>
    <n v="87765788"/>
    <x v="3"/>
    <x v="0"/>
    <x v="10"/>
    <x v="44"/>
    <x v="0"/>
    <n v="2.0910000000000002"/>
    <x v="2"/>
    <x v="3"/>
  </r>
  <r>
    <d v="2019-11-04T00:00:00"/>
    <s v="KH012"/>
    <s v="A009"/>
    <n v="420"/>
    <x v="1059"/>
    <n v="271112820"/>
    <n v="51511435.799999997"/>
    <x v="3"/>
    <x v="0"/>
    <x v="10"/>
    <x v="44"/>
    <x v="2"/>
    <n v="1.512"/>
    <x v="0"/>
    <x v="3"/>
  </r>
  <r>
    <d v="2019-11-04T00:00:00"/>
    <s v="KH010"/>
    <s v="A012"/>
    <n v="1600"/>
    <x v="1060"/>
    <n v="495659730"/>
    <n v="44609375.700000003"/>
    <x v="0"/>
    <x v="0"/>
    <x v="10"/>
    <x v="44"/>
    <x v="6"/>
    <n v="6.4"/>
    <x v="0"/>
    <x v="3"/>
  </r>
  <r>
    <d v="2019-11-06T00:00:00"/>
    <s v="KH011"/>
    <s v="A004"/>
    <n v="1440"/>
    <x v="1061"/>
    <n v="465504420"/>
    <n v="88445839.800000012"/>
    <x v="4"/>
    <x v="0"/>
    <x v="10"/>
    <x v="44"/>
    <x v="0"/>
    <n v="3.8880000000000003"/>
    <x v="1"/>
    <x v="3"/>
  </r>
  <r>
    <d v="2019-11-06T00:00:00"/>
    <s v="KH002"/>
    <s v="A018"/>
    <n v="800"/>
    <x v="1062"/>
    <n v="448918270"/>
    <n v="103251202.10000001"/>
    <x v="3"/>
    <x v="1"/>
    <x v="10"/>
    <x v="44"/>
    <x v="4"/>
    <n v="1.68"/>
    <x v="1"/>
    <x v="3"/>
  </r>
  <r>
    <d v="2019-11-06T00:00:00"/>
    <s v="KH003"/>
    <s v="A019"/>
    <n v="450"/>
    <x v="1063"/>
    <n v="276186750"/>
    <n v="57999217.5"/>
    <x v="4"/>
    <x v="1"/>
    <x v="10"/>
    <x v="44"/>
    <x v="4"/>
    <n v="0.58499999999999996"/>
    <x v="3"/>
    <x v="3"/>
  </r>
  <r>
    <d v="2019-11-06T00:00:00"/>
    <s v="KH004"/>
    <s v="A023"/>
    <n v="30"/>
    <x v="1064"/>
    <n v="27778660"/>
    <n v="5277945.4000000004"/>
    <x v="0"/>
    <x v="0"/>
    <x v="10"/>
    <x v="44"/>
    <x v="6"/>
    <n v="9.9000000000000005E-2"/>
    <x v="0"/>
    <x v="3"/>
  </r>
  <r>
    <d v="2019-11-07T00:00:00"/>
    <s v="KH016"/>
    <s v="A007"/>
    <n v="340"/>
    <x v="1065"/>
    <n v="248089620"/>
    <n v="52098820.199999996"/>
    <x v="0"/>
    <x v="1"/>
    <x v="10"/>
    <x v="44"/>
    <x v="1"/>
    <n v="0.91800000000000015"/>
    <x v="1"/>
    <x v="3"/>
  </r>
  <r>
    <d v="2019-11-07T00:00:00"/>
    <s v="KH010"/>
    <s v="A012"/>
    <n v="80"/>
    <x v="1066"/>
    <n v="25841760"/>
    <n v="5426769.5999999996"/>
    <x v="2"/>
    <x v="1"/>
    <x v="10"/>
    <x v="44"/>
    <x v="6"/>
    <n v="0.32"/>
    <x v="0"/>
    <x v="3"/>
  </r>
  <r>
    <d v="2019-11-07T00:00:00"/>
    <s v="KH014"/>
    <s v="A023"/>
    <n v="120"/>
    <x v="1067"/>
    <n v="93930270"/>
    <n v="22543264.800000001"/>
    <x v="2"/>
    <x v="0"/>
    <x v="10"/>
    <x v="44"/>
    <x v="6"/>
    <n v="0.39600000000000002"/>
    <x v="0"/>
    <x v="3"/>
  </r>
  <r>
    <d v="2019-11-08T00:00:00"/>
    <s v="KH011"/>
    <s v="A017"/>
    <n v="230"/>
    <x v="1068"/>
    <n v="193310740"/>
    <n v="25130396.200000003"/>
    <x v="0"/>
    <x v="0"/>
    <x v="10"/>
    <x v="44"/>
    <x v="0"/>
    <n v="0.94299999999999984"/>
    <x v="2"/>
    <x v="3"/>
  </r>
  <r>
    <d v="2019-11-08T00:00:00"/>
    <s v="KH015"/>
    <s v="A011"/>
    <n v="1150"/>
    <x v="1069"/>
    <n v="671346810"/>
    <n v="100702021.5"/>
    <x v="3"/>
    <x v="1"/>
    <x v="10"/>
    <x v="44"/>
    <x v="5"/>
    <n v="2.645"/>
    <x v="1"/>
    <x v="3"/>
  </r>
  <r>
    <d v="2019-11-08T00:00:00"/>
    <s v="KH003"/>
    <s v="A013"/>
    <n v="160"/>
    <x v="1070"/>
    <n v="91835030"/>
    <n v="11020203.599999998"/>
    <x v="3"/>
    <x v="1"/>
    <x v="10"/>
    <x v="44"/>
    <x v="1"/>
    <n v="0.192"/>
    <x v="3"/>
    <x v="3"/>
  </r>
  <r>
    <d v="2019-11-08T00:00:00"/>
    <s v="KH005"/>
    <s v="A024"/>
    <n v="920"/>
    <x v="1071"/>
    <n v="431711670"/>
    <n v="56122517.100000001"/>
    <x v="2"/>
    <x v="0"/>
    <x v="10"/>
    <x v="44"/>
    <x v="0"/>
    <n v="3.496"/>
    <x v="0"/>
    <x v="3"/>
  </r>
  <r>
    <d v="2019-11-08T00:00:00"/>
    <s v="KH016"/>
    <s v="A018"/>
    <n v="1090"/>
    <x v="1072"/>
    <n v="565631140"/>
    <n v="56563114"/>
    <x v="0"/>
    <x v="0"/>
    <x v="10"/>
    <x v="44"/>
    <x v="4"/>
    <n v="2.2890000000000001"/>
    <x v="1"/>
    <x v="3"/>
  </r>
  <r>
    <d v="2019-11-08T00:00:00"/>
    <s v="KH005"/>
    <s v="A017"/>
    <n v="630"/>
    <x v="1073"/>
    <n v="604495210"/>
    <n v="96719233.599999994"/>
    <x v="1"/>
    <x v="1"/>
    <x v="10"/>
    <x v="44"/>
    <x v="0"/>
    <n v="2.5830000000000002"/>
    <x v="2"/>
    <x v="3"/>
  </r>
  <r>
    <d v="2019-11-08T00:00:00"/>
    <s v="KH016"/>
    <s v="A012"/>
    <n v="1020"/>
    <x v="1074"/>
    <n v="282751620"/>
    <n v="56550324"/>
    <x v="4"/>
    <x v="1"/>
    <x v="10"/>
    <x v="44"/>
    <x v="6"/>
    <n v="4.08"/>
    <x v="0"/>
    <x v="3"/>
  </r>
  <r>
    <d v="2019-11-08T00:00:00"/>
    <s v="KH002"/>
    <s v="A016"/>
    <n v="410"/>
    <x v="1075"/>
    <n v="391702080"/>
    <n v="47004249.600000001"/>
    <x v="4"/>
    <x v="1"/>
    <x v="10"/>
    <x v="44"/>
    <x v="4"/>
    <n v="0.77900000000000003"/>
    <x v="3"/>
    <x v="3"/>
  </r>
  <r>
    <d v="2019-11-08T00:00:00"/>
    <s v="KH007"/>
    <s v="A001"/>
    <n v="190"/>
    <x v="1076"/>
    <n v="83215930"/>
    <n v="6657274.4000000004"/>
    <x v="2"/>
    <x v="1"/>
    <x v="10"/>
    <x v="44"/>
    <x v="4"/>
    <n v="0.60799999999999998"/>
    <x v="0"/>
    <x v="3"/>
  </r>
  <r>
    <d v="2019-11-09T00:00:00"/>
    <s v="KH010"/>
    <s v="A009"/>
    <n v="190"/>
    <x v="1077"/>
    <n v="152558440"/>
    <n v="18307012.800000001"/>
    <x v="2"/>
    <x v="1"/>
    <x v="10"/>
    <x v="44"/>
    <x v="2"/>
    <n v="0.68400000000000005"/>
    <x v="0"/>
    <x v="3"/>
  </r>
  <r>
    <d v="2019-11-09T00:00:00"/>
    <s v="KH015"/>
    <s v="A017"/>
    <n v="240"/>
    <x v="1078"/>
    <n v="207884800"/>
    <n v="31182720"/>
    <x v="0"/>
    <x v="1"/>
    <x v="10"/>
    <x v="44"/>
    <x v="0"/>
    <n v="0.98399999999999987"/>
    <x v="2"/>
    <x v="3"/>
  </r>
  <r>
    <d v="2019-11-09T00:00:00"/>
    <s v="KH002"/>
    <s v="A013"/>
    <n v="750"/>
    <x v="1079"/>
    <n v="454083330"/>
    <n v="81734999.399999991"/>
    <x v="3"/>
    <x v="1"/>
    <x v="10"/>
    <x v="44"/>
    <x v="1"/>
    <n v="0.9"/>
    <x v="3"/>
    <x v="3"/>
  </r>
  <r>
    <d v="2019-11-09T00:00:00"/>
    <s v="KH016"/>
    <s v="A005"/>
    <n v="510"/>
    <x v="1080"/>
    <n v="217576310"/>
    <n v="54394077.5"/>
    <x v="1"/>
    <x v="0"/>
    <x v="10"/>
    <x v="44"/>
    <x v="7"/>
    <n v="1.1220000000000001"/>
    <x v="1"/>
    <x v="3"/>
  </r>
  <r>
    <d v="2019-11-10T00:00:00"/>
    <s v="KH003"/>
    <s v="A016"/>
    <n v="340"/>
    <x v="1081"/>
    <n v="332377410"/>
    <n v="49856611.499999993"/>
    <x v="0"/>
    <x v="0"/>
    <x v="10"/>
    <x v="45"/>
    <x v="4"/>
    <n v="0.64600000000000002"/>
    <x v="3"/>
    <x v="3"/>
  </r>
  <r>
    <d v="2019-11-10T00:00:00"/>
    <s v="KH009"/>
    <s v="A022"/>
    <n v="970"/>
    <x v="1082"/>
    <n v="645835300"/>
    <n v="71041883"/>
    <x v="2"/>
    <x v="0"/>
    <x v="10"/>
    <x v="45"/>
    <x v="7"/>
    <n v="1.94"/>
    <x v="3"/>
    <x v="3"/>
  </r>
  <r>
    <d v="2019-11-10T00:00:00"/>
    <s v="KH001"/>
    <s v="A001"/>
    <n v="1310"/>
    <x v="1083"/>
    <n v="644197630"/>
    <n v="77303715.599999994"/>
    <x v="1"/>
    <x v="0"/>
    <x v="10"/>
    <x v="45"/>
    <x v="4"/>
    <n v="4.1920000000000002"/>
    <x v="0"/>
    <x v="3"/>
  </r>
  <r>
    <d v="2019-11-11T00:00:00"/>
    <s v="KH002"/>
    <s v="A011"/>
    <n v="1200"/>
    <x v="1084"/>
    <n v="539916670"/>
    <n v="53991667"/>
    <x v="2"/>
    <x v="0"/>
    <x v="10"/>
    <x v="45"/>
    <x v="5"/>
    <n v="2.76"/>
    <x v="1"/>
    <x v="3"/>
  </r>
  <r>
    <d v="2019-11-11T00:00:00"/>
    <s v="KH013"/>
    <s v="A019"/>
    <n v="690"/>
    <x v="1085"/>
    <n v="436536250"/>
    <n v="48018987.5"/>
    <x v="2"/>
    <x v="0"/>
    <x v="10"/>
    <x v="45"/>
    <x v="4"/>
    <n v="0.89700000000000002"/>
    <x v="3"/>
    <x v="3"/>
  </r>
  <r>
    <d v="2019-11-11T00:00:00"/>
    <s v="KH014"/>
    <s v="A024"/>
    <n v="630"/>
    <x v="1086"/>
    <n v="309471180"/>
    <n v="52610100.600000009"/>
    <x v="0"/>
    <x v="1"/>
    <x v="10"/>
    <x v="45"/>
    <x v="0"/>
    <n v="2.3940000000000001"/>
    <x v="0"/>
    <x v="3"/>
  </r>
  <r>
    <d v="2019-11-11T00:00:00"/>
    <s v="KH014"/>
    <s v="A002"/>
    <n v="80"/>
    <x v="1087"/>
    <n v="31105630"/>
    <n v="8087463.7999999998"/>
    <x v="2"/>
    <x v="1"/>
    <x v="10"/>
    <x v="45"/>
    <x v="6"/>
    <n v="0.32"/>
    <x v="0"/>
    <x v="3"/>
  </r>
  <r>
    <d v="2019-11-11T00:00:00"/>
    <s v="KH010"/>
    <s v="A010"/>
    <n v="910"/>
    <x v="1088"/>
    <n v="626121130"/>
    <n v="81395746.900000006"/>
    <x v="0"/>
    <x v="0"/>
    <x v="10"/>
    <x v="45"/>
    <x v="3"/>
    <n v="2.9119999999999999"/>
    <x v="0"/>
    <x v="3"/>
  </r>
  <r>
    <d v="2019-11-11T00:00:00"/>
    <s v="KH011"/>
    <s v="A009"/>
    <n v="420"/>
    <x v="1089"/>
    <n v="307888200"/>
    <n v="30788820"/>
    <x v="0"/>
    <x v="0"/>
    <x v="10"/>
    <x v="45"/>
    <x v="2"/>
    <n v="1.512"/>
    <x v="0"/>
    <x v="3"/>
  </r>
  <r>
    <d v="2019-11-11T00:00:00"/>
    <s v="KH009"/>
    <s v="A023"/>
    <n v="410"/>
    <x v="1090"/>
    <n v="426666180"/>
    <n v="110933206.8"/>
    <x v="2"/>
    <x v="0"/>
    <x v="10"/>
    <x v="45"/>
    <x v="6"/>
    <n v="1.353"/>
    <x v="0"/>
    <x v="3"/>
  </r>
  <r>
    <d v="2019-11-12T00:00:00"/>
    <s v="KH012"/>
    <s v="A010"/>
    <n v="850"/>
    <x v="1091"/>
    <n v="466998240"/>
    <n v="70049736"/>
    <x v="2"/>
    <x v="0"/>
    <x v="10"/>
    <x v="45"/>
    <x v="3"/>
    <n v="2.72"/>
    <x v="0"/>
    <x v="3"/>
  </r>
  <r>
    <d v="2019-11-12T00:00:00"/>
    <s v="KH005"/>
    <s v="A022"/>
    <n v="440"/>
    <x v="1092"/>
    <n v="340920790"/>
    <n v="64774950.099999994"/>
    <x v="4"/>
    <x v="1"/>
    <x v="10"/>
    <x v="45"/>
    <x v="7"/>
    <n v="0.88"/>
    <x v="3"/>
    <x v="3"/>
  </r>
  <r>
    <d v="2019-11-12T00:00:00"/>
    <s v="KH007"/>
    <s v="A021"/>
    <n v="1700"/>
    <x v="1093"/>
    <n v="633682690"/>
    <n v="158420672.5"/>
    <x v="2"/>
    <x v="1"/>
    <x v="10"/>
    <x v="45"/>
    <x v="2"/>
    <n v="6.29"/>
    <x v="0"/>
    <x v="3"/>
  </r>
  <r>
    <d v="2019-11-13T00:00:00"/>
    <s v="KH014"/>
    <s v="A005"/>
    <n v="1270"/>
    <x v="1094"/>
    <n v="537123360"/>
    <n v="91310971.200000018"/>
    <x v="3"/>
    <x v="1"/>
    <x v="10"/>
    <x v="45"/>
    <x v="7"/>
    <n v="2.794"/>
    <x v="1"/>
    <x v="3"/>
  </r>
  <r>
    <d v="2019-11-14T00:00:00"/>
    <s v="KH014"/>
    <s v="A024"/>
    <n v="510"/>
    <x v="1095"/>
    <n v="241198190"/>
    <n v="26531800.899999999"/>
    <x v="1"/>
    <x v="1"/>
    <x v="10"/>
    <x v="45"/>
    <x v="0"/>
    <n v="1.9379999999999999"/>
    <x v="0"/>
    <x v="3"/>
  </r>
  <r>
    <d v="2019-11-14T00:00:00"/>
    <s v="KH006"/>
    <s v="A022"/>
    <n v="370"/>
    <x v="1096"/>
    <n v="290297070"/>
    <n v="40641589.800000004"/>
    <x v="4"/>
    <x v="1"/>
    <x v="10"/>
    <x v="45"/>
    <x v="7"/>
    <n v="0.74"/>
    <x v="3"/>
    <x v="3"/>
  </r>
  <r>
    <d v="2019-11-14T00:00:00"/>
    <s v="KH005"/>
    <s v="A025"/>
    <n v="1040"/>
    <x v="1097"/>
    <n v="624117920"/>
    <n v="56170612.799999997"/>
    <x v="1"/>
    <x v="1"/>
    <x v="10"/>
    <x v="45"/>
    <x v="3"/>
    <n v="3.3279999999999998"/>
    <x v="0"/>
    <x v="3"/>
  </r>
  <r>
    <d v="2019-11-15T00:00:00"/>
    <s v="KH004"/>
    <s v="A013"/>
    <n v="310"/>
    <x v="1098"/>
    <n v="187045040"/>
    <n v="46761260"/>
    <x v="2"/>
    <x v="1"/>
    <x v="10"/>
    <x v="45"/>
    <x v="1"/>
    <n v="0.372"/>
    <x v="3"/>
    <x v="3"/>
  </r>
  <r>
    <d v="2019-11-16T00:00:00"/>
    <s v="KH001"/>
    <s v="A018"/>
    <n v="60"/>
    <x v="1099"/>
    <n v="41305220"/>
    <n v="4543574.2"/>
    <x v="0"/>
    <x v="1"/>
    <x v="10"/>
    <x v="45"/>
    <x v="4"/>
    <n v="0.126"/>
    <x v="1"/>
    <x v="3"/>
  </r>
  <r>
    <d v="2019-11-16T00:00:00"/>
    <s v="KH001"/>
    <s v="A022"/>
    <n v="820"/>
    <x v="1100"/>
    <n v="569221650"/>
    <n v="102459897"/>
    <x v="1"/>
    <x v="0"/>
    <x v="10"/>
    <x v="45"/>
    <x v="7"/>
    <n v="1.64"/>
    <x v="3"/>
    <x v="3"/>
  </r>
  <r>
    <d v="2019-11-16T00:00:00"/>
    <s v="KH002"/>
    <s v="A007"/>
    <n v="370"/>
    <x v="1101"/>
    <n v="294973690"/>
    <n v="23597895.199999999"/>
    <x v="1"/>
    <x v="1"/>
    <x v="10"/>
    <x v="45"/>
    <x v="1"/>
    <n v="0.99900000000000011"/>
    <x v="1"/>
    <x v="3"/>
  </r>
  <r>
    <d v="2019-11-16T00:00:00"/>
    <s v="KH001"/>
    <s v="A001"/>
    <n v="1100"/>
    <x v="1102"/>
    <n v="507107470"/>
    <n v="55781821.700000003"/>
    <x v="4"/>
    <x v="0"/>
    <x v="10"/>
    <x v="45"/>
    <x v="4"/>
    <n v="3.52"/>
    <x v="0"/>
    <x v="3"/>
  </r>
  <r>
    <d v="2019-11-17T00:00:00"/>
    <s v="KH006"/>
    <s v="A024"/>
    <n v="1300"/>
    <x v="1103"/>
    <n v="514601510"/>
    <n v="102920302.00000001"/>
    <x v="2"/>
    <x v="1"/>
    <x v="10"/>
    <x v="46"/>
    <x v="0"/>
    <n v="4.9400000000000004"/>
    <x v="0"/>
    <x v="3"/>
  </r>
  <r>
    <d v="2019-11-17T00:00:00"/>
    <s v="KH009"/>
    <s v="A022"/>
    <n v="920"/>
    <x v="1104"/>
    <n v="563372900"/>
    <n v="101407122"/>
    <x v="2"/>
    <x v="1"/>
    <x v="10"/>
    <x v="46"/>
    <x v="7"/>
    <n v="1.84"/>
    <x v="3"/>
    <x v="3"/>
  </r>
  <r>
    <d v="2019-11-17T00:00:00"/>
    <s v="KH001"/>
    <s v="A013"/>
    <n v="730"/>
    <x v="1105"/>
    <n v="403604540"/>
    <n v="72648817.200000003"/>
    <x v="3"/>
    <x v="1"/>
    <x v="10"/>
    <x v="46"/>
    <x v="1"/>
    <n v="0.876"/>
    <x v="3"/>
    <x v="3"/>
  </r>
  <r>
    <d v="2019-11-17T00:00:00"/>
    <s v="KH004"/>
    <s v="A012"/>
    <n v="2170"/>
    <x v="1106"/>
    <n v="557811410"/>
    <n v="78093597.400000006"/>
    <x v="1"/>
    <x v="1"/>
    <x v="10"/>
    <x v="46"/>
    <x v="6"/>
    <n v="8.68"/>
    <x v="0"/>
    <x v="3"/>
  </r>
  <r>
    <d v="2019-11-17T00:00:00"/>
    <s v="KH013"/>
    <s v="A019"/>
    <n v="40"/>
    <x v="1107"/>
    <n v="27755180"/>
    <n v="6661243.1999999993"/>
    <x v="3"/>
    <x v="1"/>
    <x v="10"/>
    <x v="46"/>
    <x v="4"/>
    <n v="5.1999999999999998E-2"/>
    <x v="3"/>
    <x v="3"/>
  </r>
  <r>
    <d v="2019-11-17T00:00:00"/>
    <s v="KH008"/>
    <s v="A021"/>
    <n v="1600"/>
    <x v="1108"/>
    <n v="632563060"/>
    <n v="151815134.40000001"/>
    <x v="3"/>
    <x v="0"/>
    <x v="10"/>
    <x v="46"/>
    <x v="2"/>
    <n v="5.92"/>
    <x v="0"/>
    <x v="3"/>
  </r>
  <r>
    <d v="2019-11-18T00:00:00"/>
    <s v="KH012"/>
    <s v="A018"/>
    <n v="410"/>
    <x v="1109"/>
    <n v="216414100"/>
    <n v="34626256"/>
    <x v="4"/>
    <x v="1"/>
    <x v="10"/>
    <x v="46"/>
    <x v="4"/>
    <n v="0.86099999999999999"/>
    <x v="1"/>
    <x v="3"/>
  </r>
  <r>
    <d v="2019-11-18T00:00:00"/>
    <s v="KH005"/>
    <s v="A021"/>
    <n v="2240"/>
    <x v="1110"/>
    <n v="610403680"/>
    <n v="97664588.800000012"/>
    <x v="3"/>
    <x v="0"/>
    <x v="10"/>
    <x v="46"/>
    <x v="2"/>
    <n v="8.2880000000000003"/>
    <x v="0"/>
    <x v="3"/>
  </r>
  <r>
    <d v="2019-11-19T00:00:00"/>
    <s v="KH009"/>
    <s v="A021"/>
    <n v="400"/>
    <x v="1111"/>
    <n v="137483540"/>
    <n v="31621214.199999999"/>
    <x v="1"/>
    <x v="1"/>
    <x v="10"/>
    <x v="46"/>
    <x v="2"/>
    <n v="1.48"/>
    <x v="0"/>
    <x v="3"/>
  </r>
  <r>
    <d v="2019-11-19T00:00:00"/>
    <s v="KH003"/>
    <s v="A025"/>
    <n v="430"/>
    <x v="1112"/>
    <n v="352392670"/>
    <n v="77526387.400000006"/>
    <x v="3"/>
    <x v="1"/>
    <x v="10"/>
    <x v="46"/>
    <x v="3"/>
    <n v="1.3759999999999999"/>
    <x v="0"/>
    <x v="3"/>
  </r>
  <r>
    <d v="2019-11-19T00:00:00"/>
    <s v="KH007"/>
    <s v="A025"/>
    <n v="400"/>
    <x v="1113"/>
    <n v="319582200"/>
    <n v="47937330"/>
    <x v="3"/>
    <x v="0"/>
    <x v="10"/>
    <x v="46"/>
    <x v="3"/>
    <n v="1.28"/>
    <x v="0"/>
    <x v="3"/>
  </r>
  <r>
    <d v="2019-11-20T00:00:00"/>
    <s v="KH014"/>
    <s v="A021"/>
    <n v="530"/>
    <x v="1114"/>
    <n v="195569170"/>
    <n v="43025217.400000006"/>
    <x v="4"/>
    <x v="1"/>
    <x v="10"/>
    <x v="46"/>
    <x v="2"/>
    <n v="1.9610000000000001"/>
    <x v="0"/>
    <x v="3"/>
  </r>
  <r>
    <d v="2019-11-20T00:00:00"/>
    <s v="KH006"/>
    <s v="A005"/>
    <n v="1640"/>
    <x v="1115"/>
    <n v="485804680"/>
    <n v="102018982.8"/>
    <x v="2"/>
    <x v="1"/>
    <x v="10"/>
    <x v="46"/>
    <x v="7"/>
    <n v="3.6080000000000005"/>
    <x v="1"/>
    <x v="3"/>
  </r>
  <r>
    <d v="2019-11-21T00:00:00"/>
    <s v="KH002"/>
    <s v="A011"/>
    <n v="30"/>
    <x v="1116"/>
    <n v="15532010"/>
    <n v="2329801.5"/>
    <x v="4"/>
    <x v="0"/>
    <x v="10"/>
    <x v="46"/>
    <x v="5"/>
    <n v="6.9000000000000006E-2"/>
    <x v="1"/>
    <x v="3"/>
  </r>
  <r>
    <d v="2019-11-21T00:00:00"/>
    <s v="KH004"/>
    <s v="A003"/>
    <n v="560"/>
    <x v="1117"/>
    <n v="264907480"/>
    <n v="45034271.600000001"/>
    <x v="0"/>
    <x v="1"/>
    <x v="10"/>
    <x v="46"/>
    <x v="3"/>
    <n v="1.792"/>
    <x v="0"/>
    <x v="3"/>
  </r>
  <r>
    <d v="2019-11-21T00:00:00"/>
    <s v="KH011"/>
    <s v="A009"/>
    <n v="450"/>
    <x v="1118"/>
    <n v="350475770"/>
    <n v="87618942.5"/>
    <x v="0"/>
    <x v="0"/>
    <x v="10"/>
    <x v="46"/>
    <x v="2"/>
    <n v="1.62"/>
    <x v="0"/>
    <x v="3"/>
  </r>
  <r>
    <d v="2019-11-21T00:00:00"/>
    <s v="KH012"/>
    <s v="A004"/>
    <n v="650"/>
    <x v="1119"/>
    <n v="215933870"/>
    <n v="47505451.399999999"/>
    <x v="3"/>
    <x v="1"/>
    <x v="10"/>
    <x v="46"/>
    <x v="0"/>
    <n v="1.7550000000000003"/>
    <x v="1"/>
    <x v="3"/>
  </r>
  <r>
    <d v="2019-11-21T00:00:00"/>
    <s v="KH002"/>
    <s v="A017"/>
    <n v="770"/>
    <x v="1120"/>
    <n v="616683450"/>
    <n v="61668345"/>
    <x v="0"/>
    <x v="1"/>
    <x v="10"/>
    <x v="46"/>
    <x v="0"/>
    <n v="3.1569999999999996"/>
    <x v="2"/>
    <x v="3"/>
  </r>
  <r>
    <d v="2019-11-21T00:00:00"/>
    <s v="KH014"/>
    <s v="A019"/>
    <n v="590"/>
    <x v="1121"/>
    <n v="425790350"/>
    <n v="42579035"/>
    <x v="2"/>
    <x v="1"/>
    <x v="10"/>
    <x v="46"/>
    <x v="4"/>
    <n v="0.76700000000000002"/>
    <x v="3"/>
    <x v="3"/>
  </r>
  <r>
    <d v="2019-11-22T00:00:00"/>
    <s v="KH011"/>
    <s v="A011"/>
    <n v="260"/>
    <x v="1122"/>
    <n v="150834360"/>
    <n v="18100123.199999999"/>
    <x v="2"/>
    <x v="0"/>
    <x v="10"/>
    <x v="46"/>
    <x v="5"/>
    <n v="0.59799999999999998"/>
    <x v="1"/>
    <x v="3"/>
  </r>
  <r>
    <d v="2019-11-22T00:00:00"/>
    <s v="KH006"/>
    <s v="A006"/>
    <n v="650"/>
    <x v="1123"/>
    <n v="465036530"/>
    <n v="102308036.59999999"/>
    <x v="2"/>
    <x v="1"/>
    <x v="10"/>
    <x v="46"/>
    <x v="2"/>
    <n v="2.7949999999999999"/>
    <x v="2"/>
    <x v="3"/>
  </r>
  <r>
    <d v="2019-11-22T00:00:00"/>
    <s v="KH003"/>
    <s v="A021"/>
    <n v="1950"/>
    <x v="1124"/>
    <n v="585102490"/>
    <n v="52659224.100000001"/>
    <x v="2"/>
    <x v="1"/>
    <x v="10"/>
    <x v="46"/>
    <x v="2"/>
    <n v="7.2149999999999999"/>
    <x v="0"/>
    <x v="3"/>
  </r>
  <r>
    <d v="2019-11-22T00:00:00"/>
    <s v="KH013"/>
    <s v="A023"/>
    <n v="740"/>
    <x v="1125"/>
    <n v="675512130"/>
    <n v="108081940.8"/>
    <x v="2"/>
    <x v="1"/>
    <x v="10"/>
    <x v="46"/>
    <x v="6"/>
    <n v="2.4420000000000002"/>
    <x v="0"/>
    <x v="3"/>
  </r>
  <r>
    <d v="2019-11-23T00:00:00"/>
    <s v="KH001"/>
    <s v="A011"/>
    <n v="30"/>
    <x v="1126"/>
    <n v="12770430"/>
    <n v="1021634.4"/>
    <x v="0"/>
    <x v="1"/>
    <x v="10"/>
    <x v="46"/>
    <x v="5"/>
    <n v="6.9000000000000006E-2"/>
    <x v="1"/>
    <x v="3"/>
  </r>
  <r>
    <d v="2019-11-23T00:00:00"/>
    <s v="KH013"/>
    <s v="A021"/>
    <n v="830"/>
    <x v="1127"/>
    <n v="299646270"/>
    <n v="62925716.700000003"/>
    <x v="3"/>
    <x v="0"/>
    <x v="10"/>
    <x v="46"/>
    <x v="2"/>
    <n v="3.0710000000000002"/>
    <x v="0"/>
    <x v="3"/>
  </r>
  <r>
    <d v="2019-11-23T00:00:00"/>
    <s v="KH006"/>
    <s v="A007"/>
    <n v="320"/>
    <x v="1128"/>
    <n v="290208250"/>
    <n v="60943732.5"/>
    <x v="4"/>
    <x v="0"/>
    <x v="10"/>
    <x v="46"/>
    <x v="1"/>
    <n v="0.86399999999999999"/>
    <x v="1"/>
    <x v="3"/>
  </r>
  <r>
    <d v="2019-11-23T00:00:00"/>
    <s v="KH012"/>
    <s v="A014"/>
    <n v="1470"/>
    <x v="1129"/>
    <n v="564029830"/>
    <n v="78964176.200000018"/>
    <x v="2"/>
    <x v="0"/>
    <x v="10"/>
    <x v="46"/>
    <x v="1"/>
    <n v="4.41"/>
    <x v="1"/>
    <x v="3"/>
  </r>
  <r>
    <d v="2019-11-23T00:00:00"/>
    <s v="KH001"/>
    <s v="A001"/>
    <n v="290"/>
    <x v="1130"/>
    <n v="115254330"/>
    <n v="13830519.6"/>
    <x v="1"/>
    <x v="1"/>
    <x v="10"/>
    <x v="46"/>
    <x v="4"/>
    <n v="0.92800000000000005"/>
    <x v="0"/>
    <x v="3"/>
  </r>
  <r>
    <d v="2019-11-23T00:00:00"/>
    <s v="KH008"/>
    <s v="A011"/>
    <n v="450"/>
    <x v="1131"/>
    <n v="203673970"/>
    <n v="46845013.100000009"/>
    <x v="3"/>
    <x v="1"/>
    <x v="10"/>
    <x v="46"/>
    <x v="5"/>
    <n v="1.0349999999999999"/>
    <x v="1"/>
    <x v="3"/>
  </r>
  <r>
    <d v="2019-11-23T00:00:00"/>
    <s v="KH011"/>
    <s v="A006"/>
    <n v="250"/>
    <x v="1132"/>
    <n v="205066550"/>
    <n v="20506655"/>
    <x v="1"/>
    <x v="1"/>
    <x v="10"/>
    <x v="46"/>
    <x v="2"/>
    <n v="1.075"/>
    <x v="2"/>
    <x v="3"/>
  </r>
  <r>
    <d v="2019-11-24T00:00:00"/>
    <s v="KH004"/>
    <s v="A010"/>
    <n v="520"/>
    <x v="1133"/>
    <n v="336884600"/>
    <n v="57270382"/>
    <x v="2"/>
    <x v="0"/>
    <x v="10"/>
    <x v="47"/>
    <x v="3"/>
    <n v="1.6639999999999999"/>
    <x v="0"/>
    <x v="3"/>
  </r>
  <r>
    <d v="2019-11-24T00:00:00"/>
    <s v="KH011"/>
    <s v="A009"/>
    <n v="190"/>
    <x v="1134"/>
    <n v="146944830"/>
    <n v="20572276.200000003"/>
    <x v="2"/>
    <x v="1"/>
    <x v="10"/>
    <x v="47"/>
    <x v="2"/>
    <n v="0.68400000000000005"/>
    <x v="0"/>
    <x v="3"/>
  </r>
  <r>
    <d v="2019-11-24T00:00:00"/>
    <s v="KH002"/>
    <s v="A006"/>
    <n v="250"/>
    <x v="1135"/>
    <n v="195967840"/>
    <n v="21556462.400000002"/>
    <x v="0"/>
    <x v="1"/>
    <x v="10"/>
    <x v="47"/>
    <x v="2"/>
    <n v="1.075"/>
    <x v="2"/>
    <x v="3"/>
  </r>
  <r>
    <d v="2019-11-24T00:00:00"/>
    <s v="KH003"/>
    <s v="A014"/>
    <n v="1540"/>
    <x v="1136"/>
    <n v="639376860"/>
    <n v="159844215"/>
    <x v="4"/>
    <x v="0"/>
    <x v="10"/>
    <x v="47"/>
    <x v="1"/>
    <n v="4.62"/>
    <x v="1"/>
    <x v="3"/>
  </r>
  <r>
    <d v="2019-11-24T00:00:00"/>
    <s v="KH011"/>
    <s v="A018"/>
    <n v="660"/>
    <x v="1137"/>
    <n v="428498530"/>
    <n v="38564867.700000003"/>
    <x v="3"/>
    <x v="0"/>
    <x v="10"/>
    <x v="47"/>
    <x v="4"/>
    <n v="1.3859999999999999"/>
    <x v="1"/>
    <x v="3"/>
  </r>
  <r>
    <d v="2019-11-25T00:00:00"/>
    <s v="KH006"/>
    <s v="A021"/>
    <n v="2050"/>
    <x v="1138"/>
    <n v="684296800"/>
    <n v="143702328"/>
    <x v="0"/>
    <x v="0"/>
    <x v="10"/>
    <x v="47"/>
    <x v="2"/>
    <n v="7.585"/>
    <x v="0"/>
    <x v="3"/>
  </r>
  <r>
    <d v="2019-11-25T00:00:00"/>
    <s v="KH010"/>
    <s v="A006"/>
    <n v="510"/>
    <x v="1139"/>
    <n v="512487620"/>
    <n v="112747276.40000001"/>
    <x v="4"/>
    <x v="1"/>
    <x v="10"/>
    <x v="47"/>
    <x v="2"/>
    <n v="2.1930000000000001"/>
    <x v="2"/>
    <x v="3"/>
  </r>
  <r>
    <d v="2019-11-25T00:00:00"/>
    <s v="KH010"/>
    <s v="A021"/>
    <n v="1020"/>
    <x v="1140"/>
    <n v="388742220"/>
    <n v="50536488.600000001"/>
    <x v="3"/>
    <x v="0"/>
    <x v="10"/>
    <x v="47"/>
    <x v="2"/>
    <n v="3.774"/>
    <x v="0"/>
    <x v="3"/>
  </r>
  <r>
    <d v="2019-11-25T00:00:00"/>
    <s v="KH011"/>
    <s v="A008"/>
    <n v="1420"/>
    <x v="1141"/>
    <n v="389655360"/>
    <n v="62344857.599999994"/>
    <x v="0"/>
    <x v="0"/>
    <x v="10"/>
    <x v="47"/>
    <x v="3"/>
    <n v="2.2719999999999998"/>
    <x v="3"/>
    <x v="3"/>
  </r>
  <r>
    <d v="2019-11-25T00:00:00"/>
    <s v="KH008"/>
    <s v="A007"/>
    <n v="130"/>
    <x v="1142"/>
    <n v="101065270"/>
    <n v="19202401.300000001"/>
    <x v="1"/>
    <x v="0"/>
    <x v="10"/>
    <x v="47"/>
    <x v="1"/>
    <n v="0.35099999999999998"/>
    <x v="1"/>
    <x v="3"/>
  </r>
  <r>
    <d v="2019-11-25T00:00:00"/>
    <s v="KH006"/>
    <s v="A012"/>
    <n v="1530"/>
    <x v="1143"/>
    <n v="489246890"/>
    <n v="97849378"/>
    <x v="2"/>
    <x v="1"/>
    <x v="10"/>
    <x v="47"/>
    <x v="6"/>
    <n v="6.12"/>
    <x v="0"/>
    <x v="3"/>
  </r>
  <r>
    <d v="2019-11-26T00:00:00"/>
    <s v="KH008"/>
    <s v="A001"/>
    <n v="710"/>
    <x v="1144"/>
    <n v="263095980"/>
    <n v="31571517.599999998"/>
    <x v="1"/>
    <x v="1"/>
    <x v="10"/>
    <x v="47"/>
    <x v="4"/>
    <n v="2.2719999999999998"/>
    <x v="0"/>
    <x v="3"/>
  </r>
  <r>
    <d v="2019-11-26T00:00:00"/>
    <s v="KH002"/>
    <s v="A017"/>
    <n v="600"/>
    <x v="1145"/>
    <n v="590633590"/>
    <n v="153564733.40000001"/>
    <x v="2"/>
    <x v="0"/>
    <x v="10"/>
    <x v="47"/>
    <x v="0"/>
    <n v="2.46"/>
    <x v="2"/>
    <x v="3"/>
  </r>
  <r>
    <d v="2019-11-26T00:00:00"/>
    <s v="KH011"/>
    <s v="A011"/>
    <n v="40"/>
    <x v="1146"/>
    <n v="23010310"/>
    <n v="5062268.2"/>
    <x v="2"/>
    <x v="1"/>
    <x v="10"/>
    <x v="47"/>
    <x v="5"/>
    <n v="9.1999999999999998E-2"/>
    <x v="1"/>
    <x v="3"/>
  </r>
  <r>
    <d v="2019-11-26T00:00:00"/>
    <s v="KH015"/>
    <s v="A005"/>
    <n v="290"/>
    <x v="1147"/>
    <n v="117704770"/>
    <n v="11770477"/>
    <x v="1"/>
    <x v="0"/>
    <x v="10"/>
    <x v="47"/>
    <x v="7"/>
    <n v="0.63800000000000001"/>
    <x v="1"/>
    <x v="3"/>
  </r>
  <r>
    <d v="2019-11-26T00:00:00"/>
    <s v="KH003"/>
    <s v="A015"/>
    <n v="600"/>
    <x v="1148"/>
    <n v="377266640"/>
    <n v="49044663.200000003"/>
    <x v="1"/>
    <x v="0"/>
    <x v="10"/>
    <x v="47"/>
    <x v="0"/>
    <n v="2.1"/>
    <x v="0"/>
    <x v="3"/>
  </r>
  <r>
    <d v="2019-11-27T00:00:00"/>
    <s v="KH005"/>
    <s v="A009"/>
    <n v="410"/>
    <x v="1149"/>
    <n v="308516890"/>
    <n v="33936857.899999999"/>
    <x v="4"/>
    <x v="0"/>
    <x v="10"/>
    <x v="47"/>
    <x v="2"/>
    <n v="1.476"/>
    <x v="0"/>
    <x v="3"/>
  </r>
  <r>
    <d v="2019-11-28T00:00:00"/>
    <s v="KH010"/>
    <s v="A008"/>
    <n v="250"/>
    <x v="1150"/>
    <n v="48501400"/>
    <n v="9700280"/>
    <x v="1"/>
    <x v="1"/>
    <x v="10"/>
    <x v="47"/>
    <x v="3"/>
    <n v="0.4"/>
    <x v="3"/>
    <x v="3"/>
  </r>
  <r>
    <d v="2019-11-28T00:00:00"/>
    <s v="KH004"/>
    <s v="A005"/>
    <n v="110"/>
    <x v="1151"/>
    <n v="45521700"/>
    <n v="8193906"/>
    <x v="3"/>
    <x v="1"/>
    <x v="10"/>
    <x v="47"/>
    <x v="7"/>
    <n v="0.24200000000000002"/>
    <x v="1"/>
    <x v="3"/>
  </r>
  <r>
    <d v="2019-11-28T00:00:00"/>
    <s v="KH016"/>
    <s v="A004"/>
    <n v="1430"/>
    <x v="1152"/>
    <n v="384130290"/>
    <n v="30730423.199999999"/>
    <x v="0"/>
    <x v="0"/>
    <x v="10"/>
    <x v="47"/>
    <x v="0"/>
    <n v="3.8610000000000007"/>
    <x v="1"/>
    <x v="3"/>
  </r>
  <r>
    <d v="2019-11-28T00:00:00"/>
    <s v="KH007"/>
    <s v="A015"/>
    <n v="750"/>
    <x v="1153"/>
    <n v="420687790"/>
    <n v="71516924.300000012"/>
    <x v="2"/>
    <x v="0"/>
    <x v="10"/>
    <x v="47"/>
    <x v="0"/>
    <n v="2.625"/>
    <x v="0"/>
    <x v="3"/>
  </r>
  <r>
    <d v="2019-11-28T00:00:00"/>
    <s v="KH005"/>
    <s v="A007"/>
    <n v="100"/>
    <x v="1154"/>
    <n v="71802530"/>
    <n v="9334328.9000000004"/>
    <x v="4"/>
    <x v="1"/>
    <x v="10"/>
    <x v="47"/>
    <x v="1"/>
    <n v="0.27"/>
    <x v="1"/>
    <x v="3"/>
  </r>
  <r>
    <d v="2019-11-29T00:00:00"/>
    <s v="KH014"/>
    <s v="A014"/>
    <n v="220"/>
    <x v="1155"/>
    <n v="88033270"/>
    <n v="7042661.6000000006"/>
    <x v="0"/>
    <x v="1"/>
    <x v="10"/>
    <x v="47"/>
    <x v="1"/>
    <n v="0.66"/>
    <x v="1"/>
    <x v="3"/>
  </r>
  <r>
    <d v="2019-11-29T00:00:00"/>
    <s v="KH008"/>
    <s v="A020"/>
    <n v="170"/>
    <x v="1156"/>
    <n v="145953350"/>
    <n v="29190670"/>
    <x v="1"/>
    <x v="0"/>
    <x v="10"/>
    <x v="47"/>
    <x v="4"/>
    <n v="0.442"/>
    <x v="1"/>
    <x v="3"/>
  </r>
  <r>
    <d v="2019-11-29T00:00:00"/>
    <s v="KH013"/>
    <s v="A004"/>
    <n v="410"/>
    <x v="1157"/>
    <n v="110838170"/>
    <n v="18842488.900000002"/>
    <x v="0"/>
    <x v="0"/>
    <x v="10"/>
    <x v="47"/>
    <x v="0"/>
    <n v="1.107"/>
    <x v="1"/>
    <x v="3"/>
  </r>
  <r>
    <d v="2019-11-30T00:00:00"/>
    <s v="KH010"/>
    <s v="A016"/>
    <n v="780"/>
    <x v="1158"/>
    <n v="621757780"/>
    <n v="93263667"/>
    <x v="3"/>
    <x v="1"/>
    <x v="10"/>
    <x v="47"/>
    <x v="4"/>
    <n v="1.482"/>
    <x v="3"/>
    <x v="3"/>
  </r>
  <r>
    <d v="2019-11-30T00:00:00"/>
    <s v="KH011"/>
    <s v="A019"/>
    <n v="70"/>
    <x v="1159"/>
    <n v="44311130"/>
    <n v="8862226"/>
    <x v="3"/>
    <x v="1"/>
    <x v="10"/>
    <x v="47"/>
    <x v="4"/>
    <n v="9.0999999999999998E-2"/>
    <x v="3"/>
    <x v="3"/>
  </r>
  <r>
    <d v="2019-11-30T00:00:00"/>
    <s v="KH009"/>
    <s v="A021"/>
    <n v="620"/>
    <x v="1160"/>
    <n v="212163070"/>
    <n v="38189352.599999994"/>
    <x v="0"/>
    <x v="1"/>
    <x v="10"/>
    <x v="47"/>
    <x v="2"/>
    <n v="2.294"/>
    <x v="0"/>
    <x v="3"/>
  </r>
  <r>
    <d v="2019-11-30T00:00:00"/>
    <s v="KH007"/>
    <s v="A010"/>
    <n v="920"/>
    <x v="1161"/>
    <n v="604710790"/>
    <n v="54423971.099999994"/>
    <x v="2"/>
    <x v="1"/>
    <x v="10"/>
    <x v="47"/>
    <x v="3"/>
    <n v="2.944"/>
    <x v="0"/>
    <x v="3"/>
  </r>
  <r>
    <d v="2019-11-30T00:00:00"/>
    <s v="KH009"/>
    <s v="A019"/>
    <n v="1100"/>
    <x v="1162"/>
    <n v="566776060"/>
    <n v="96351930.200000018"/>
    <x v="0"/>
    <x v="0"/>
    <x v="10"/>
    <x v="47"/>
    <x v="4"/>
    <n v="1.43"/>
    <x v="3"/>
    <x v="3"/>
  </r>
  <r>
    <d v="2019-11-30T00:00:00"/>
    <s v="KH010"/>
    <s v="A024"/>
    <n v="1100"/>
    <x v="1163"/>
    <n v="526237100"/>
    <n v="42098968"/>
    <x v="3"/>
    <x v="1"/>
    <x v="10"/>
    <x v="47"/>
    <x v="0"/>
    <n v="4.18"/>
    <x v="0"/>
    <x v="3"/>
  </r>
  <r>
    <d v="2019-12-01T00:00:00"/>
    <s v="KH009"/>
    <s v="A024"/>
    <n v="1520"/>
    <x v="1164"/>
    <n v="531620590"/>
    <n v="95691706.199999988"/>
    <x v="3"/>
    <x v="0"/>
    <x v="11"/>
    <x v="48"/>
    <x v="0"/>
    <n v="5.7759999999999998"/>
    <x v="0"/>
    <x v="3"/>
  </r>
  <r>
    <d v="2019-12-01T00:00:00"/>
    <s v="KH010"/>
    <s v="A017"/>
    <n v="470"/>
    <x v="1165"/>
    <n v="466354610"/>
    <n v="116588652.5"/>
    <x v="4"/>
    <x v="0"/>
    <x v="11"/>
    <x v="48"/>
    <x v="0"/>
    <n v="1.9269999999999998"/>
    <x v="2"/>
    <x v="3"/>
  </r>
  <r>
    <d v="2019-12-01T00:00:00"/>
    <s v="KH006"/>
    <s v="A014"/>
    <n v="290"/>
    <x v="1166"/>
    <n v="138309290"/>
    <n v="29044950.899999999"/>
    <x v="3"/>
    <x v="0"/>
    <x v="11"/>
    <x v="48"/>
    <x v="1"/>
    <n v="0.87"/>
    <x v="1"/>
    <x v="3"/>
  </r>
  <r>
    <d v="2019-12-01T00:00:00"/>
    <s v="KH013"/>
    <s v="A005"/>
    <n v="210"/>
    <x v="1167"/>
    <n v="76114420"/>
    <n v="18267460.799999997"/>
    <x v="0"/>
    <x v="0"/>
    <x v="11"/>
    <x v="48"/>
    <x v="7"/>
    <n v="0.46200000000000008"/>
    <x v="1"/>
    <x v="3"/>
  </r>
  <r>
    <d v="2019-12-01T00:00:00"/>
    <s v="KH009"/>
    <s v="A024"/>
    <n v="140"/>
    <x v="1168"/>
    <n v="51454670"/>
    <n v="4116373.5999999996"/>
    <x v="2"/>
    <x v="1"/>
    <x v="11"/>
    <x v="48"/>
    <x v="0"/>
    <n v="0.53200000000000003"/>
    <x v="0"/>
    <x v="3"/>
  </r>
  <r>
    <d v="2019-12-01T00:00:00"/>
    <s v="KH008"/>
    <s v="A003"/>
    <n v="30"/>
    <x v="1169"/>
    <n v="20654620"/>
    <n v="3098193"/>
    <x v="3"/>
    <x v="1"/>
    <x v="11"/>
    <x v="48"/>
    <x v="3"/>
    <n v="9.6000000000000002E-2"/>
    <x v="0"/>
    <x v="3"/>
  </r>
  <r>
    <d v="2019-12-02T00:00:00"/>
    <s v="KH005"/>
    <s v="A010"/>
    <n v="1320"/>
    <x v="1170"/>
    <n v="663090450"/>
    <n v="106094472.00000001"/>
    <x v="1"/>
    <x v="0"/>
    <x v="11"/>
    <x v="48"/>
    <x v="3"/>
    <n v="4.2240000000000002"/>
    <x v="0"/>
    <x v="3"/>
  </r>
  <r>
    <d v="2019-12-03T00:00:00"/>
    <s v="KH014"/>
    <s v="A016"/>
    <n v="30"/>
    <x v="1171"/>
    <n v="25916420"/>
    <n v="2591642"/>
    <x v="3"/>
    <x v="0"/>
    <x v="11"/>
    <x v="48"/>
    <x v="4"/>
    <n v="5.7000000000000002E-2"/>
    <x v="3"/>
    <x v="3"/>
  </r>
  <r>
    <d v="2019-12-03T00:00:00"/>
    <s v="KH002"/>
    <s v="A004"/>
    <n v="2310"/>
    <x v="1172"/>
    <n v="692564340"/>
    <n v="103884651"/>
    <x v="2"/>
    <x v="0"/>
    <x v="11"/>
    <x v="48"/>
    <x v="0"/>
    <n v="6.2370000000000001"/>
    <x v="1"/>
    <x v="3"/>
  </r>
  <r>
    <d v="2019-12-03T00:00:00"/>
    <s v="KH004"/>
    <s v="A005"/>
    <n v="1780"/>
    <x v="1173"/>
    <n v="631007850"/>
    <n v="69410863.5"/>
    <x v="2"/>
    <x v="1"/>
    <x v="11"/>
    <x v="48"/>
    <x v="7"/>
    <n v="3.9160000000000004"/>
    <x v="1"/>
    <x v="3"/>
  </r>
  <r>
    <d v="2019-12-04T00:00:00"/>
    <s v="KH001"/>
    <s v="A014"/>
    <n v="280"/>
    <x v="1174"/>
    <n v="110535290"/>
    <n v="19896352.199999999"/>
    <x v="0"/>
    <x v="0"/>
    <x v="11"/>
    <x v="48"/>
    <x v="1"/>
    <n v="0.84"/>
    <x v="1"/>
    <x v="3"/>
  </r>
  <r>
    <d v="2019-12-04T00:00:00"/>
    <s v="KH006"/>
    <s v="A011"/>
    <n v="1070"/>
    <x v="1175"/>
    <n v="460666910"/>
    <n v="96740051.099999994"/>
    <x v="4"/>
    <x v="1"/>
    <x v="11"/>
    <x v="48"/>
    <x v="5"/>
    <n v="2.4609999999999999"/>
    <x v="1"/>
    <x v="3"/>
  </r>
  <r>
    <d v="2019-12-04T00:00:00"/>
    <s v="KH002"/>
    <s v="A012"/>
    <n v="2600"/>
    <x v="1176"/>
    <n v="688808660"/>
    <n v="172202165"/>
    <x v="0"/>
    <x v="0"/>
    <x v="11"/>
    <x v="48"/>
    <x v="6"/>
    <n v="10.4"/>
    <x v="0"/>
    <x v="3"/>
  </r>
  <r>
    <d v="2019-12-04T00:00:00"/>
    <s v="KH015"/>
    <s v="A024"/>
    <n v="310"/>
    <x v="1177"/>
    <n v="108757680"/>
    <n v="8700614.4000000004"/>
    <x v="1"/>
    <x v="1"/>
    <x v="11"/>
    <x v="48"/>
    <x v="0"/>
    <n v="1.1779999999999999"/>
    <x v="0"/>
    <x v="3"/>
  </r>
  <r>
    <d v="2019-12-05T00:00:00"/>
    <s v="KH001"/>
    <s v="A020"/>
    <n v="120"/>
    <x v="1178"/>
    <n v="113794670"/>
    <n v="23896880.699999999"/>
    <x v="3"/>
    <x v="0"/>
    <x v="11"/>
    <x v="48"/>
    <x v="4"/>
    <n v="0.312"/>
    <x v="1"/>
    <x v="3"/>
  </r>
  <r>
    <d v="2019-12-05T00:00:00"/>
    <s v="KH016"/>
    <s v="A015"/>
    <n v="980"/>
    <x v="1179"/>
    <n v="521332790"/>
    <n v="109479885.90000001"/>
    <x v="4"/>
    <x v="1"/>
    <x v="11"/>
    <x v="48"/>
    <x v="0"/>
    <n v="3.43"/>
    <x v="0"/>
    <x v="3"/>
  </r>
  <r>
    <d v="2019-12-05T00:00:00"/>
    <s v="KH010"/>
    <s v="A010"/>
    <n v="1000"/>
    <x v="1180"/>
    <n v="609403480"/>
    <n v="134068765.60000001"/>
    <x v="0"/>
    <x v="0"/>
    <x v="11"/>
    <x v="48"/>
    <x v="3"/>
    <n v="3.2"/>
    <x v="0"/>
    <x v="3"/>
  </r>
  <r>
    <d v="2019-12-05T00:00:00"/>
    <s v="KH002"/>
    <s v="A012"/>
    <n v="950"/>
    <x v="1181"/>
    <n v="272945130"/>
    <n v="70965733.799999997"/>
    <x v="0"/>
    <x v="0"/>
    <x v="11"/>
    <x v="48"/>
    <x v="6"/>
    <n v="3.8"/>
    <x v="0"/>
    <x v="3"/>
  </r>
  <r>
    <d v="2019-12-06T00:00:00"/>
    <s v="KH004"/>
    <s v="A019"/>
    <n v="1170"/>
    <x v="1182"/>
    <n v="645301540"/>
    <n v="90342215.600000009"/>
    <x v="3"/>
    <x v="1"/>
    <x v="11"/>
    <x v="48"/>
    <x v="4"/>
    <n v="1.5209999999999999"/>
    <x v="3"/>
    <x v="3"/>
  </r>
  <r>
    <d v="2019-12-06T00:00:00"/>
    <s v="KH008"/>
    <s v="A012"/>
    <n v="1820"/>
    <x v="1183"/>
    <n v="491102260"/>
    <n v="39288180.799999997"/>
    <x v="1"/>
    <x v="1"/>
    <x v="11"/>
    <x v="48"/>
    <x v="6"/>
    <n v="7.28"/>
    <x v="0"/>
    <x v="3"/>
  </r>
  <r>
    <d v="2019-12-06T00:00:00"/>
    <s v="KH006"/>
    <s v="A005"/>
    <n v="1030"/>
    <x v="1184"/>
    <n v="330813130"/>
    <n v="66162626.000000007"/>
    <x v="1"/>
    <x v="1"/>
    <x v="11"/>
    <x v="48"/>
    <x v="7"/>
    <n v="2.266"/>
    <x v="1"/>
    <x v="3"/>
  </r>
  <r>
    <d v="2019-12-07T00:00:00"/>
    <s v="KH007"/>
    <s v="A004"/>
    <n v="1980"/>
    <x v="1185"/>
    <n v="593162400"/>
    <n v="130495728"/>
    <x v="2"/>
    <x v="0"/>
    <x v="11"/>
    <x v="48"/>
    <x v="0"/>
    <n v="5.3460000000000001"/>
    <x v="1"/>
    <x v="3"/>
  </r>
  <r>
    <d v="2019-12-07T00:00:00"/>
    <s v="KH006"/>
    <s v="A019"/>
    <n v="910"/>
    <x v="1186"/>
    <n v="589390290"/>
    <n v="100196349.30000001"/>
    <x v="1"/>
    <x v="0"/>
    <x v="11"/>
    <x v="48"/>
    <x v="4"/>
    <n v="1.1830000000000001"/>
    <x v="3"/>
    <x v="3"/>
  </r>
  <r>
    <d v="2019-12-08T00:00:00"/>
    <s v="KH006"/>
    <s v="A024"/>
    <n v="1250"/>
    <x v="1187"/>
    <n v="612131270"/>
    <n v="104062315.90000001"/>
    <x v="2"/>
    <x v="0"/>
    <x v="11"/>
    <x v="49"/>
    <x v="0"/>
    <n v="4.75"/>
    <x v="0"/>
    <x v="3"/>
  </r>
  <r>
    <d v="2019-12-08T00:00:00"/>
    <s v="KH001"/>
    <s v="A015"/>
    <n v="930"/>
    <x v="1188"/>
    <n v="501736050"/>
    <n v="80277768"/>
    <x v="0"/>
    <x v="1"/>
    <x v="11"/>
    <x v="49"/>
    <x v="0"/>
    <n v="3.2549999999999999"/>
    <x v="0"/>
    <x v="3"/>
  </r>
  <r>
    <d v="2019-12-08T00:00:00"/>
    <s v="KH007"/>
    <s v="A011"/>
    <n v="1180"/>
    <x v="1189"/>
    <n v="689232590"/>
    <n v="158523495.69999999"/>
    <x v="4"/>
    <x v="0"/>
    <x v="11"/>
    <x v="49"/>
    <x v="5"/>
    <n v="2.714"/>
    <x v="1"/>
    <x v="3"/>
  </r>
  <r>
    <d v="2019-12-08T00:00:00"/>
    <s v="KH005"/>
    <s v="A014"/>
    <n v="1010"/>
    <x v="1190"/>
    <n v="469679220"/>
    <n v="42271129.799999997"/>
    <x v="0"/>
    <x v="1"/>
    <x v="11"/>
    <x v="49"/>
    <x v="1"/>
    <n v="3.03"/>
    <x v="1"/>
    <x v="3"/>
  </r>
  <r>
    <d v="2019-12-08T00:00:00"/>
    <s v="KH004"/>
    <s v="A018"/>
    <n v="840"/>
    <x v="1191"/>
    <n v="580329800"/>
    <n v="46426384"/>
    <x v="0"/>
    <x v="1"/>
    <x v="11"/>
    <x v="49"/>
    <x v="4"/>
    <n v="1.764"/>
    <x v="1"/>
    <x v="3"/>
  </r>
  <r>
    <d v="2019-12-08T00:00:00"/>
    <s v="KH003"/>
    <s v="A006"/>
    <n v="400"/>
    <x v="1192"/>
    <n v="313478280"/>
    <n v="81504352.799999997"/>
    <x v="1"/>
    <x v="0"/>
    <x v="11"/>
    <x v="49"/>
    <x v="2"/>
    <n v="1.72"/>
    <x v="2"/>
    <x v="3"/>
  </r>
  <r>
    <d v="2019-12-08T00:00:00"/>
    <s v="KH007"/>
    <s v="A008"/>
    <n v="150"/>
    <x v="1193"/>
    <n v="35190140"/>
    <n v="7389929.3999999994"/>
    <x v="1"/>
    <x v="1"/>
    <x v="11"/>
    <x v="49"/>
    <x v="3"/>
    <n v="0.24"/>
    <x v="3"/>
    <x v="3"/>
  </r>
  <r>
    <d v="2019-12-08T00:00:00"/>
    <s v="KH003"/>
    <s v="A024"/>
    <n v="160"/>
    <x v="1194"/>
    <n v="62354050"/>
    <n v="7482486"/>
    <x v="4"/>
    <x v="1"/>
    <x v="11"/>
    <x v="49"/>
    <x v="0"/>
    <n v="0.60799999999999998"/>
    <x v="0"/>
    <x v="3"/>
  </r>
  <r>
    <d v="2019-12-09T00:00:00"/>
    <s v="KH013"/>
    <s v="A011"/>
    <n v="600"/>
    <x v="1195"/>
    <n v="351703980"/>
    <n v="66823756.200000003"/>
    <x v="2"/>
    <x v="1"/>
    <x v="11"/>
    <x v="49"/>
    <x v="5"/>
    <n v="1.38"/>
    <x v="1"/>
    <x v="3"/>
  </r>
  <r>
    <d v="2019-12-09T00:00:00"/>
    <s v="KH014"/>
    <s v="A022"/>
    <n v="300"/>
    <x v="1196"/>
    <n v="257935110"/>
    <n v="64483777.5"/>
    <x v="2"/>
    <x v="1"/>
    <x v="11"/>
    <x v="49"/>
    <x v="7"/>
    <n v="0.6"/>
    <x v="3"/>
    <x v="3"/>
  </r>
  <r>
    <d v="2019-12-10T00:00:00"/>
    <s v="KH006"/>
    <s v="A014"/>
    <n v="900"/>
    <x v="1197"/>
    <n v="408043140"/>
    <n v="44884745.399999999"/>
    <x v="0"/>
    <x v="0"/>
    <x v="11"/>
    <x v="49"/>
    <x v="1"/>
    <n v="2.7"/>
    <x v="1"/>
    <x v="3"/>
  </r>
  <r>
    <d v="2019-12-10T00:00:00"/>
    <s v="KH011"/>
    <s v="A004"/>
    <n v="340"/>
    <x v="1198"/>
    <n v="115508200"/>
    <n v="30032132"/>
    <x v="2"/>
    <x v="0"/>
    <x v="11"/>
    <x v="49"/>
    <x v="0"/>
    <n v="0.91800000000000015"/>
    <x v="1"/>
    <x v="3"/>
  </r>
  <r>
    <d v="2019-12-10T00:00:00"/>
    <s v="KH013"/>
    <s v="A022"/>
    <n v="930"/>
    <x v="1199"/>
    <n v="617961260"/>
    <n v="123592252.00000001"/>
    <x v="4"/>
    <x v="0"/>
    <x v="11"/>
    <x v="49"/>
    <x v="7"/>
    <n v="1.86"/>
    <x v="3"/>
    <x v="3"/>
  </r>
  <r>
    <d v="2019-12-11T00:00:00"/>
    <s v="KH009"/>
    <s v="A016"/>
    <n v="800"/>
    <x v="1200"/>
    <n v="574010170"/>
    <n v="132022339.09999999"/>
    <x v="0"/>
    <x v="1"/>
    <x v="11"/>
    <x v="49"/>
    <x v="4"/>
    <n v="1.52"/>
    <x v="3"/>
    <x v="3"/>
  </r>
  <r>
    <d v="2019-12-11T00:00:00"/>
    <s v="KH002"/>
    <s v="A017"/>
    <n v="750"/>
    <x v="1201"/>
    <n v="598773820"/>
    <n v="77840596.599999994"/>
    <x v="4"/>
    <x v="1"/>
    <x v="11"/>
    <x v="49"/>
    <x v="0"/>
    <n v="3.0749999999999997"/>
    <x v="2"/>
    <x v="3"/>
  </r>
  <r>
    <d v="2019-12-12T00:00:00"/>
    <s v="KH011"/>
    <s v="A006"/>
    <n v="520"/>
    <x v="1202"/>
    <n v="488307190"/>
    <n v="73246078.5"/>
    <x v="1"/>
    <x v="1"/>
    <x v="11"/>
    <x v="49"/>
    <x v="2"/>
    <n v="2.2360000000000002"/>
    <x v="2"/>
    <x v="3"/>
  </r>
  <r>
    <d v="2019-12-12T00:00:00"/>
    <s v="KH003"/>
    <s v="A001"/>
    <n v="720"/>
    <x v="1203"/>
    <n v="369344710"/>
    <n v="84949283.299999997"/>
    <x v="0"/>
    <x v="0"/>
    <x v="11"/>
    <x v="49"/>
    <x v="4"/>
    <n v="2.3039999999999998"/>
    <x v="0"/>
    <x v="3"/>
  </r>
  <r>
    <d v="2019-12-12T00:00:00"/>
    <s v="KH001"/>
    <s v="A002"/>
    <n v="1100"/>
    <x v="1204"/>
    <n v="564187650"/>
    <n v="95911900.5"/>
    <x v="3"/>
    <x v="0"/>
    <x v="11"/>
    <x v="49"/>
    <x v="6"/>
    <n v="4.4000000000000004"/>
    <x v="0"/>
    <x v="3"/>
  </r>
  <r>
    <d v="2019-12-12T00:00:00"/>
    <s v="KH014"/>
    <s v="A018"/>
    <n v="1010"/>
    <x v="1205"/>
    <n v="639357730"/>
    <n v="153445855.19999999"/>
    <x v="3"/>
    <x v="1"/>
    <x v="11"/>
    <x v="49"/>
    <x v="4"/>
    <n v="2.121"/>
    <x v="1"/>
    <x v="3"/>
  </r>
  <r>
    <d v="2019-12-13T00:00:00"/>
    <s v="KH005"/>
    <s v="A011"/>
    <n v="810"/>
    <x v="1206"/>
    <n v="368499200"/>
    <n v="58959872"/>
    <x v="0"/>
    <x v="1"/>
    <x v="11"/>
    <x v="49"/>
    <x v="5"/>
    <n v="1.8629999999999998"/>
    <x v="1"/>
    <x v="3"/>
  </r>
  <r>
    <d v="2019-12-13T00:00:00"/>
    <s v="KH006"/>
    <s v="A011"/>
    <n v="720"/>
    <x v="1207"/>
    <n v="311308090"/>
    <n v="68487779.800000012"/>
    <x v="0"/>
    <x v="0"/>
    <x v="11"/>
    <x v="49"/>
    <x v="5"/>
    <n v="1.6559999999999997"/>
    <x v="1"/>
    <x v="3"/>
  </r>
  <r>
    <d v="2019-12-13T00:00:00"/>
    <s v="KH002"/>
    <s v="A003"/>
    <n v="1070"/>
    <x v="1208"/>
    <n v="463994500"/>
    <n v="46399450"/>
    <x v="1"/>
    <x v="1"/>
    <x v="11"/>
    <x v="49"/>
    <x v="3"/>
    <n v="3.4239999999999999"/>
    <x v="0"/>
    <x v="3"/>
  </r>
  <r>
    <d v="2019-12-13T00:00:00"/>
    <s v="KH001"/>
    <s v="A014"/>
    <n v="300"/>
    <x v="1209"/>
    <n v="154099110"/>
    <n v="13868919.9"/>
    <x v="3"/>
    <x v="0"/>
    <x v="11"/>
    <x v="49"/>
    <x v="1"/>
    <n v="0.9"/>
    <x v="1"/>
    <x v="3"/>
  </r>
  <r>
    <d v="2019-12-14T00:00:00"/>
    <s v="KH006"/>
    <s v="A001"/>
    <n v="450"/>
    <x v="1210"/>
    <n v="199281630"/>
    <n v="43841958.600000001"/>
    <x v="2"/>
    <x v="0"/>
    <x v="11"/>
    <x v="49"/>
    <x v="4"/>
    <n v="1.44"/>
    <x v="0"/>
    <x v="3"/>
  </r>
  <r>
    <d v="2019-12-14T00:00:00"/>
    <s v="KH001"/>
    <s v="A009"/>
    <n v="90"/>
    <x v="1211"/>
    <n v="72877520"/>
    <n v="16761829.6"/>
    <x v="3"/>
    <x v="1"/>
    <x v="11"/>
    <x v="49"/>
    <x v="2"/>
    <n v="0.32400000000000001"/>
    <x v="0"/>
    <x v="3"/>
  </r>
  <r>
    <d v="2019-12-15T00:00:00"/>
    <s v="KH008"/>
    <s v="A023"/>
    <n v="190"/>
    <x v="1212"/>
    <n v="214929110"/>
    <n v="30090075.400000006"/>
    <x v="2"/>
    <x v="1"/>
    <x v="11"/>
    <x v="50"/>
    <x v="6"/>
    <n v="0.627"/>
    <x v="0"/>
    <x v="3"/>
  </r>
  <r>
    <d v="2019-12-15T00:00:00"/>
    <s v="KH014"/>
    <s v="A018"/>
    <n v="280"/>
    <x v="1213"/>
    <n v="172454250"/>
    <n v="25868137.5"/>
    <x v="0"/>
    <x v="0"/>
    <x v="11"/>
    <x v="50"/>
    <x v="4"/>
    <n v="0.58799999999999997"/>
    <x v="1"/>
    <x v="3"/>
  </r>
  <r>
    <d v="2019-12-15T00:00:00"/>
    <s v="KH006"/>
    <s v="A019"/>
    <n v="1080"/>
    <x v="1214"/>
    <n v="566356320"/>
    <n v="84953447.999999985"/>
    <x v="3"/>
    <x v="1"/>
    <x v="11"/>
    <x v="50"/>
    <x v="4"/>
    <n v="1.4039999999999999"/>
    <x v="3"/>
    <x v="3"/>
  </r>
  <r>
    <d v="2019-12-15T00:00:00"/>
    <s v="KH002"/>
    <s v="A007"/>
    <n v="20"/>
    <x v="1215"/>
    <n v="19302050"/>
    <n v="3667389.5"/>
    <x v="3"/>
    <x v="1"/>
    <x v="11"/>
    <x v="50"/>
    <x v="1"/>
    <n v="5.3999999999999999E-2"/>
    <x v="1"/>
    <x v="3"/>
  </r>
  <r>
    <d v="2019-12-15T00:00:00"/>
    <s v="KH002"/>
    <s v="A011"/>
    <n v="370"/>
    <x v="1216"/>
    <n v="177107000"/>
    <n v="15939630"/>
    <x v="3"/>
    <x v="1"/>
    <x v="11"/>
    <x v="50"/>
    <x v="5"/>
    <n v="0.85099999999999987"/>
    <x v="1"/>
    <x v="3"/>
  </r>
  <r>
    <d v="2019-12-15T00:00:00"/>
    <s v="KH004"/>
    <s v="A021"/>
    <n v="980"/>
    <x v="1217"/>
    <n v="337896520"/>
    <n v="64200338.799999997"/>
    <x v="0"/>
    <x v="0"/>
    <x v="11"/>
    <x v="50"/>
    <x v="2"/>
    <n v="3.6259999999999999"/>
    <x v="0"/>
    <x v="3"/>
  </r>
  <r>
    <d v="2019-12-16T00:00:00"/>
    <s v="KH005"/>
    <s v="A012"/>
    <n v="140"/>
    <x v="1218"/>
    <n v="38735270"/>
    <n v="4260879.7"/>
    <x v="1"/>
    <x v="0"/>
    <x v="11"/>
    <x v="50"/>
    <x v="6"/>
    <n v="0.56000000000000005"/>
    <x v="0"/>
    <x v="3"/>
  </r>
  <r>
    <d v="2019-12-16T00:00:00"/>
    <s v="KH005"/>
    <s v="A025"/>
    <n v="180"/>
    <x v="1219"/>
    <n v="106432000"/>
    <n v="11707520"/>
    <x v="3"/>
    <x v="1"/>
    <x v="11"/>
    <x v="50"/>
    <x v="3"/>
    <n v="0.57599999999999996"/>
    <x v="0"/>
    <x v="3"/>
  </r>
  <r>
    <d v="2019-12-17T00:00:00"/>
    <s v="KH008"/>
    <s v="A025"/>
    <n v="690"/>
    <x v="1220"/>
    <n v="558842630"/>
    <n v="61472689.299999997"/>
    <x v="4"/>
    <x v="1"/>
    <x v="11"/>
    <x v="50"/>
    <x v="3"/>
    <n v="2.2080000000000002"/>
    <x v="0"/>
    <x v="3"/>
  </r>
  <r>
    <d v="2019-12-17T00:00:00"/>
    <s v="KH002"/>
    <s v="A001"/>
    <n v="290"/>
    <x v="1221"/>
    <n v="144736340"/>
    <n v="17368360.799999997"/>
    <x v="1"/>
    <x v="0"/>
    <x v="11"/>
    <x v="50"/>
    <x v="4"/>
    <n v="0.92800000000000005"/>
    <x v="0"/>
    <x v="3"/>
  </r>
  <r>
    <d v="2019-12-17T00:00:00"/>
    <s v="KH004"/>
    <s v="A013"/>
    <n v="300"/>
    <x v="1222"/>
    <n v="151117960"/>
    <n v="36268310.399999999"/>
    <x v="0"/>
    <x v="1"/>
    <x v="11"/>
    <x v="50"/>
    <x v="1"/>
    <n v="0.36"/>
    <x v="3"/>
    <x v="3"/>
  </r>
  <r>
    <d v="2019-12-17T00:00:00"/>
    <s v="KH009"/>
    <s v="A022"/>
    <n v="780"/>
    <x v="1223"/>
    <n v="648289310"/>
    <n v="103726289.60000001"/>
    <x v="3"/>
    <x v="0"/>
    <x v="11"/>
    <x v="50"/>
    <x v="7"/>
    <n v="1.56"/>
    <x v="3"/>
    <x v="3"/>
  </r>
  <r>
    <d v="2019-12-17T00:00:00"/>
    <s v="KH003"/>
    <s v="A005"/>
    <n v="380"/>
    <x v="1224"/>
    <n v="144702090"/>
    <n v="26046376.200000003"/>
    <x v="1"/>
    <x v="1"/>
    <x v="11"/>
    <x v="50"/>
    <x v="7"/>
    <n v="0.83600000000000008"/>
    <x v="1"/>
    <x v="3"/>
  </r>
  <r>
    <d v="2019-12-18T00:00:00"/>
    <s v="KH009"/>
    <s v="A017"/>
    <n v="340"/>
    <x v="1225"/>
    <n v="293636190"/>
    <n v="64599961.799999997"/>
    <x v="4"/>
    <x v="0"/>
    <x v="11"/>
    <x v="50"/>
    <x v="0"/>
    <n v="1.3939999999999997"/>
    <x v="2"/>
    <x v="3"/>
  </r>
  <r>
    <d v="2019-12-18T00:00:00"/>
    <s v="KH006"/>
    <s v="A006"/>
    <n v="350"/>
    <x v="1226"/>
    <n v="243081380"/>
    <n v="41323834.600000001"/>
    <x v="4"/>
    <x v="0"/>
    <x v="11"/>
    <x v="50"/>
    <x v="2"/>
    <n v="1.5049999999999999"/>
    <x v="2"/>
    <x v="3"/>
  </r>
  <r>
    <d v="2019-12-18T00:00:00"/>
    <s v="KH012"/>
    <s v="A019"/>
    <n v="590"/>
    <x v="1227"/>
    <n v="378699840"/>
    <n v="94674960"/>
    <x v="1"/>
    <x v="1"/>
    <x v="11"/>
    <x v="50"/>
    <x v="4"/>
    <n v="0.76700000000000002"/>
    <x v="3"/>
    <x v="3"/>
  </r>
  <r>
    <d v="2019-12-19T00:00:00"/>
    <s v="KH010"/>
    <s v="A008"/>
    <n v="2230"/>
    <x v="1228"/>
    <n v="457494410"/>
    <n v="114373602.5"/>
    <x v="1"/>
    <x v="1"/>
    <x v="11"/>
    <x v="50"/>
    <x v="3"/>
    <n v="3.5680000000000001"/>
    <x v="3"/>
    <x v="3"/>
  </r>
  <r>
    <d v="2019-12-19T00:00:00"/>
    <s v="KH013"/>
    <s v="A009"/>
    <n v="30"/>
    <x v="1229"/>
    <n v="20401750"/>
    <n v="4488385"/>
    <x v="3"/>
    <x v="0"/>
    <x v="11"/>
    <x v="50"/>
    <x v="2"/>
    <n v="0.108"/>
    <x v="0"/>
    <x v="3"/>
  </r>
  <r>
    <d v="2019-12-19T00:00:00"/>
    <s v="KH008"/>
    <s v="A021"/>
    <n v="230"/>
    <x v="1230"/>
    <n v="77790640"/>
    <n v="11668595.999999998"/>
    <x v="1"/>
    <x v="1"/>
    <x v="11"/>
    <x v="50"/>
    <x v="2"/>
    <n v="0.85099999999999998"/>
    <x v="0"/>
    <x v="3"/>
  </r>
  <r>
    <d v="2019-12-19T00:00:00"/>
    <s v="KH015"/>
    <s v="A010"/>
    <n v="1040"/>
    <x v="1231"/>
    <n v="530615490"/>
    <n v="132653872.5"/>
    <x v="4"/>
    <x v="0"/>
    <x v="11"/>
    <x v="50"/>
    <x v="3"/>
    <n v="3.3279999999999998"/>
    <x v="0"/>
    <x v="3"/>
  </r>
  <r>
    <d v="2019-12-20T00:00:00"/>
    <s v="KH001"/>
    <s v="A019"/>
    <n v="600"/>
    <x v="1232"/>
    <n v="421485550"/>
    <n v="101156532"/>
    <x v="1"/>
    <x v="1"/>
    <x v="11"/>
    <x v="50"/>
    <x v="4"/>
    <n v="0.78"/>
    <x v="3"/>
    <x v="3"/>
  </r>
  <r>
    <d v="2019-12-21T00:00:00"/>
    <s v="KH005"/>
    <s v="A005"/>
    <n v="1870"/>
    <x v="1233"/>
    <n v="575175220"/>
    <n v="138042052.79999998"/>
    <x v="2"/>
    <x v="0"/>
    <x v="11"/>
    <x v="50"/>
    <x v="7"/>
    <n v="4.1139999999999999"/>
    <x v="1"/>
    <x v="3"/>
  </r>
  <r>
    <d v="2019-12-21T00:00:00"/>
    <s v="KH015"/>
    <s v="A017"/>
    <n v="500"/>
    <x v="1234"/>
    <n v="377630270"/>
    <n v="56644540.5"/>
    <x v="0"/>
    <x v="1"/>
    <x v="11"/>
    <x v="50"/>
    <x v="0"/>
    <n v="2.0499999999999998"/>
    <x v="2"/>
    <x v="3"/>
  </r>
  <r>
    <d v="2019-12-21T00:00:00"/>
    <s v="KH004"/>
    <s v="A022"/>
    <n v="600"/>
    <x v="1235"/>
    <n v="425243070"/>
    <n v="38271876.299999997"/>
    <x v="2"/>
    <x v="0"/>
    <x v="11"/>
    <x v="50"/>
    <x v="7"/>
    <n v="1.2"/>
    <x v="3"/>
    <x v="3"/>
  </r>
  <r>
    <d v="2019-12-21T00:00:00"/>
    <s v="KH011"/>
    <s v="A011"/>
    <n v="440"/>
    <x v="1236"/>
    <n v="237951920"/>
    <n v="42831345.599999994"/>
    <x v="0"/>
    <x v="1"/>
    <x v="11"/>
    <x v="50"/>
    <x v="5"/>
    <n v="1.0119999999999998"/>
    <x v="1"/>
    <x v="3"/>
  </r>
  <r>
    <d v="2019-12-22T00:00:00"/>
    <s v="KH013"/>
    <s v="A017"/>
    <n v="40"/>
    <x v="1237"/>
    <n v="42984230"/>
    <n v="4728265.3000000007"/>
    <x v="2"/>
    <x v="0"/>
    <x v="11"/>
    <x v="51"/>
    <x v="0"/>
    <n v="0.16400000000000001"/>
    <x v="2"/>
    <x v="3"/>
  </r>
  <r>
    <d v="2019-12-23T00:00:00"/>
    <s v="KH003"/>
    <s v="A010"/>
    <n v="700"/>
    <x v="1238"/>
    <n v="385616390"/>
    <n v="88691769.700000003"/>
    <x v="4"/>
    <x v="1"/>
    <x v="11"/>
    <x v="51"/>
    <x v="3"/>
    <n v="2.2400000000000002"/>
    <x v="0"/>
    <x v="3"/>
  </r>
  <r>
    <d v="2019-12-23T00:00:00"/>
    <s v="KH016"/>
    <s v="A008"/>
    <n v="340"/>
    <x v="1239"/>
    <n v="88689480"/>
    <n v="20398580.399999999"/>
    <x v="0"/>
    <x v="1"/>
    <x v="11"/>
    <x v="51"/>
    <x v="3"/>
    <n v="0.54400000000000004"/>
    <x v="3"/>
    <x v="3"/>
  </r>
  <r>
    <d v="2019-12-23T00:00:00"/>
    <s v="KH001"/>
    <s v="A017"/>
    <n v="440"/>
    <x v="1240"/>
    <n v="350326320"/>
    <n v="84078316.799999997"/>
    <x v="0"/>
    <x v="0"/>
    <x v="11"/>
    <x v="51"/>
    <x v="0"/>
    <n v="1.8039999999999998"/>
    <x v="2"/>
    <x v="3"/>
  </r>
  <r>
    <d v="2019-12-23T00:00:00"/>
    <s v="KH012"/>
    <s v="A017"/>
    <n v="640"/>
    <x v="1241"/>
    <n v="489840590"/>
    <n v="112663335.7"/>
    <x v="0"/>
    <x v="1"/>
    <x v="11"/>
    <x v="51"/>
    <x v="0"/>
    <n v="2.6240000000000001"/>
    <x v="2"/>
    <x v="3"/>
  </r>
  <r>
    <d v="2019-12-24T00:00:00"/>
    <s v="KH015"/>
    <s v="A025"/>
    <n v="800"/>
    <x v="1242"/>
    <n v="622697920"/>
    <n v="99631667.200000003"/>
    <x v="1"/>
    <x v="0"/>
    <x v="11"/>
    <x v="51"/>
    <x v="3"/>
    <n v="2.56"/>
    <x v="0"/>
    <x v="3"/>
  </r>
  <r>
    <d v="2019-12-24T00:00:00"/>
    <s v="KH010"/>
    <s v="A001"/>
    <n v="180"/>
    <x v="1243"/>
    <n v="95884090"/>
    <n v="11506090.799999999"/>
    <x v="4"/>
    <x v="0"/>
    <x v="11"/>
    <x v="51"/>
    <x v="4"/>
    <n v="0.57599999999999996"/>
    <x v="0"/>
    <x v="3"/>
  </r>
  <r>
    <d v="2019-12-24T00:00:00"/>
    <s v="KH013"/>
    <s v="A025"/>
    <n v="370"/>
    <x v="1244"/>
    <n v="242705470"/>
    <n v="60676367.5"/>
    <x v="2"/>
    <x v="1"/>
    <x v="11"/>
    <x v="51"/>
    <x v="3"/>
    <n v="1.1839999999999999"/>
    <x v="0"/>
    <x v="3"/>
  </r>
  <r>
    <d v="2019-12-24T00:00:00"/>
    <s v="KH008"/>
    <s v="A024"/>
    <n v="180"/>
    <x v="1245"/>
    <n v="79404350"/>
    <n v="11116609.000000002"/>
    <x v="4"/>
    <x v="1"/>
    <x v="11"/>
    <x v="51"/>
    <x v="0"/>
    <n v="0.68400000000000005"/>
    <x v="0"/>
    <x v="3"/>
  </r>
  <r>
    <d v="2019-12-25T00:00:00"/>
    <s v="KH001"/>
    <s v="A004"/>
    <n v="1320"/>
    <x v="1246"/>
    <n v="435411410"/>
    <n v="87082282.000000015"/>
    <x v="0"/>
    <x v="1"/>
    <x v="11"/>
    <x v="51"/>
    <x v="0"/>
    <n v="3.5640000000000005"/>
    <x v="1"/>
    <x v="3"/>
  </r>
  <r>
    <d v="2019-12-26T00:00:00"/>
    <s v="KH009"/>
    <s v="A021"/>
    <n v="1160"/>
    <x v="1247"/>
    <n v="429348550"/>
    <n v="64402282.5"/>
    <x v="2"/>
    <x v="0"/>
    <x v="11"/>
    <x v="51"/>
    <x v="2"/>
    <n v="4.2919999999999998"/>
    <x v="0"/>
    <x v="3"/>
  </r>
  <r>
    <d v="2019-12-26T00:00:00"/>
    <s v="KH010"/>
    <s v="A002"/>
    <n v="1490"/>
    <x v="1248"/>
    <n v="667144920"/>
    <n v="126757534.80000001"/>
    <x v="0"/>
    <x v="0"/>
    <x v="11"/>
    <x v="51"/>
    <x v="6"/>
    <n v="5.96"/>
    <x v="0"/>
    <x v="3"/>
  </r>
  <r>
    <d v="2019-12-27T00:00:00"/>
    <s v="KH015"/>
    <s v="A016"/>
    <n v="770"/>
    <x v="1249"/>
    <n v="602057850"/>
    <n v="48164628"/>
    <x v="2"/>
    <x v="0"/>
    <x v="11"/>
    <x v="51"/>
    <x v="4"/>
    <n v="1.4630000000000001"/>
    <x v="3"/>
    <x v="3"/>
  </r>
  <r>
    <d v="2019-12-27T00:00:00"/>
    <s v="KH007"/>
    <s v="A006"/>
    <n v="370"/>
    <x v="1250"/>
    <n v="303991080"/>
    <n v="24319286.400000002"/>
    <x v="3"/>
    <x v="1"/>
    <x v="11"/>
    <x v="51"/>
    <x v="2"/>
    <n v="1.591"/>
    <x v="2"/>
    <x v="3"/>
  </r>
  <r>
    <d v="2019-12-27T00:00:00"/>
    <s v="KH013"/>
    <s v="A021"/>
    <n v="1580"/>
    <x v="1251"/>
    <n v="553647730"/>
    <n v="99656591.399999991"/>
    <x v="1"/>
    <x v="1"/>
    <x v="11"/>
    <x v="51"/>
    <x v="2"/>
    <n v="5.8460000000000001"/>
    <x v="0"/>
    <x v="3"/>
  </r>
  <r>
    <d v="2019-12-27T00:00:00"/>
    <s v="KH016"/>
    <s v="A009"/>
    <n v="700"/>
    <x v="1252"/>
    <n v="520139250"/>
    <n v="62416710"/>
    <x v="1"/>
    <x v="1"/>
    <x v="11"/>
    <x v="51"/>
    <x v="2"/>
    <n v="2.52"/>
    <x v="0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7" colHeaderCaption="Tháng">
  <location ref="A3:J17" firstHeaderRow="1" firstDataRow="2" firstDataCol="1"/>
  <pivotFields count="14">
    <pivotField numFmtId="164" showAll="0"/>
    <pivotField showAll="0"/>
    <pivotField showAll="0"/>
    <pivotField numFmtId="43" showAll="0"/>
    <pivotField numFmtId="165" showAll="0"/>
    <pivotField numFmtId="165" showAll="0"/>
    <pivotField numFmtId="165" showAll="0"/>
    <pivotField showAll="0"/>
    <pivotField showAll="0"/>
    <pivotField axis="axisRow" showAll="0">
      <items count="25">
        <item m="1" x="16"/>
        <item m="1" x="13"/>
        <item m="1" x="17"/>
        <item m="1" x="22"/>
        <item m="1" x="12"/>
        <item m="1" x="14"/>
        <item m="1" x="15"/>
        <item m="1" x="18"/>
        <item m="1" x="19"/>
        <item m="1" x="20"/>
        <item m="1" x="21"/>
        <item m="1" x="23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axis="axisCol" showAll="0">
      <items count="9">
        <item x="5"/>
        <item x="6"/>
        <item x="2"/>
        <item x="3"/>
        <item x="7"/>
        <item x="4"/>
        <item x="0"/>
        <item x="1"/>
        <item t="default"/>
      </items>
    </pivotField>
    <pivotField dataField="1" numFmtId="43" showAll="0"/>
    <pivotField showAll="0"/>
  </pivotFields>
  <rowFields count="1">
    <field x="9"/>
  </rowFields>
  <rowItems count="13"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11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01. Volume Trend" fld="12" baseField="0" baseItem="0" numFmtId="43"/>
  </dataFields>
  <formats count="1">
    <format dxfId="13">
      <pivotArea outline="0" collapsedLevelsAreSubtotals="1" fieldPosition="0"/>
    </format>
  </formats>
  <chartFormats count="8">
    <chartFormat chart="6" format="23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6" format="24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6" format="25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  <chartFormat chart="6" format="26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3"/>
          </reference>
        </references>
      </pivotArea>
    </chartFormat>
    <chartFormat chart="6" format="27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4"/>
          </reference>
        </references>
      </pivotArea>
    </chartFormat>
    <chartFormat chart="6" format="28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5"/>
          </reference>
        </references>
      </pivotArea>
    </chartFormat>
    <chartFormat chart="6" format="29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6"/>
          </reference>
        </references>
      </pivotArea>
    </chartFormat>
    <chartFormat chart="6" format="3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7"/>
          </reference>
        </references>
      </pivotArea>
    </chartFormat>
  </chartFormats>
  <pivotTableStyleInfo name="PivotStyleMedium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0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 rowHeaderCaption="Tuần BC">
  <location ref="A3:C56" firstHeaderRow="0" firstDataRow="1" firstDataCol="1"/>
  <pivotFields count="15">
    <pivotField numFmtId="164" showAll="0"/>
    <pivotField showAll="0"/>
    <pivotField showAll="0"/>
    <pivotField numFmtId="43" showAll="0"/>
    <pivotField numFmtId="165" showAll="0"/>
    <pivotField dataField="1" numFmtId="165" showAll="0"/>
    <pivotField numFmtId="165" showAll="0"/>
    <pivotField showAll="0"/>
    <pivotField showAll="0"/>
    <pivotField showAll="0"/>
    <pivotField axis="axisRow" showAll="0">
      <items count="5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t="default"/>
      </items>
    </pivotField>
    <pivotField showAll="0"/>
    <pivotField dataField="1" numFmtId="43" showAll="0"/>
    <pivotField showAll="0"/>
    <pivotField showAll="0"/>
  </pivotFields>
  <rowFields count="1">
    <field x="10"/>
  </rowFields>
  <rowItems count="5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 t="grand">
      <x/>
    </i>
  </rowItems>
  <colFields count="1">
    <field x="-2"/>
  </colFields>
  <colItems count="2">
    <i>
      <x/>
    </i>
    <i i="1">
      <x v="1"/>
    </i>
  </colItems>
  <dataFields count="2">
    <dataField name="Doanh thu" fld="5" baseField="10" baseItem="0" numFmtId="165"/>
    <dataField name="Sản lượng" fld="12" baseField="10" baseItem="0"/>
  </dataFields>
  <formats count="4">
    <format dxfId="3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0">
      <pivotArea dataOnly="0" labelOnly="1" outline="0" fieldPosition="0">
        <references count="1">
          <reference field="4294967294" count="1">
            <x v="0"/>
          </reference>
        </references>
      </pivotArea>
    </format>
  </formats>
  <chartFormats count="2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1.xml><?xml version="1.0" encoding="utf-8"?>
<pivotTableDefinition xmlns="http://schemas.openxmlformats.org/spreadsheetml/2006/main" name="PivotTable3" cacheId="1" applyNumberFormats="0" applyBorderFormats="0" applyFontFormats="0" applyPatternFormats="0" applyAlignmentFormats="0" applyWidthHeightFormats="1" dataCaption="Values" grandTotalCaption="Tổng cộng" updatedVersion="6" minRefreshableVersion="3" preserveFormatting="0" colGrandTotals="0" itemPrintTitles="1" createdVersion="6" indent="0" outline="1" outlineData="1" multipleFieldFilters="0" rowHeaderCaption="Khu vực" colHeaderCaption="Quý báo cáo">
  <location ref="A3:E17" firstHeaderRow="1" firstDataRow="2" firstDataCol="1"/>
  <pivotFields count="15">
    <pivotField numFmtId="164" showAll="0"/>
    <pivotField showAll="0"/>
    <pivotField showAll="0"/>
    <pivotField numFmtId="43" showAll="0"/>
    <pivotField numFmtId="165" showAll="0"/>
    <pivotField dataField="1" numFmtId="165" showAll="0"/>
    <pivotField numFmtId="165" showAll="0"/>
    <pivotField axis="axisRow" showAll="0">
      <items count="6">
        <item x="2"/>
        <item x="0"/>
        <item x="1"/>
        <item x="3"/>
        <item x="4"/>
        <item t="default"/>
      </items>
    </pivotField>
    <pivotField axis="axisRow" showAll="0">
      <items count="3">
        <item x="1"/>
        <item x="0"/>
        <item t="default"/>
      </items>
    </pivotField>
    <pivotField showAll="0"/>
    <pivotField showAll="0"/>
    <pivotField showAll="0">
      <items count="9">
        <item x="5"/>
        <item x="6"/>
        <item x="2"/>
        <item x="3"/>
        <item x="7"/>
        <item x="4"/>
        <item x="0"/>
        <item x="1"/>
        <item t="default"/>
      </items>
    </pivotField>
    <pivotField numFmtId="43" showAll="0"/>
    <pivotField showAll="0"/>
    <pivotField axis="axisCol" showAll="0">
      <items count="5">
        <item x="0"/>
        <item x="1"/>
        <item x="2"/>
        <item x="3"/>
        <item t="default"/>
      </items>
    </pivotField>
  </pivotFields>
  <rowFields count="2">
    <field x="8"/>
    <field x="7"/>
  </rowFields>
  <rowItems count="13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 t="grand">
      <x/>
    </i>
  </rowItems>
  <colFields count="1">
    <field x="14"/>
  </colFields>
  <colItems count="4">
    <i>
      <x/>
    </i>
    <i>
      <x v="1"/>
    </i>
    <i>
      <x v="2"/>
    </i>
    <i>
      <x v="3"/>
    </i>
  </colItems>
  <dataFields count="1">
    <dataField name="KPI " fld="5" baseField="0" baseItem="0" numFmtId="165"/>
  </dataFields>
  <conditionalFormats count="2">
    <conditionalFormat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7" count="5">
              <x v="0"/>
              <x v="1"/>
              <x v="2"/>
              <x v="3"/>
              <x v="4"/>
            </reference>
            <reference field="8" count="1" selected="0">
              <x v="1"/>
            </reference>
          </references>
        </pivotArea>
      </pivotAreas>
    </conditionalFormat>
    <conditionalFormat priority="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7" count="5">
              <x v="0"/>
              <x v="1"/>
              <x v="2"/>
              <x v="3"/>
              <x v="4"/>
            </reference>
            <reference field="8" count="1" selected="0">
              <x v="0"/>
            </reference>
          </references>
        </pivotArea>
      </pivotAreas>
    </conditionalFormat>
  </conditionalFormats>
  <pivotTableStyleInfo name="PivotStyleMedium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preserveFormatting="0" colGrandTotals="0" itemPrintTitles="1" createdVersion="6" indent="0" outline="1" outlineData="1" multipleFieldFilters="0" chartFormat="8" colHeaderCaption="Tháng">
  <location ref="A3:I17" firstHeaderRow="1" firstDataRow="2" firstDataCol="1"/>
  <pivotFields count="14">
    <pivotField numFmtId="164" showAll="0"/>
    <pivotField showAll="0"/>
    <pivotField showAll="0"/>
    <pivotField numFmtId="43" showAll="0"/>
    <pivotField numFmtId="165" showAll="0"/>
    <pivotField dataField="1" numFmtId="165" showAll="0"/>
    <pivotField numFmtId="165" showAll="0"/>
    <pivotField showAll="0"/>
    <pivotField showAll="0"/>
    <pivotField axis="axisRow" showAll="0">
      <items count="25">
        <item m="1" x="16"/>
        <item m="1" x="13"/>
        <item m="1" x="17"/>
        <item m="1" x="22"/>
        <item m="1" x="12"/>
        <item m="1" x="14"/>
        <item m="1" x="15"/>
        <item m="1" x="18"/>
        <item m="1" x="19"/>
        <item m="1" x="20"/>
        <item m="1" x="21"/>
        <item m="1" x="23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axis="axisCol" showAll="0">
      <items count="9">
        <item x="5"/>
        <item x="6"/>
        <item x="2"/>
        <item x="3"/>
        <item x="7"/>
        <item x="4"/>
        <item x="0"/>
        <item x="1"/>
        <item t="default"/>
      </items>
    </pivotField>
    <pivotField numFmtId="43" showAll="0"/>
    <pivotField showAll="0"/>
  </pivotFields>
  <rowFields count="1">
    <field x="9"/>
  </rowFields>
  <rowItems count="13"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1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colItems>
  <dataFields count="1">
    <dataField name="Sum of Thành tiền" fld="5" baseField="0" baseItem="0" numFmtId="165"/>
  </dataFields>
  <chartFormats count="15">
    <chartFormat chart="7" format="39" series="1">
      <pivotArea type="data" outline="0" fieldPosition="0">
        <references count="1">
          <reference field="11" count="1" selected="0">
            <x v="0"/>
          </reference>
        </references>
      </pivotArea>
    </chartFormat>
    <chartFormat chart="7" format="40" series="1">
      <pivotArea type="data" outline="0" fieldPosition="0">
        <references count="1">
          <reference field="11" count="1" selected="0">
            <x v="1"/>
          </reference>
        </references>
      </pivotArea>
    </chartFormat>
    <chartFormat chart="7" format="41" series="1">
      <pivotArea type="data" outline="0" fieldPosition="0">
        <references count="1">
          <reference field="11" count="1" selected="0">
            <x v="2"/>
          </reference>
        </references>
      </pivotArea>
    </chartFormat>
    <chartFormat chart="7" format="42" series="1">
      <pivotArea type="data" outline="0" fieldPosition="0">
        <references count="1">
          <reference field="11" count="1" selected="0">
            <x v="3"/>
          </reference>
        </references>
      </pivotArea>
    </chartFormat>
    <chartFormat chart="7" format="43" series="1">
      <pivotArea type="data" outline="0" fieldPosition="0">
        <references count="1">
          <reference field="11" count="1" selected="0">
            <x v="4"/>
          </reference>
        </references>
      </pivotArea>
    </chartFormat>
    <chartFormat chart="7" format="44" series="1">
      <pivotArea type="data" outline="0" fieldPosition="0">
        <references count="1">
          <reference field="11" count="1" selected="0">
            <x v="5"/>
          </reference>
        </references>
      </pivotArea>
    </chartFormat>
    <chartFormat chart="7" format="45" series="1">
      <pivotArea type="data" outline="0" fieldPosition="0">
        <references count="1">
          <reference field="11" count="1" selected="0">
            <x v="6"/>
          </reference>
        </references>
      </pivotArea>
    </chartFormat>
    <chartFormat chart="7" format="46" series="1">
      <pivotArea type="data" outline="0" fieldPosition="0">
        <references count="1">
          <reference field="11" count="1" selected="0">
            <x v="7"/>
          </reference>
        </references>
      </pivotArea>
    </chartFormat>
    <chartFormat chart="7" format="47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6"/>
          </reference>
        </references>
      </pivotArea>
    </chartFormat>
    <chartFormat chart="7" format="48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3"/>
          </reference>
        </references>
      </pivotArea>
    </chartFormat>
    <chartFormat chart="7" format="49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7" format="5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5"/>
          </reference>
        </references>
      </pivotArea>
    </chartFormat>
    <chartFormat chart="7" format="5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  <chartFormat chart="7" format="52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4"/>
          </reference>
        </references>
      </pivotArea>
    </chartFormat>
    <chartFormat chart="7" format="53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7"/>
          </reference>
        </references>
      </pivotArea>
    </chartFormat>
  </chartFormats>
  <pivotTableStyleInfo name="PivotStyleMedium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preserveFormatting="0" colGrandTotals="0" itemPrintTitles="1" createdVersion="6" indent="0" outline="1" outlineData="1" multipleFieldFilters="0" chartFormat="13" colHeaderCaption="Tháng">
  <location ref="A3:I17" firstHeaderRow="1" firstDataRow="2" firstDataCol="1"/>
  <pivotFields count="14">
    <pivotField numFmtId="164" showAll="0"/>
    <pivotField showAll="0"/>
    <pivotField showAll="0"/>
    <pivotField numFmtId="43" showAll="0"/>
    <pivotField numFmtId="165" showAll="0"/>
    <pivotField dataField="1" numFmtId="165" showAll="0"/>
    <pivotField numFmtId="165" showAll="0"/>
    <pivotField showAll="0"/>
    <pivotField showAll="0"/>
    <pivotField axis="axisRow" showAll="0">
      <items count="25">
        <item m="1" x="16"/>
        <item m="1" x="13"/>
        <item m="1" x="17"/>
        <item m="1" x="22"/>
        <item m="1" x="12"/>
        <item m="1" x="14"/>
        <item m="1" x="15"/>
        <item m="1" x="18"/>
        <item m="1" x="19"/>
        <item m="1" x="20"/>
        <item m="1" x="21"/>
        <item m="1" x="23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axis="axisCol" showAll="0">
      <items count="9">
        <item x="5"/>
        <item x="6"/>
        <item x="2"/>
        <item x="3"/>
        <item x="7"/>
        <item x="4"/>
        <item x="0"/>
        <item x="1"/>
        <item t="default"/>
      </items>
    </pivotField>
    <pivotField numFmtId="43" showAll="0"/>
    <pivotField showAll="0"/>
  </pivotFields>
  <rowFields count="1">
    <field x="9"/>
  </rowFields>
  <rowItems count="13"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1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colItems>
  <dataFields count="1">
    <dataField name="Sum of Thành tiền" fld="5" showDataAs="percentOfTotal" baseField="9" baseItem="3" numFmtId="10"/>
  </dataFields>
  <chartFormats count="20">
    <chartFormat chart="7" format="39" series="1">
      <pivotArea type="data" outline="0" fieldPosition="0">
        <references count="1">
          <reference field="11" count="1" selected="0">
            <x v="0"/>
          </reference>
        </references>
      </pivotArea>
    </chartFormat>
    <chartFormat chart="7" format="40" series="1">
      <pivotArea type="data" outline="0" fieldPosition="0">
        <references count="1">
          <reference field="11" count="1" selected="0">
            <x v="1"/>
          </reference>
        </references>
      </pivotArea>
    </chartFormat>
    <chartFormat chart="7" format="41" series="1">
      <pivotArea type="data" outline="0" fieldPosition="0">
        <references count="1">
          <reference field="11" count="1" selected="0">
            <x v="2"/>
          </reference>
        </references>
      </pivotArea>
    </chartFormat>
    <chartFormat chart="7" format="42" series="1">
      <pivotArea type="data" outline="0" fieldPosition="0">
        <references count="1">
          <reference field="11" count="1" selected="0">
            <x v="3"/>
          </reference>
        </references>
      </pivotArea>
    </chartFormat>
    <chartFormat chart="7" format="43" series="1">
      <pivotArea type="data" outline="0" fieldPosition="0">
        <references count="1">
          <reference field="11" count="1" selected="0">
            <x v="4"/>
          </reference>
        </references>
      </pivotArea>
    </chartFormat>
    <chartFormat chart="7" format="44" series="1">
      <pivotArea type="data" outline="0" fieldPosition="0">
        <references count="1">
          <reference field="11" count="1" selected="0">
            <x v="5"/>
          </reference>
        </references>
      </pivotArea>
    </chartFormat>
    <chartFormat chart="7" format="45" series="1">
      <pivotArea type="data" outline="0" fieldPosition="0">
        <references count="1">
          <reference field="11" count="1" selected="0">
            <x v="6"/>
          </reference>
        </references>
      </pivotArea>
    </chartFormat>
    <chartFormat chart="7" format="46" series="1">
      <pivotArea type="data" outline="0" fieldPosition="0">
        <references count="1">
          <reference field="11" count="1" selected="0">
            <x v="7"/>
          </reference>
        </references>
      </pivotArea>
    </chartFormat>
    <chartFormat chart="7" format="47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6"/>
          </reference>
        </references>
      </pivotArea>
    </chartFormat>
    <chartFormat chart="7" format="48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3"/>
          </reference>
        </references>
      </pivotArea>
    </chartFormat>
    <chartFormat chart="7" format="49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7" format="5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5"/>
          </reference>
        </references>
      </pivotArea>
    </chartFormat>
    <chartFormat chart="12" format="8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12" format="9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  <chartFormat chart="12" format="1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3"/>
          </reference>
        </references>
      </pivotArea>
    </chartFormat>
    <chartFormat chart="12" format="1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5"/>
          </reference>
        </references>
      </pivotArea>
    </chartFormat>
    <chartFormat chart="12" format="12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6"/>
          </reference>
        </references>
      </pivotArea>
    </chartFormat>
    <chartFormat chart="12" format="13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7"/>
          </reference>
        </references>
      </pivotArea>
    </chartFormat>
    <chartFormat chart="12" format="14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12" format="15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4"/>
          </reference>
        </references>
      </pivotArea>
    </chartFormat>
  </chartFormats>
  <pivotTableStyleInfo name="PivotStyleMedium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updatedVersion="6" minRefreshableVersion="3" preserveFormatting="0" itemPrintTitles="1" createdVersion="6" indent="0" outline="1" outlineData="1" multipleFieldFilters="0" chartFormat="4" rowHeaderCaption="Qúy BC" colHeaderCaption="Khu vực BC">
  <location ref="A3:G9" firstHeaderRow="1" firstDataRow="2" firstDataCol="1"/>
  <pivotFields count="15">
    <pivotField numFmtId="164" showAll="0"/>
    <pivotField showAll="0"/>
    <pivotField showAll="0"/>
    <pivotField numFmtId="43" showAll="0"/>
    <pivotField numFmtId="165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dataField="1" numFmtId="165" showAll="0"/>
    <pivotField numFmtId="165" showAll="0"/>
    <pivotField axis="axisCol" showAll="0">
      <items count="6">
        <item x="2"/>
        <item x="0"/>
        <item x="1"/>
        <item x="3"/>
        <item x="4"/>
        <item t="default"/>
      </items>
    </pivotField>
    <pivotField showAll="0"/>
    <pivotField showAll="0"/>
    <pivotField showAll="0"/>
    <pivotField showAll="0"/>
    <pivotField numFmtId="43" showAll="0"/>
    <pivotField showAll="0"/>
    <pivotField axis="axisRow" showAll="0">
      <items count="5">
        <item x="3"/>
        <item x="0"/>
        <item x="1"/>
        <item x="2"/>
        <item t="default"/>
      </items>
    </pivotField>
  </pivotFields>
  <rowFields count="1">
    <field x="14"/>
  </rowFields>
  <rowItems count="5">
    <i>
      <x/>
    </i>
    <i>
      <x v="1"/>
    </i>
    <i>
      <x v="2"/>
    </i>
    <i>
      <x v="3"/>
    </i>
    <i t="grand">
      <x/>
    </i>
  </rowItems>
  <colFields count="1">
    <field x="7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DOANH THU" fld="5" baseField="0" baseItem="0" numFmtId="165"/>
  </dataFields>
  <chartFormats count="5"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</chartFormats>
  <pivotTableStyleInfo name="PivotStyleMedium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3" cacheId="1" applyNumberFormats="0" applyBorderFormats="0" applyFontFormats="0" applyPatternFormats="0" applyAlignmentFormats="0" applyWidthHeightFormats="1" dataCaption="Values" updatedVersion="6" minRefreshableVersion="3" preserveFormatting="0" itemPrintTitles="1" createdVersion="6" indent="0" outline="1" outlineData="1" multipleFieldFilters="0">
  <location ref="A3:D8" firstHeaderRow="0" firstDataRow="1" firstDataCol="1"/>
  <pivotFields count="15">
    <pivotField numFmtId="164" showAll="0"/>
    <pivotField showAll="0"/>
    <pivotField showAll="0"/>
    <pivotField numFmtId="43" showAll="0"/>
    <pivotField numFmtId="165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dataField="1" numFmtId="165" showAll="0"/>
    <pivotField dataField="1" numFmtId="165" showAll="0"/>
    <pivotField showAll="0"/>
    <pivotField showAll="0"/>
    <pivotField showAll="0"/>
    <pivotField showAll="0"/>
    <pivotField showAll="0"/>
    <pivotField dataField="1" numFmtId="43" showAll="0"/>
    <pivotField axis="axisRow" showAll="0">
      <items count="5">
        <item x="2"/>
        <item x="3"/>
        <item x="1"/>
        <item x="0"/>
        <item t="default"/>
      </items>
    </pivotField>
    <pivotField showAll="0"/>
  </pivotFields>
  <rowFields count="1">
    <field x="13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Thành tiền" fld="5" showDataAs="percentOfTotal" baseField="13" baseItem="0" numFmtId="10"/>
    <dataField name="Sum of Lợi nhuận" fld="6" showDataAs="percentOfTotal" baseField="13" baseItem="0" numFmtId="10"/>
    <dataField name="Sum of Quy đổi/ tấn" fld="12" baseField="0" baseItem="0"/>
  </dataFields>
  <pivotTableStyleInfo name="PivotStyleMedium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4" cacheId="1" applyNumberFormats="0" applyBorderFormats="0" applyFontFormats="0" applyPatternFormats="0" applyAlignmentFormats="0" applyWidthHeightFormats="1" dataCaption="Values" updatedVersion="6" minRefreshableVersion="3" preserveFormatting="0" rowGrandTotals="0" itemPrintTitles="1" createdVersion="6" indent="0" outline="1" outlineData="1" multipleFieldFilters="0" chartFormat="4">
  <location ref="A3:F16" firstHeaderRow="1" firstDataRow="2" firstDataCol="1"/>
  <pivotFields count="15">
    <pivotField numFmtId="164" showAll="0"/>
    <pivotField showAll="0"/>
    <pivotField showAll="0"/>
    <pivotField numFmtId="43" showAll="0"/>
    <pivotField numFmtId="165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numFmtId="165" showAll="0"/>
    <pivotField numFmtId="165" showAll="0"/>
    <pivotField showAll="0"/>
    <pivotField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dataField="1" numFmtId="43" showAll="0"/>
    <pivotField axis="axisCol" showAll="0">
      <items count="5">
        <item x="2"/>
        <item x="3"/>
        <item x="1"/>
        <item x="0"/>
        <item t="default"/>
      </items>
    </pivotField>
    <pivotField showAll="0"/>
  </pivotFields>
  <rowFields count="1">
    <field x="9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rowItems>
  <colFields count="1">
    <field x="13"/>
  </colFields>
  <colItems count="5">
    <i>
      <x/>
    </i>
    <i>
      <x v="1"/>
    </i>
    <i>
      <x v="2"/>
    </i>
    <i>
      <x v="3"/>
    </i>
    <i t="grand">
      <x/>
    </i>
  </colItems>
  <dataFields count="1">
    <dataField name="Sum of Quy đổi/ tấn" fld="12" showDataAs="percentOfRow" baseField="9" baseItem="0" numFmtId="9"/>
  </dataFields>
  <chartFormats count="4">
    <chartFormat chart="3" format="1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1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3" format="1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3"/>
          </reference>
        </references>
      </pivotArea>
    </chartFormat>
    <chartFormat chart="3" format="1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</chartFormats>
  <pivotTableStyleInfo name="PivotStyleMedium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5" cacheId="1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outline="1" outlineData="1" multipleFieldFilters="0" chartFormat="3">
  <location ref="A3:H10" firstHeaderRow="1" firstDataRow="2" firstDataCol="1"/>
  <pivotFields count="15">
    <pivotField numFmtId="164" showAll="0"/>
    <pivotField showAll="0"/>
    <pivotField showAll="0"/>
    <pivotField numFmtId="43" showAll="0"/>
    <pivotField axis="axisCol" numFmtId="165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dataField="1" numFmtId="165" showAll="0"/>
    <pivotField numFmtId="165" showAll="0"/>
    <pivotField axis="axisRow" showAll="0">
      <items count="6">
        <item x="2"/>
        <item x="0"/>
        <item x="1"/>
        <item x="3"/>
        <item x="4"/>
        <item t="default"/>
      </items>
    </pivotField>
    <pivotField showAll="0"/>
    <pivotField showAll="0"/>
    <pivotField showAll="0"/>
    <pivotField showAll="0"/>
    <pivotField numFmtId="43" showAll="0"/>
    <pivotField showAll="0"/>
    <pivotField showAll="0"/>
  </pivotFields>
  <rowFields count="1">
    <field x="7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4"/>
  </colFields>
  <colItems count="7">
    <i>
      <x v="1"/>
    </i>
    <i>
      <x v="2"/>
    </i>
    <i>
      <x v="3"/>
    </i>
    <i>
      <x v="4"/>
    </i>
    <i>
      <x v="5"/>
    </i>
    <i>
      <x v="6"/>
    </i>
    <i>
      <x v="7"/>
    </i>
  </colItems>
  <dataFields count="1">
    <dataField name="Sum of Thành tiền" fld="5" showDataAs="percentOfCol" baseField="7" baseItem="0" numFmtId="10"/>
  </dataFields>
  <formats count="9">
    <format dxfId="12">
      <pivotArea outline="0" collapsedLevelsAreSubtotals="1" fieldPosition="0">
        <references count="1">
          <reference field="7" count="0" selected="0"/>
        </references>
      </pivotArea>
    </format>
    <format dxfId="11">
      <pivotArea field="7" type="button" dataOnly="0" labelOnly="1" outline="0" axis="axisRow" fieldPosition="0"/>
    </format>
    <format dxfId="10">
      <pivotArea type="topRight" dataOnly="0" labelOnly="1" outline="0" fieldPosition="0"/>
    </format>
    <format dxfId="9">
      <pivotArea dataOnly="0" labelOnly="1" fieldPosition="0">
        <references count="1">
          <reference field="7" count="0"/>
        </references>
      </pivotArea>
    </format>
    <format dxfId="8">
      <pivotArea outline="0" collapsedLevelsAreSubtotals="1" fieldPosition="0">
        <references count="1">
          <reference field="7" count="0" selected="0"/>
        </references>
      </pivotArea>
    </format>
    <format dxfId="7">
      <pivotArea field="7" type="button" dataOnly="0" labelOnly="1" outline="0" axis="axisRow" fieldPosition="0"/>
    </format>
    <format dxfId="6">
      <pivotArea type="topRight" dataOnly="0" labelOnly="1" outline="0" fieldPosition="0"/>
    </format>
    <format dxfId="5">
      <pivotArea dataOnly="0" labelOnly="1" fieldPosition="0">
        <references count="1">
          <reference field="7" count="0"/>
        </references>
      </pivotArea>
    </format>
    <format dxfId="4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Medium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6" minRefreshableVersion="3" preserveFormatting="0" itemPrintTitles="1" createdVersion="6" indent="0" outline="1" outlineData="1" multipleFieldFilters="0" chartFormat="2">
  <location ref="A9:B22" firstHeaderRow="1" firstDataRow="1" firstDataCol="1"/>
  <pivotFields count="15">
    <pivotField numFmtId="164" showAll="0"/>
    <pivotField showAll="0"/>
    <pivotField showAll="0"/>
    <pivotField numFmtId="43" showAll="0"/>
    <pivotField numFmtId="165" showAll="0"/>
    <pivotField numFmtId="165" showAll="0"/>
    <pivotField dataField="1" numFmtId="165" showAll="0"/>
    <pivotField axis="axisRow" showAll="0" sortType="descending">
      <items count="6">
        <item x="2"/>
        <item x="0"/>
        <item x="1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3">
        <item x="1"/>
        <item x="0"/>
        <item t="default"/>
      </items>
    </pivotField>
    <pivotField showAll="0"/>
    <pivotField showAll="0"/>
    <pivotField showAll="0">
      <items count="9">
        <item x="5"/>
        <item x="6"/>
        <item x="2"/>
        <item x="3"/>
        <item x="7"/>
        <item x="4"/>
        <item x="0"/>
        <item x="1"/>
        <item t="default"/>
      </items>
    </pivotField>
    <pivotField numFmtId="43" showAll="0"/>
    <pivotField showAll="0"/>
    <pivotField showAll="0">
      <items count="5">
        <item x="0"/>
        <item x="1"/>
        <item x="2"/>
        <item x="3"/>
        <item t="default"/>
      </items>
    </pivotField>
  </pivotFields>
  <rowFields count="2">
    <field x="8"/>
    <field x="7"/>
  </rowFields>
  <rowItems count="13">
    <i>
      <x/>
    </i>
    <i r="1">
      <x v="1"/>
    </i>
    <i r="1">
      <x v="2"/>
    </i>
    <i r="1">
      <x v="3"/>
    </i>
    <i r="1">
      <x/>
    </i>
    <i r="1">
      <x v="4"/>
    </i>
    <i>
      <x v="1"/>
    </i>
    <i r="1">
      <x v="2"/>
    </i>
    <i r="1">
      <x/>
    </i>
    <i r="1">
      <x v="4"/>
    </i>
    <i r="1">
      <x v="1"/>
    </i>
    <i r="1">
      <x v="3"/>
    </i>
    <i t="grand">
      <x/>
    </i>
  </rowItems>
  <colItems count="1">
    <i/>
  </colItems>
  <dataFields count="1">
    <dataField name="Sum of Lợi nhuận" fld="6" baseField="0" baseItem="0" numFmtId="165"/>
  </dataFields>
  <pivotTableStyleInfo name="PivotStyleMedium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PivotTable6" cacheId="1" applyNumberFormats="0" applyBorderFormats="0" applyFontFormats="0" applyPatternFormats="0" applyAlignmentFormats="0" applyWidthHeightFormats="1" dataCaption="Values" updatedVersion="6" minRefreshableVersion="3" preserveFormatting="0" itemPrintTitles="1" createdVersion="6" indent="0" outline="1" outlineData="1" multipleFieldFilters="0" chartFormat="7">
  <location ref="A3:D5" firstHeaderRow="1" firstDataRow="2" firstDataCol="1"/>
  <pivotFields count="15">
    <pivotField numFmtId="164" showAll="0"/>
    <pivotField showAll="0"/>
    <pivotField showAll="0"/>
    <pivotField numFmtId="43" showAll="0"/>
    <pivotField numFmtId="165" showAll="0"/>
    <pivotField numFmtId="165" showAll="0"/>
    <pivotField dataField="1" numFmtId="165" showAll="0"/>
    <pivotField showAll="0"/>
    <pivotField axis="axisCol" showAll="0">
      <items count="3">
        <item x="1"/>
        <item x="0"/>
        <item t="default"/>
      </items>
    </pivotField>
    <pivotField showAll="0"/>
    <pivotField showAll="0"/>
    <pivotField showAll="0">
      <items count="9">
        <item x="5"/>
        <item x="6"/>
        <item x="2"/>
        <item x="3"/>
        <item x="7"/>
        <item x="4"/>
        <item x="0"/>
        <item x="1"/>
        <item t="default"/>
      </items>
    </pivotField>
    <pivotField numFmtId="43" showAll="0"/>
    <pivotField showAll="0"/>
    <pivotField showAll="0">
      <items count="5">
        <item x="0"/>
        <item x="1"/>
        <item x="2"/>
        <item x="3"/>
        <item t="default"/>
      </items>
    </pivotField>
  </pivotFields>
  <rowItems count="1">
    <i/>
  </rowItems>
  <colFields count="1">
    <field x="8"/>
  </colFields>
  <colItems count="3">
    <i>
      <x/>
    </i>
    <i>
      <x v="1"/>
    </i>
    <i t="grand">
      <x/>
    </i>
  </colItems>
  <dataFields count="1">
    <dataField name="Sum of Lợi nhuận" fld="6" baseField="0" baseItem="0" numFmtId="165"/>
  </dataFields>
  <chartFormats count="2"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6" format="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</chartFormats>
  <pivotTableStyleInfo name="PivotStyleMedium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0.xml"/><Relationship Id="rId2" Type="http://schemas.openxmlformats.org/officeDocument/2006/relationships/pivotTable" Target="../pivotTables/pivotTable9.xml"/><Relationship Id="rId1" Type="http://schemas.openxmlformats.org/officeDocument/2006/relationships/pivotTable" Target="../pivotTables/pivotTable8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ivotTable" Target="../pivotTables/pivotTable10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ivotTable" Target="../pivotTables/pivotTable1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6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Y1259"/>
  <sheetViews>
    <sheetView showGridLines="0" tabSelected="1" workbookViewId="0">
      <selection activeCell="F14" sqref="F14"/>
    </sheetView>
  </sheetViews>
  <sheetFormatPr defaultRowHeight="14.4" x14ac:dyDescent="0.55000000000000004"/>
  <cols>
    <col min="1" max="1" width="10.15625" bestFit="1" customWidth="1"/>
    <col min="2" max="2" width="10.83984375" customWidth="1"/>
    <col min="5" max="5" width="12.26171875" style="4" bestFit="1" customWidth="1"/>
    <col min="6" max="6" width="13.3125" bestFit="1" customWidth="1"/>
    <col min="7" max="7" width="13.3125" customWidth="1"/>
    <col min="8" max="8" width="9.68359375" bestFit="1" customWidth="1"/>
    <col min="9" max="9" width="13.68359375" bestFit="1" customWidth="1"/>
    <col min="13" max="13" width="11" bestFit="1" customWidth="1"/>
    <col min="15" max="15" width="11" bestFit="1" customWidth="1"/>
  </cols>
  <sheetData>
    <row r="1" spans="1:25" ht="28.2" x14ac:dyDescent="1.05">
      <c r="A1" s="15" t="s">
        <v>133</v>
      </c>
    </row>
    <row r="2" spans="1:25" x14ac:dyDescent="0.55000000000000004">
      <c r="A2" s="28" t="s">
        <v>134</v>
      </c>
    </row>
    <row r="3" spans="1:25" x14ac:dyDescent="0.55000000000000004">
      <c r="W3">
        <v>0</v>
      </c>
      <c r="X3">
        <v>1</v>
      </c>
      <c r="Y3" t="s">
        <v>68</v>
      </c>
    </row>
    <row r="4" spans="1:25" x14ac:dyDescent="0.55000000000000004">
      <c r="W4">
        <v>1.01</v>
      </c>
      <c r="X4">
        <v>2</v>
      </c>
      <c r="Y4" t="s">
        <v>69</v>
      </c>
    </row>
    <row r="5" spans="1:25" x14ac:dyDescent="0.55000000000000004">
      <c r="W5">
        <v>2.0099999999999998</v>
      </c>
      <c r="X5">
        <v>3</v>
      </c>
      <c r="Y5" t="s">
        <v>70</v>
      </c>
    </row>
    <row r="6" spans="1:25" x14ac:dyDescent="0.55000000000000004">
      <c r="A6" s="1" t="s">
        <v>0</v>
      </c>
      <c r="B6" s="1" t="s">
        <v>1</v>
      </c>
      <c r="C6" s="1" t="s">
        <v>3</v>
      </c>
      <c r="D6" s="1" t="s">
        <v>2</v>
      </c>
      <c r="E6" s="8" t="s">
        <v>66</v>
      </c>
      <c r="F6" s="1" t="s">
        <v>4</v>
      </c>
      <c r="G6" s="10" t="s">
        <v>77</v>
      </c>
      <c r="H6" s="1" t="s">
        <v>48</v>
      </c>
      <c r="I6" s="1" t="s">
        <v>76</v>
      </c>
      <c r="J6" s="9" t="s">
        <v>6</v>
      </c>
      <c r="K6" s="9" t="s">
        <v>49</v>
      </c>
      <c r="L6" s="9" t="s">
        <v>32</v>
      </c>
      <c r="M6" s="9" t="s">
        <v>73</v>
      </c>
      <c r="N6" s="9" t="s">
        <v>67</v>
      </c>
      <c r="O6" s="9" t="s">
        <v>5</v>
      </c>
      <c r="W6">
        <v>3.01</v>
      </c>
      <c r="X6">
        <v>4</v>
      </c>
      <c r="Y6" t="s">
        <v>72</v>
      </c>
    </row>
    <row r="7" spans="1:25" x14ac:dyDescent="0.55000000000000004">
      <c r="A7" s="2">
        <v>43466</v>
      </c>
      <c r="B7" t="s">
        <v>52</v>
      </c>
      <c r="C7" t="s">
        <v>30</v>
      </c>
      <c r="D7" s="6">
        <v>450</v>
      </c>
      <c r="E7" s="4">
        <v>425818</v>
      </c>
      <c r="F7" s="4">
        <v>191618140</v>
      </c>
      <c r="G7" s="4">
        <v>28742721</v>
      </c>
      <c r="H7" t="s">
        <v>46</v>
      </c>
      <c r="I7" t="s">
        <v>74</v>
      </c>
      <c r="J7" s="13" t="str">
        <f>"T"&amp;RIGHT(0&amp;MONTH(A7),2)</f>
        <v>T01</v>
      </c>
      <c r="K7" s="13" t="str">
        <f>"W"&amp;RIGHT(0&amp;WEEKNUM(A7),2)</f>
        <v>W01</v>
      </c>
      <c r="L7" s="13" t="str">
        <f>VLOOKUP($C7,List!$A$2:$D$26,2,0)</f>
        <v>Nhóm 07</v>
      </c>
      <c r="M7" s="14">
        <f>VLOOKUP($C7,List!$A$2:$D$26,3,0)*D7/1000</f>
        <v>1.71</v>
      </c>
      <c r="N7" s="13" t="str">
        <f>VLOOKUP($C7,List!$A$2:$D$26,4,0)</f>
        <v>800g</v>
      </c>
      <c r="O7" s="14" t="str">
        <f>IF(MONTH(A7)&gt;9,"Q4",IF(MONTH(A7)&gt;6,"Q3",IF(MONTH(A7)&gt;3,"Q2","Q1")))</f>
        <v>Q1</v>
      </c>
      <c r="W7">
        <v>4.01</v>
      </c>
      <c r="X7">
        <v>10</v>
      </c>
      <c r="Y7" t="s">
        <v>71</v>
      </c>
    </row>
    <row r="8" spans="1:25" x14ac:dyDescent="0.55000000000000004">
      <c r="A8" s="2">
        <v>43467</v>
      </c>
      <c r="B8" t="s">
        <v>64</v>
      </c>
      <c r="C8" t="s">
        <v>20</v>
      </c>
      <c r="D8" s="6">
        <v>1290</v>
      </c>
      <c r="E8" s="4">
        <v>516144</v>
      </c>
      <c r="F8" s="4">
        <v>665825780</v>
      </c>
      <c r="G8" s="4">
        <v>146481671.59999999</v>
      </c>
      <c r="H8" t="s">
        <v>44</v>
      </c>
      <c r="I8" t="s">
        <v>74</v>
      </c>
      <c r="J8" s="13" t="str">
        <f t="shared" ref="J8:J71" si="0">"T"&amp;RIGHT(0&amp;MONTH(A8),2)</f>
        <v>T01</v>
      </c>
      <c r="K8" s="13" t="str">
        <f t="shared" ref="K8:K71" si="1">"W"&amp;RIGHT(0&amp;WEEKNUM(A8),2)</f>
        <v>W01</v>
      </c>
      <c r="L8" s="13" t="str">
        <f>VLOOKUP($C8,List!$A$2:$D$26,2,0)</f>
        <v>Nhóm 08</v>
      </c>
      <c r="M8" s="14">
        <f>VLOOKUP($C8,List!$A$2:$D$26,3,0)*D8/1000</f>
        <v>3.87</v>
      </c>
      <c r="N8" s="13" t="str">
        <f>VLOOKUP($C8,List!$A$2:$D$26,4,0)</f>
        <v>500g</v>
      </c>
      <c r="O8" s="14" t="str">
        <f t="shared" ref="O8:O71" si="2">IF(MONTH(A8)&gt;9,"Q4",IF(MONTH(A8)&gt;6,"Q3",IF(MONTH(A8)&gt;3,"Q2","Q1")))</f>
        <v>Q1</v>
      </c>
    </row>
    <row r="9" spans="1:25" x14ac:dyDescent="0.55000000000000004">
      <c r="A9" s="2">
        <v>43467</v>
      </c>
      <c r="B9" t="s">
        <v>51</v>
      </c>
      <c r="C9" t="s">
        <v>20</v>
      </c>
      <c r="D9" s="6">
        <v>280</v>
      </c>
      <c r="E9" s="4">
        <v>498631</v>
      </c>
      <c r="F9" s="4">
        <v>139616740</v>
      </c>
      <c r="G9" s="4">
        <v>27923348.000000004</v>
      </c>
      <c r="H9" t="s">
        <v>43</v>
      </c>
      <c r="I9" t="s">
        <v>75</v>
      </c>
      <c r="J9" s="13" t="str">
        <f t="shared" si="0"/>
        <v>T01</v>
      </c>
      <c r="K9" s="13" t="str">
        <f t="shared" si="1"/>
        <v>W01</v>
      </c>
      <c r="L9" s="13" t="str">
        <f>VLOOKUP($C9,List!$A$2:$D$26,2,0)</f>
        <v>Nhóm 08</v>
      </c>
      <c r="M9" s="14">
        <f>VLOOKUP($C9,List!$A$2:$D$26,3,0)*D9/1000</f>
        <v>0.84</v>
      </c>
      <c r="N9" s="13" t="str">
        <f>VLOOKUP($C9,List!$A$2:$D$26,4,0)</f>
        <v>500g</v>
      </c>
      <c r="O9" s="14" t="str">
        <f t="shared" si="2"/>
        <v>Q1</v>
      </c>
    </row>
    <row r="10" spans="1:25" x14ac:dyDescent="0.55000000000000004">
      <c r="A10" s="2">
        <v>43467</v>
      </c>
      <c r="B10" t="s">
        <v>53</v>
      </c>
      <c r="C10" t="s">
        <v>15</v>
      </c>
      <c r="D10" s="6">
        <v>690</v>
      </c>
      <c r="E10" s="4">
        <v>648616</v>
      </c>
      <c r="F10" s="4">
        <v>447545110</v>
      </c>
      <c r="G10" s="4">
        <v>58180864.300000004</v>
      </c>
      <c r="H10" t="s">
        <v>43</v>
      </c>
      <c r="I10" t="s">
        <v>75</v>
      </c>
      <c r="J10" s="13" t="str">
        <f t="shared" si="0"/>
        <v>T01</v>
      </c>
      <c r="K10" s="13" t="str">
        <f t="shared" si="1"/>
        <v>W01</v>
      </c>
      <c r="L10" s="13" t="str">
        <f>VLOOKUP($C10,List!$A$2:$D$26,2,0)</f>
        <v>Nhóm 03</v>
      </c>
      <c r="M10" s="14">
        <f>VLOOKUP($C10,List!$A$2:$D$26,3,0)*D10/1000</f>
        <v>2.484</v>
      </c>
      <c r="N10" s="13" t="str">
        <f>VLOOKUP($C10,List!$A$2:$D$26,4,0)</f>
        <v>800g</v>
      </c>
      <c r="O10" s="14" t="str">
        <f t="shared" si="2"/>
        <v>Q1</v>
      </c>
    </row>
    <row r="11" spans="1:25" x14ac:dyDescent="0.55000000000000004">
      <c r="A11" s="2">
        <v>43467</v>
      </c>
      <c r="B11" t="s">
        <v>61</v>
      </c>
      <c r="C11" t="s">
        <v>31</v>
      </c>
      <c r="D11" s="6">
        <v>480</v>
      </c>
      <c r="E11" s="4">
        <v>617736</v>
      </c>
      <c r="F11" s="4">
        <v>296513450</v>
      </c>
      <c r="G11" s="4">
        <v>56337555.5</v>
      </c>
      <c r="H11" t="s">
        <v>43</v>
      </c>
      <c r="I11" t="s">
        <v>74</v>
      </c>
      <c r="J11" s="13" t="str">
        <f t="shared" si="0"/>
        <v>T01</v>
      </c>
      <c r="K11" s="13" t="str">
        <f t="shared" si="1"/>
        <v>W01</v>
      </c>
      <c r="L11" s="13" t="str">
        <f>VLOOKUP($C11,List!$A$2:$D$26,2,0)</f>
        <v>Nhóm 04</v>
      </c>
      <c r="M11" s="14">
        <f>VLOOKUP($C11,List!$A$2:$D$26,3,0)*D11/1000</f>
        <v>1.536</v>
      </c>
      <c r="N11" s="13" t="str">
        <f>VLOOKUP($C11,List!$A$2:$D$26,4,0)</f>
        <v>800g</v>
      </c>
      <c r="O11" s="14" t="str">
        <f t="shared" si="2"/>
        <v>Q1</v>
      </c>
    </row>
    <row r="12" spans="1:25" x14ac:dyDescent="0.55000000000000004">
      <c r="A12" s="2">
        <v>43467</v>
      </c>
      <c r="B12" t="s">
        <v>61</v>
      </c>
      <c r="C12" t="s">
        <v>12</v>
      </c>
      <c r="D12" s="6">
        <v>570</v>
      </c>
      <c r="E12" s="4">
        <v>942171</v>
      </c>
      <c r="F12" s="4">
        <v>537037440</v>
      </c>
      <c r="G12" s="4">
        <v>134259360</v>
      </c>
      <c r="H12" t="s">
        <v>46</v>
      </c>
      <c r="I12" t="s">
        <v>75</v>
      </c>
      <c r="J12" s="13" t="str">
        <f t="shared" si="0"/>
        <v>T01</v>
      </c>
      <c r="K12" s="13" t="str">
        <f t="shared" si="1"/>
        <v>W01</v>
      </c>
      <c r="L12" s="13" t="str">
        <f>VLOOKUP($C12,List!$A$2:$D$26,2,0)</f>
        <v>Nhóm 03</v>
      </c>
      <c r="M12" s="14">
        <f>VLOOKUP($C12,List!$A$2:$D$26,3,0)*D12/1000</f>
        <v>2.4510000000000001</v>
      </c>
      <c r="N12" s="13" t="str">
        <f>VLOOKUP($C12,List!$A$2:$D$26,4,0)</f>
        <v>1000g</v>
      </c>
      <c r="O12" s="14" t="str">
        <f t="shared" si="2"/>
        <v>Q1</v>
      </c>
    </row>
    <row r="13" spans="1:25" x14ac:dyDescent="0.55000000000000004">
      <c r="A13" s="2">
        <v>43468</v>
      </c>
      <c r="B13" t="s">
        <v>58</v>
      </c>
      <c r="C13" t="s">
        <v>20</v>
      </c>
      <c r="D13" s="6">
        <v>1350</v>
      </c>
      <c r="E13" s="4">
        <v>501577</v>
      </c>
      <c r="F13" s="4">
        <v>677128800</v>
      </c>
      <c r="G13" s="4">
        <v>94798032.000000015</v>
      </c>
      <c r="H13" t="s">
        <v>46</v>
      </c>
      <c r="I13" t="s">
        <v>75</v>
      </c>
      <c r="J13" s="13" t="str">
        <f t="shared" si="0"/>
        <v>T01</v>
      </c>
      <c r="K13" s="13" t="str">
        <f t="shared" si="1"/>
        <v>W01</v>
      </c>
      <c r="L13" s="13" t="str">
        <f>VLOOKUP($C13,List!$A$2:$D$26,2,0)</f>
        <v>Nhóm 08</v>
      </c>
      <c r="M13" s="14">
        <f>VLOOKUP($C13,List!$A$2:$D$26,3,0)*D13/1000</f>
        <v>4.05</v>
      </c>
      <c r="N13" s="13" t="str">
        <f>VLOOKUP($C13,List!$A$2:$D$26,4,0)</f>
        <v>500g</v>
      </c>
      <c r="O13" s="14" t="str">
        <f t="shared" si="2"/>
        <v>Q1</v>
      </c>
    </row>
    <row r="14" spans="1:25" x14ac:dyDescent="0.55000000000000004">
      <c r="A14" s="2">
        <v>43468</v>
      </c>
      <c r="B14" t="s">
        <v>54</v>
      </c>
      <c r="C14" t="s">
        <v>25</v>
      </c>
      <c r="D14" s="6">
        <v>270</v>
      </c>
      <c r="E14" s="4">
        <v>568307</v>
      </c>
      <c r="F14" s="4">
        <v>153442820</v>
      </c>
      <c r="G14" s="4">
        <v>38360705</v>
      </c>
      <c r="H14" t="s">
        <v>46</v>
      </c>
      <c r="I14" t="s">
        <v>75</v>
      </c>
      <c r="J14" s="13" t="str">
        <f t="shared" si="0"/>
        <v>T01</v>
      </c>
      <c r="K14" s="13" t="str">
        <f t="shared" si="1"/>
        <v>W01</v>
      </c>
      <c r="L14" s="13" t="str">
        <f>VLOOKUP($C14,List!$A$2:$D$26,2,0)</f>
        <v>Nhóm 06</v>
      </c>
      <c r="M14" s="14">
        <f>VLOOKUP($C14,List!$A$2:$D$26,3,0)*D14/1000</f>
        <v>0.35099999999999998</v>
      </c>
      <c r="N14" s="13" t="str">
        <f>VLOOKUP($C14,List!$A$2:$D$26,4,0)</f>
        <v>250g</v>
      </c>
      <c r="O14" s="14" t="str">
        <f t="shared" si="2"/>
        <v>Q1</v>
      </c>
    </row>
    <row r="15" spans="1:25" x14ac:dyDescent="0.55000000000000004">
      <c r="A15" s="2">
        <v>43468</v>
      </c>
      <c r="B15" t="s">
        <v>52</v>
      </c>
      <c r="C15" t="s">
        <v>17</v>
      </c>
      <c r="D15" s="6">
        <v>280</v>
      </c>
      <c r="E15" s="4">
        <v>523053</v>
      </c>
      <c r="F15" s="4">
        <v>146454770</v>
      </c>
      <c r="G15" s="4">
        <v>14645477.000000002</v>
      </c>
      <c r="H15" t="s">
        <v>47</v>
      </c>
      <c r="I15" t="s">
        <v>74</v>
      </c>
      <c r="J15" s="13" t="str">
        <f t="shared" si="0"/>
        <v>T01</v>
      </c>
      <c r="K15" s="13" t="str">
        <f t="shared" si="1"/>
        <v>W01</v>
      </c>
      <c r="L15" s="13" t="str">
        <f>VLOOKUP($C15,List!$A$2:$D$26,2,0)</f>
        <v>Nhóm 01</v>
      </c>
      <c r="M15" s="14">
        <f>VLOOKUP($C15,List!$A$2:$D$26,3,0)*D15/1000</f>
        <v>0.64400000000000002</v>
      </c>
      <c r="N15" s="13" t="str">
        <f>VLOOKUP($C15,List!$A$2:$D$26,4,0)</f>
        <v>500g</v>
      </c>
      <c r="O15" s="14" t="str">
        <f t="shared" si="2"/>
        <v>Q1</v>
      </c>
    </row>
    <row r="16" spans="1:25" x14ac:dyDescent="0.55000000000000004">
      <c r="A16" s="2">
        <v>43468</v>
      </c>
      <c r="B16" t="s">
        <v>65</v>
      </c>
      <c r="C16" t="s">
        <v>31</v>
      </c>
      <c r="D16" s="6">
        <v>460</v>
      </c>
      <c r="E16" s="4">
        <v>665296</v>
      </c>
      <c r="F16" s="4">
        <v>306036350</v>
      </c>
      <c r="G16" s="4">
        <v>73448724</v>
      </c>
      <c r="H16" t="s">
        <v>47</v>
      </c>
      <c r="I16" t="s">
        <v>75</v>
      </c>
      <c r="J16" s="13" t="str">
        <f t="shared" si="0"/>
        <v>T01</v>
      </c>
      <c r="K16" s="13" t="str">
        <f t="shared" si="1"/>
        <v>W01</v>
      </c>
      <c r="L16" s="13" t="str">
        <f>VLOOKUP($C16,List!$A$2:$D$26,2,0)</f>
        <v>Nhóm 04</v>
      </c>
      <c r="M16" s="14">
        <f>VLOOKUP($C16,List!$A$2:$D$26,3,0)*D16/1000</f>
        <v>1.472</v>
      </c>
      <c r="N16" s="13" t="str">
        <f>VLOOKUP($C16,List!$A$2:$D$26,4,0)</f>
        <v>800g</v>
      </c>
      <c r="O16" s="14" t="str">
        <f t="shared" si="2"/>
        <v>Q1</v>
      </c>
    </row>
    <row r="17" spans="1:15" x14ac:dyDescent="0.55000000000000004">
      <c r="A17" s="2">
        <v>43468</v>
      </c>
      <c r="B17" t="s">
        <v>55</v>
      </c>
      <c r="C17" t="s">
        <v>24</v>
      </c>
      <c r="D17" s="6">
        <v>650</v>
      </c>
      <c r="E17" s="4">
        <v>652840</v>
      </c>
      <c r="F17" s="4">
        <v>424346080</v>
      </c>
      <c r="G17" s="4">
        <v>67895372.799999997</v>
      </c>
      <c r="H17" t="s">
        <v>45</v>
      </c>
      <c r="I17" t="s">
        <v>75</v>
      </c>
      <c r="J17" s="13" t="str">
        <f t="shared" si="0"/>
        <v>T01</v>
      </c>
      <c r="K17" s="13" t="str">
        <f t="shared" si="1"/>
        <v>W01</v>
      </c>
      <c r="L17" s="13" t="str">
        <f>VLOOKUP($C17,List!$A$2:$D$26,2,0)</f>
        <v>Nhóm 06</v>
      </c>
      <c r="M17" s="14">
        <f>VLOOKUP($C17,List!$A$2:$D$26,3,0)*D17/1000</f>
        <v>1.365</v>
      </c>
      <c r="N17" s="13" t="str">
        <f>VLOOKUP($C17,List!$A$2:$D$26,4,0)</f>
        <v>500g</v>
      </c>
      <c r="O17" s="14" t="str">
        <f t="shared" si="2"/>
        <v>Q1</v>
      </c>
    </row>
    <row r="18" spans="1:15" x14ac:dyDescent="0.55000000000000004">
      <c r="A18" s="2">
        <v>43469</v>
      </c>
      <c r="B18" t="s">
        <v>56</v>
      </c>
      <c r="C18" t="s">
        <v>21</v>
      </c>
      <c r="D18" s="6">
        <v>110</v>
      </c>
      <c r="E18" s="4">
        <v>683654</v>
      </c>
      <c r="F18" s="4">
        <v>75201940</v>
      </c>
      <c r="G18" s="4">
        <v>12784329.800000001</v>
      </c>
      <c r="H18" t="s">
        <v>45</v>
      </c>
      <c r="I18" t="s">
        <v>75</v>
      </c>
      <c r="J18" s="13" t="str">
        <f t="shared" si="0"/>
        <v>T01</v>
      </c>
      <c r="K18" s="13" t="str">
        <f t="shared" si="1"/>
        <v>W01</v>
      </c>
      <c r="L18" s="13" t="str">
        <f>VLOOKUP($C18,List!$A$2:$D$26,2,0)</f>
        <v>Nhóm 07</v>
      </c>
      <c r="M18" s="14">
        <f>VLOOKUP($C18,List!$A$2:$D$26,3,0)*D18/1000</f>
        <v>0.38500000000000001</v>
      </c>
      <c r="N18" s="13" t="str">
        <f>VLOOKUP($C18,List!$A$2:$D$26,4,0)</f>
        <v>800g</v>
      </c>
      <c r="O18" s="14" t="str">
        <f t="shared" si="2"/>
        <v>Q1</v>
      </c>
    </row>
    <row r="19" spans="1:15" x14ac:dyDescent="0.55000000000000004">
      <c r="A19" s="2">
        <v>43470</v>
      </c>
      <c r="B19" t="s">
        <v>53</v>
      </c>
      <c r="C19" t="s">
        <v>23</v>
      </c>
      <c r="D19" s="6">
        <v>610</v>
      </c>
      <c r="E19" s="4">
        <v>849203</v>
      </c>
      <c r="F19" s="4">
        <v>518013690</v>
      </c>
      <c r="G19" s="4">
        <v>82882190.400000006</v>
      </c>
      <c r="H19" t="s">
        <v>45</v>
      </c>
      <c r="I19" t="s">
        <v>75</v>
      </c>
      <c r="J19" s="13" t="str">
        <f t="shared" si="0"/>
        <v>T01</v>
      </c>
      <c r="K19" s="13" t="str">
        <f t="shared" si="1"/>
        <v>W01</v>
      </c>
      <c r="L19" s="13" t="str">
        <f>VLOOKUP($C19,List!$A$2:$D$26,2,0)</f>
        <v>Nhóm 07</v>
      </c>
      <c r="M19" s="14">
        <f>VLOOKUP($C19,List!$A$2:$D$26,3,0)*D19/1000</f>
        <v>2.5009999999999999</v>
      </c>
      <c r="N19" s="13" t="str">
        <f>VLOOKUP($C19,List!$A$2:$D$26,4,0)</f>
        <v>1000g</v>
      </c>
      <c r="O19" s="14" t="str">
        <f t="shared" si="2"/>
        <v>Q1</v>
      </c>
    </row>
    <row r="20" spans="1:15" x14ac:dyDescent="0.55000000000000004">
      <c r="A20" s="2">
        <v>43470</v>
      </c>
      <c r="B20" t="s">
        <v>53</v>
      </c>
      <c r="C20" t="s">
        <v>23</v>
      </c>
      <c r="D20" s="6">
        <v>570</v>
      </c>
      <c r="E20" s="4">
        <v>798208</v>
      </c>
      <c r="F20" s="4">
        <v>454978450</v>
      </c>
      <c r="G20" s="4">
        <v>72796552</v>
      </c>
      <c r="H20" t="s">
        <v>47</v>
      </c>
      <c r="I20" t="s">
        <v>75</v>
      </c>
      <c r="J20" s="13" t="str">
        <f t="shared" si="0"/>
        <v>T01</v>
      </c>
      <c r="K20" s="13" t="str">
        <f t="shared" si="1"/>
        <v>W01</v>
      </c>
      <c r="L20" s="13" t="str">
        <f>VLOOKUP($C20,List!$A$2:$D$26,2,0)</f>
        <v>Nhóm 07</v>
      </c>
      <c r="M20" s="14">
        <f>VLOOKUP($C20,List!$A$2:$D$26,3,0)*D20/1000</f>
        <v>2.3370000000000002</v>
      </c>
      <c r="N20" s="13" t="str">
        <f>VLOOKUP($C20,List!$A$2:$D$26,4,0)</f>
        <v>1000g</v>
      </c>
      <c r="O20" s="14" t="str">
        <f t="shared" si="2"/>
        <v>Q1</v>
      </c>
    </row>
    <row r="21" spans="1:15" x14ac:dyDescent="0.55000000000000004">
      <c r="A21" s="2">
        <v>43470</v>
      </c>
      <c r="B21" t="s">
        <v>62</v>
      </c>
      <c r="C21" t="s">
        <v>29</v>
      </c>
      <c r="D21" s="6">
        <v>70</v>
      </c>
      <c r="E21" s="4">
        <v>971295</v>
      </c>
      <c r="F21" s="4">
        <v>67990650</v>
      </c>
      <c r="G21" s="4">
        <v>17677569</v>
      </c>
      <c r="H21" t="s">
        <v>43</v>
      </c>
      <c r="I21" t="s">
        <v>75</v>
      </c>
      <c r="J21" s="13" t="str">
        <f t="shared" si="0"/>
        <v>T01</v>
      </c>
      <c r="K21" s="13" t="str">
        <f t="shared" si="1"/>
        <v>W01</v>
      </c>
      <c r="L21" s="13" t="str">
        <f>VLOOKUP($C21,List!$A$2:$D$26,2,0)</f>
        <v>Nhóm 02</v>
      </c>
      <c r="M21" s="14">
        <f>VLOOKUP($C21,List!$A$2:$D$26,3,0)*D21/1000</f>
        <v>0.23100000000000001</v>
      </c>
      <c r="N21" s="13" t="str">
        <f>VLOOKUP($C21,List!$A$2:$D$26,4,0)</f>
        <v>800g</v>
      </c>
      <c r="O21" s="14" t="str">
        <f t="shared" si="2"/>
        <v>Q1</v>
      </c>
    </row>
    <row r="22" spans="1:15" x14ac:dyDescent="0.55000000000000004">
      <c r="A22" s="2">
        <v>43470</v>
      </c>
      <c r="B22" t="s">
        <v>50</v>
      </c>
      <c r="C22" t="s">
        <v>16</v>
      </c>
      <c r="D22" s="6">
        <v>80</v>
      </c>
      <c r="E22" s="4">
        <v>615708</v>
      </c>
      <c r="F22" s="4">
        <v>49256660</v>
      </c>
      <c r="G22" s="4">
        <v>8373632.2000000011</v>
      </c>
      <c r="H22" t="s">
        <v>45</v>
      </c>
      <c r="I22" t="s">
        <v>74</v>
      </c>
      <c r="J22" s="13" t="str">
        <f t="shared" si="0"/>
        <v>T01</v>
      </c>
      <c r="K22" s="13" t="str">
        <f t="shared" si="1"/>
        <v>W01</v>
      </c>
      <c r="L22" s="13" t="str">
        <f>VLOOKUP($C22,List!$A$2:$D$26,2,0)</f>
        <v>Nhóm 04</v>
      </c>
      <c r="M22" s="14">
        <f>VLOOKUP($C22,List!$A$2:$D$26,3,0)*D22/1000</f>
        <v>0.25600000000000001</v>
      </c>
      <c r="N22" s="13" t="str">
        <f>VLOOKUP($C22,List!$A$2:$D$26,4,0)</f>
        <v>800g</v>
      </c>
      <c r="O22" s="14" t="str">
        <f t="shared" si="2"/>
        <v>Q1</v>
      </c>
    </row>
    <row r="23" spans="1:15" x14ac:dyDescent="0.55000000000000004">
      <c r="A23" s="2">
        <v>43470</v>
      </c>
      <c r="B23" t="s">
        <v>51</v>
      </c>
      <c r="C23" t="s">
        <v>11</v>
      </c>
      <c r="D23" s="6">
        <v>960</v>
      </c>
      <c r="E23" s="4">
        <v>346999</v>
      </c>
      <c r="F23" s="4">
        <v>333119490</v>
      </c>
      <c r="G23" s="4">
        <v>69955092.900000006</v>
      </c>
      <c r="H23" t="s">
        <v>46</v>
      </c>
      <c r="I23" t="s">
        <v>75</v>
      </c>
      <c r="J23" s="13" t="str">
        <f t="shared" si="0"/>
        <v>T01</v>
      </c>
      <c r="K23" s="13" t="str">
        <f t="shared" si="1"/>
        <v>W01</v>
      </c>
      <c r="L23" s="13" t="str">
        <f>VLOOKUP($C23,List!$A$2:$D$26,2,0)</f>
        <v>Nhóm 05</v>
      </c>
      <c r="M23" s="14">
        <f>VLOOKUP($C23,List!$A$2:$D$26,3,0)*D23/1000</f>
        <v>2.1120000000000001</v>
      </c>
      <c r="N23" s="13" t="str">
        <f>VLOOKUP($C23,List!$A$2:$D$26,4,0)</f>
        <v>500g</v>
      </c>
      <c r="O23" s="14" t="str">
        <f t="shared" si="2"/>
        <v>Q1</v>
      </c>
    </row>
    <row r="24" spans="1:15" x14ac:dyDescent="0.55000000000000004">
      <c r="A24" s="2">
        <v>43471</v>
      </c>
      <c r="B24" t="s">
        <v>61</v>
      </c>
      <c r="C24" t="s">
        <v>13</v>
      </c>
      <c r="D24" s="6">
        <v>500</v>
      </c>
      <c r="E24" s="4">
        <v>652740</v>
      </c>
      <c r="F24" s="4">
        <v>326369760</v>
      </c>
      <c r="G24" s="4">
        <v>55482859.20000001</v>
      </c>
      <c r="H24" t="s">
        <v>46</v>
      </c>
      <c r="I24" t="s">
        <v>74</v>
      </c>
      <c r="J24" s="13" t="str">
        <f t="shared" si="0"/>
        <v>T01</v>
      </c>
      <c r="K24" s="13" t="str">
        <f t="shared" si="1"/>
        <v>W02</v>
      </c>
      <c r="L24" s="13" t="str">
        <f>VLOOKUP($C24,List!$A$2:$D$26,2,0)</f>
        <v>Nhóm 08</v>
      </c>
      <c r="M24" s="14">
        <f>VLOOKUP($C24,List!$A$2:$D$26,3,0)*D24/1000</f>
        <v>1.35</v>
      </c>
      <c r="N24" s="13" t="str">
        <f>VLOOKUP($C24,List!$A$2:$D$26,4,0)</f>
        <v>500g</v>
      </c>
      <c r="O24" s="14" t="str">
        <f t="shared" si="2"/>
        <v>Q1</v>
      </c>
    </row>
    <row r="25" spans="1:15" x14ac:dyDescent="0.55000000000000004">
      <c r="A25" s="2">
        <v>43471</v>
      </c>
      <c r="B25" t="s">
        <v>61</v>
      </c>
      <c r="C25" t="s">
        <v>14</v>
      </c>
      <c r="D25" s="6">
        <v>200</v>
      </c>
      <c r="E25" s="4">
        <v>258352</v>
      </c>
      <c r="F25" s="4">
        <v>51670400</v>
      </c>
      <c r="G25" s="4">
        <v>7750560</v>
      </c>
      <c r="H25" t="s">
        <v>43</v>
      </c>
      <c r="I25" t="s">
        <v>74</v>
      </c>
      <c r="J25" s="13" t="str">
        <f t="shared" si="0"/>
        <v>T01</v>
      </c>
      <c r="K25" s="13" t="str">
        <f t="shared" si="1"/>
        <v>W02</v>
      </c>
      <c r="L25" s="13" t="str">
        <f>VLOOKUP($C25,List!$A$2:$D$26,2,0)</f>
        <v>Nhóm 04</v>
      </c>
      <c r="M25" s="14">
        <f>VLOOKUP($C25,List!$A$2:$D$26,3,0)*D25/1000</f>
        <v>0.32</v>
      </c>
      <c r="N25" s="13" t="str">
        <f>VLOOKUP($C25,List!$A$2:$D$26,4,0)</f>
        <v>250g</v>
      </c>
      <c r="O25" s="14" t="str">
        <f t="shared" si="2"/>
        <v>Q1</v>
      </c>
    </row>
    <row r="26" spans="1:15" x14ac:dyDescent="0.55000000000000004">
      <c r="A26" s="2">
        <v>43472</v>
      </c>
      <c r="B26" t="s">
        <v>54</v>
      </c>
      <c r="C26" t="s">
        <v>8</v>
      </c>
      <c r="D26" s="6">
        <v>370</v>
      </c>
      <c r="E26" s="4">
        <v>509985</v>
      </c>
      <c r="F26" s="4">
        <v>188694490</v>
      </c>
      <c r="G26" s="4">
        <v>41512787.799999997</v>
      </c>
      <c r="H26" t="s">
        <v>44</v>
      </c>
      <c r="I26" t="s">
        <v>75</v>
      </c>
      <c r="J26" s="13" t="str">
        <f t="shared" si="0"/>
        <v>T01</v>
      </c>
      <c r="K26" s="13" t="str">
        <f t="shared" si="1"/>
        <v>W02</v>
      </c>
      <c r="L26" s="13" t="str">
        <f>VLOOKUP($C26,List!$A$2:$D$26,2,0)</f>
        <v>Nhóm 02</v>
      </c>
      <c r="M26" s="14">
        <f>VLOOKUP($C26,List!$A$2:$D$26,3,0)*D26/1000</f>
        <v>1.48</v>
      </c>
      <c r="N26" s="13" t="str">
        <f>VLOOKUP($C26,List!$A$2:$D$26,4,0)</f>
        <v>800g</v>
      </c>
      <c r="O26" s="14" t="str">
        <f t="shared" si="2"/>
        <v>Q1</v>
      </c>
    </row>
    <row r="27" spans="1:15" x14ac:dyDescent="0.55000000000000004">
      <c r="A27" s="2">
        <v>43472</v>
      </c>
      <c r="B27" t="s">
        <v>51</v>
      </c>
      <c r="C27" t="s">
        <v>24</v>
      </c>
      <c r="D27" s="6">
        <v>400</v>
      </c>
      <c r="E27" s="4">
        <v>720900</v>
      </c>
      <c r="F27" s="4">
        <v>288359980</v>
      </c>
      <c r="G27" s="4">
        <v>28835998.000000004</v>
      </c>
      <c r="H27" t="s">
        <v>47</v>
      </c>
      <c r="I27" t="s">
        <v>74</v>
      </c>
      <c r="J27" s="13" t="str">
        <f t="shared" si="0"/>
        <v>T01</v>
      </c>
      <c r="K27" s="13" t="str">
        <f t="shared" si="1"/>
        <v>W02</v>
      </c>
      <c r="L27" s="13" t="str">
        <f>VLOOKUP($C27,List!$A$2:$D$26,2,0)</f>
        <v>Nhóm 06</v>
      </c>
      <c r="M27" s="14">
        <f>VLOOKUP($C27,List!$A$2:$D$26,3,0)*D27/1000</f>
        <v>0.84</v>
      </c>
      <c r="N27" s="13" t="str">
        <f>VLOOKUP($C27,List!$A$2:$D$26,4,0)</f>
        <v>500g</v>
      </c>
      <c r="O27" s="14" t="str">
        <f t="shared" si="2"/>
        <v>Q1</v>
      </c>
    </row>
    <row r="28" spans="1:15" x14ac:dyDescent="0.55000000000000004">
      <c r="A28" s="2">
        <v>43472</v>
      </c>
      <c r="B28" t="s">
        <v>60</v>
      </c>
      <c r="C28" t="s">
        <v>17</v>
      </c>
      <c r="D28" s="6">
        <v>1110</v>
      </c>
      <c r="E28" s="4">
        <v>545390</v>
      </c>
      <c r="F28" s="4">
        <v>605382450</v>
      </c>
      <c r="G28" s="4">
        <v>145291788</v>
      </c>
      <c r="H28" t="s">
        <v>43</v>
      </c>
      <c r="I28" t="s">
        <v>74</v>
      </c>
      <c r="J28" s="13" t="str">
        <f t="shared" si="0"/>
        <v>T01</v>
      </c>
      <c r="K28" s="13" t="str">
        <f t="shared" si="1"/>
        <v>W02</v>
      </c>
      <c r="L28" s="13" t="str">
        <f>VLOOKUP($C28,List!$A$2:$D$26,2,0)</f>
        <v>Nhóm 01</v>
      </c>
      <c r="M28" s="14">
        <f>VLOOKUP($C28,List!$A$2:$D$26,3,0)*D28/1000</f>
        <v>2.5529999999999999</v>
      </c>
      <c r="N28" s="13" t="str">
        <f>VLOOKUP($C28,List!$A$2:$D$26,4,0)</f>
        <v>500g</v>
      </c>
      <c r="O28" s="14" t="str">
        <f t="shared" si="2"/>
        <v>Q1</v>
      </c>
    </row>
    <row r="29" spans="1:15" x14ac:dyDescent="0.55000000000000004">
      <c r="A29" s="2">
        <v>43472</v>
      </c>
      <c r="B29" t="s">
        <v>53</v>
      </c>
      <c r="C29" t="s">
        <v>28</v>
      </c>
      <c r="D29" s="6">
        <v>320</v>
      </c>
      <c r="E29" s="4">
        <v>770885</v>
      </c>
      <c r="F29" s="4">
        <v>246683280</v>
      </c>
      <c r="G29" s="4">
        <v>41936157.600000001</v>
      </c>
      <c r="H29" t="s">
        <v>46</v>
      </c>
      <c r="I29" t="s">
        <v>74</v>
      </c>
      <c r="J29" s="13" t="str">
        <f t="shared" si="0"/>
        <v>T01</v>
      </c>
      <c r="K29" s="13" t="str">
        <f t="shared" si="1"/>
        <v>W02</v>
      </c>
      <c r="L29" s="13" t="str">
        <f>VLOOKUP($C29,List!$A$2:$D$26,2,0)</f>
        <v>Nhóm 05</v>
      </c>
      <c r="M29" s="14">
        <f>VLOOKUP($C29,List!$A$2:$D$26,3,0)*D29/1000</f>
        <v>0.64</v>
      </c>
      <c r="N29" s="13" t="str">
        <f>VLOOKUP($C29,List!$A$2:$D$26,4,0)</f>
        <v>250g</v>
      </c>
      <c r="O29" s="14" t="str">
        <f t="shared" si="2"/>
        <v>Q1</v>
      </c>
    </row>
    <row r="30" spans="1:15" x14ac:dyDescent="0.55000000000000004">
      <c r="A30" s="2">
        <v>43473</v>
      </c>
      <c r="B30" t="s">
        <v>53</v>
      </c>
      <c r="C30" t="s">
        <v>21</v>
      </c>
      <c r="D30" s="6">
        <v>450</v>
      </c>
      <c r="E30" s="4">
        <v>569324</v>
      </c>
      <c r="F30" s="4">
        <v>256195750</v>
      </c>
      <c r="G30" s="4">
        <v>48677192.5</v>
      </c>
      <c r="H30" t="s">
        <v>43</v>
      </c>
      <c r="I30" t="s">
        <v>75</v>
      </c>
      <c r="J30" s="13" t="str">
        <f t="shared" si="0"/>
        <v>T01</v>
      </c>
      <c r="K30" s="13" t="str">
        <f t="shared" si="1"/>
        <v>W02</v>
      </c>
      <c r="L30" s="13" t="str">
        <f>VLOOKUP($C30,List!$A$2:$D$26,2,0)</f>
        <v>Nhóm 07</v>
      </c>
      <c r="M30" s="14">
        <f>VLOOKUP($C30,List!$A$2:$D$26,3,0)*D30/1000</f>
        <v>1.575</v>
      </c>
      <c r="N30" s="13" t="str">
        <f>VLOOKUP($C30,List!$A$2:$D$26,4,0)</f>
        <v>800g</v>
      </c>
      <c r="O30" s="14" t="str">
        <f t="shared" si="2"/>
        <v>Q1</v>
      </c>
    </row>
    <row r="31" spans="1:15" x14ac:dyDescent="0.55000000000000004">
      <c r="A31" s="2">
        <v>43473</v>
      </c>
      <c r="B31" t="s">
        <v>59</v>
      </c>
      <c r="C31" t="s">
        <v>12</v>
      </c>
      <c r="D31" s="6">
        <v>330</v>
      </c>
      <c r="E31" s="4">
        <v>947947</v>
      </c>
      <c r="F31" s="4">
        <v>312822450</v>
      </c>
      <c r="G31" s="4">
        <v>68820939</v>
      </c>
      <c r="H31" t="s">
        <v>43</v>
      </c>
      <c r="I31" t="s">
        <v>74</v>
      </c>
      <c r="J31" s="13" t="str">
        <f t="shared" si="0"/>
        <v>T01</v>
      </c>
      <c r="K31" s="13" t="str">
        <f t="shared" si="1"/>
        <v>W02</v>
      </c>
      <c r="L31" s="13" t="str">
        <f>VLOOKUP($C31,List!$A$2:$D$26,2,0)</f>
        <v>Nhóm 03</v>
      </c>
      <c r="M31" s="14">
        <f>VLOOKUP($C31,List!$A$2:$D$26,3,0)*D31/1000</f>
        <v>1.419</v>
      </c>
      <c r="N31" s="13" t="str">
        <f>VLOOKUP($C31,List!$A$2:$D$26,4,0)</f>
        <v>1000g</v>
      </c>
      <c r="O31" s="14" t="str">
        <f t="shared" si="2"/>
        <v>Q1</v>
      </c>
    </row>
    <row r="32" spans="1:15" x14ac:dyDescent="0.55000000000000004">
      <c r="A32" s="2">
        <v>43473</v>
      </c>
      <c r="B32" t="s">
        <v>62</v>
      </c>
      <c r="C32" t="s">
        <v>10</v>
      </c>
      <c r="D32" s="6">
        <v>530</v>
      </c>
      <c r="E32" s="4">
        <v>266002</v>
      </c>
      <c r="F32" s="4">
        <v>140980960</v>
      </c>
      <c r="G32" s="4">
        <v>11278476.799999999</v>
      </c>
      <c r="H32" t="s">
        <v>45</v>
      </c>
      <c r="I32" t="s">
        <v>75</v>
      </c>
      <c r="J32" s="13" t="str">
        <f t="shared" si="0"/>
        <v>T01</v>
      </c>
      <c r="K32" s="13" t="str">
        <f t="shared" si="1"/>
        <v>W02</v>
      </c>
      <c r="L32" s="13" t="str">
        <f>VLOOKUP($C32,List!$A$2:$D$26,2,0)</f>
        <v>Nhóm 07</v>
      </c>
      <c r="M32" s="14">
        <f>VLOOKUP($C32,List!$A$2:$D$26,3,0)*D32/1000</f>
        <v>1.431</v>
      </c>
      <c r="N32" s="13" t="str">
        <f>VLOOKUP($C32,List!$A$2:$D$26,4,0)</f>
        <v>500g</v>
      </c>
      <c r="O32" s="14" t="str">
        <f t="shared" si="2"/>
        <v>Q1</v>
      </c>
    </row>
    <row r="33" spans="1:15" x14ac:dyDescent="0.55000000000000004">
      <c r="A33" s="2">
        <v>43473</v>
      </c>
      <c r="B33" t="s">
        <v>55</v>
      </c>
      <c r="C33" t="s">
        <v>24</v>
      </c>
      <c r="D33" s="6">
        <v>540</v>
      </c>
      <c r="E33" s="4">
        <v>536970</v>
      </c>
      <c r="F33" s="4">
        <v>289963980</v>
      </c>
      <c r="G33" s="4">
        <v>69591355.199999988</v>
      </c>
      <c r="H33" t="s">
        <v>45</v>
      </c>
      <c r="I33" t="s">
        <v>74</v>
      </c>
      <c r="J33" s="13" t="str">
        <f t="shared" si="0"/>
        <v>T01</v>
      </c>
      <c r="K33" s="13" t="str">
        <f t="shared" si="1"/>
        <v>W02</v>
      </c>
      <c r="L33" s="13" t="str">
        <f>VLOOKUP($C33,List!$A$2:$D$26,2,0)</f>
        <v>Nhóm 06</v>
      </c>
      <c r="M33" s="14">
        <f>VLOOKUP($C33,List!$A$2:$D$26,3,0)*D33/1000</f>
        <v>1.1339999999999999</v>
      </c>
      <c r="N33" s="13" t="str">
        <f>VLOOKUP($C33,List!$A$2:$D$26,4,0)</f>
        <v>500g</v>
      </c>
      <c r="O33" s="14" t="str">
        <f t="shared" si="2"/>
        <v>Q1</v>
      </c>
    </row>
    <row r="34" spans="1:15" x14ac:dyDescent="0.55000000000000004">
      <c r="A34" s="2">
        <v>43474</v>
      </c>
      <c r="B34" t="s">
        <v>55</v>
      </c>
      <c r="C34" t="s">
        <v>31</v>
      </c>
      <c r="D34" s="6">
        <v>60</v>
      </c>
      <c r="E34" s="4">
        <v>829650</v>
      </c>
      <c r="F34" s="4">
        <v>49779010</v>
      </c>
      <c r="G34" s="4">
        <v>5475691.0999999996</v>
      </c>
      <c r="H34" t="s">
        <v>45</v>
      </c>
      <c r="I34" t="s">
        <v>74</v>
      </c>
      <c r="J34" s="13" t="str">
        <f t="shared" si="0"/>
        <v>T01</v>
      </c>
      <c r="K34" s="13" t="str">
        <f t="shared" si="1"/>
        <v>W02</v>
      </c>
      <c r="L34" s="13" t="str">
        <f>VLOOKUP($C34,List!$A$2:$D$26,2,0)</f>
        <v>Nhóm 04</v>
      </c>
      <c r="M34" s="14">
        <f>VLOOKUP($C34,List!$A$2:$D$26,3,0)*D34/1000</f>
        <v>0.192</v>
      </c>
      <c r="N34" s="13" t="str">
        <f>VLOOKUP($C34,List!$A$2:$D$26,4,0)</f>
        <v>800g</v>
      </c>
      <c r="O34" s="14" t="str">
        <f t="shared" si="2"/>
        <v>Q1</v>
      </c>
    </row>
    <row r="35" spans="1:15" x14ac:dyDescent="0.55000000000000004">
      <c r="A35" s="2">
        <v>43475</v>
      </c>
      <c r="B35" t="s">
        <v>51</v>
      </c>
      <c r="C35" t="s">
        <v>13</v>
      </c>
      <c r="D35" s="6">
        <v>570</v>
      </c>
      <c r="E35" s="4">
        <v>850427</v>
      </c>
      <c r="F35" s="4">
        <v>484743610</v>
      </c>
      <c r="G35" s="4">
        <v>43626924.900000006</v>
      </c>
      <c r="H35" t="s">
        <v>43</v>
      </c>
      <c r="I35" t="s">
        <v>74</v>
      </c>
      <c r="J35" s="13" t="str">
        <f t="shared" si="0"/>
        <v>T01</v>
      </c>
      <c r="K35" s="13" t="str">
        <f t="shared" si="1"/>
        <v>W02</v>
      </c>
      <c r="L35" s="13" t="str">
        <f>VLOOKUP($C35,List!$A$2:$D$26,2,0)</f>
        <v>Nhóm 08</v>
      </c>
      <c r="M35" s="14">
        <f>VLOOKUP($C35,List!$A$2:$D$26,3,0)*D35/1000</f>
        <v>1.5389999999999999</v>
      </c>
      <c r="N35" s="13" t="str">
        <f>VLOOKUP($C35,List!$A$2:$D$26,4,0)</f>
        <v>500g</v>
      </c>
      <c r="O35" s="14" t="str">
        <f t="shared" si="2"/>
        <v>Q1</v>
      </c>
    </row>
    <row r="36" spans="1:15" x14ac:dyDescent="0.55000000000000004">
      <c r="A36" s="2">
        <v>43476</v>
      </c>
      <c r="B36" t="s">
        <v>56</v>
      </c>
      <c r="C36" t="s">
        <v>14</v>
      </c>
      <c r="D36" s="6">
        <v>2500</v>
      </c>
      <c r="E36" s="4">
        <v>274370</v>
      </c>
      <c r="F36" s="4">
        <v>685926230</v>
      </c>
      <c r="G36" s="4">
        <v>102888934.5</v>
      </c>
      <c r="H36" t="s">
        <v>44</v>
      </c>
      <c r="I36" t="s">
        <v>74</v>
      </c>
      <c r="J36" s="13" t="str">
        <f t="shared" si="0"/>
        <v>T01</v>
      </c>
      <c r="K36" s="13" t="str">
        <f t="shared" si="1"/>
        <v>W02</v>
      </c>
      <c r="L36" s="13" t="str">
        <f>VLOOKUP($C36,List!$A$2:$D$26,2,0)</f>
        <v>Nhóm 04</v>
      </c>
      <c r="M36" s="14">
        <f>VLOOKUP($C36,List!$A$2:$D$26,3,0)*D36/1000</f>
        <v>4</v>
      </c>
      <c r="N36" s="13" t="str">
        <f>VLOOKUP($C36,List!$A$2:$D$26,4,0)</f>
        <v>250g</v>
      </c>
      <c r="O36" s="14" t="str">
        <f t="shared" si="2"/>
        <v>Q1</v>
      </c>
    </row>
    <row r="37" spans="1:15" x14ac:dyDescent="0.55000000000000004">
      <c r="A37" s="2">
        <v>43476</v>
      </c>
      <c r="B37" t="s">
        <v>54</v>
      </c>
      <c r="C37" t="s">
        <v>22</v>
      </c>
      <c r="D37" s="6">
        <v>860</v>
      </c>
      <c r="E37" s="4">
        <v>741898</v>
      </c>
      <c r="F37" s="4">
        <v>638031870</v>
      </c>
      <c r="G37" s="4">
        <v>95704780.499999985</v>
      </c>
      <c r="H37" t="s">
        <v>47</v>
      </c>
      <c r="I37" t="s">
        <v>74</v>
      </c>
      <c r="J37" s="13" t="str">
        <f t="shared" si="0"/>
        <v>T01</v>
      </c>
      <c r="K37" s="13" t="str">
        <f t="shared" si="1"/>
        <v>W02</v>
      </c>
      <c r="L37" s="13" t="str">
        <f>VLOOKUP($C37,List!$A$2:$D$26,2,0)</f>
        <v>Nhóm 06</v>
      </c>
      <c r="M37" s="14">
        <f>VLOOKUP($C37,List!$A$2:$D$26,3,0)*D37/1000</f>
        <v>1.6339999999999999</v>
      </c>
      <c r="N37" s="13" t="str">
        <f>VLOOKUP($C37,List!$A$2:$D$26,4,0)</f>
        <v>250g</v>
      </c>
      <c r="O37" s="14" t="str">
        <f t="shared" si="2"/>
        <v>Q1</v>
      </c>
    </row>
    <row r="38" spans="1:15" x14ac:dyDescent="0.55000000000000004">
      <c r="A38" s="2">
        <v>43476</v>
      </c>
      <c r="B38" t="s">
        <v>64</v>
      </c>
      <c r="C38" t="s">
        <v>18</v>
      </c>
      <c r="D38" s="6">
        <v>1240</v>
      </c>
      <c r="E38" s="4">
        <v>299420</v>
      </c>
      <c r="F38" s="4">
        <v>371280880</v>
      </c>
      <c r="G38" s="4">
        <v>40840896.800000004</v>
      </c>
      <c r="H38" t="s">
        <v>43</v>
      </c>
      <c r="I38" t="s">
        <v>74</v>
      </c>
      <c r="J38" s="13" t="str">
        <f t="shared" si="0"/>
        <v>T01</v>
      </c>
      <c r="K38" s="13" t="str">
        <f t="shared" si="1"/>
        <v>W02</v>
      </c>
      <c r="L38" s="13" t="str">
        <f>VLOOKUP($C38,List!$A$2:$D$26,2,0)</f>
        <v>Nhóm 02</v>
      </c>
      <c r="M38" s="14">
        <f>VLOOKUP($C38,List!$A$2:$D$26,3,0)*D38/1000</f>
        <v>4.96</v>
      </c>
      <c r="N38" s="13" t="str">
        <f>VLOOKUP($C38,List!$A$2:$D$26,4,0)</f>
        <v>800g</v>
      </c>
      <c r="O38" s="14" t="str">
        <f t="shared" si="2"/>
        <v>Q1</v>
      </c>
    </row>
    <row r="39" spans="1:15" x14ac:dyDescent="0.55000000000000004">
      <c r="A39" s="2">
        <v>43476</v>
      </c>
      <c r="B39" t="s">
        <v>51</v>
      </c>
      <c r="C39" t="s">
        <v>24</v>
      </c>
      <c r="D39" s="6">
        <v>870</v>
      </c>
      <c r="E39" s="4">
        <v>544927</v>
      </c>
      <c r="F39" s="4">
        <v>474086860</v>
      </c>
      <c r="G39" s="4">
        <v>75853897.599999994</v>
      </c>
      <c r="H39" t="s">
        <v>44</v>
      </c>
      <c r="I39" t="s">
        <v>75</v>
      </c>
      <c r="J39" s="13" t="str">
        <f t="shared" si="0"/>
        <v>T01</v>
      </c>
      <c r="K39" s="13" t="str">
        <f t="shared" si="1"/>
        <v>W02</v>
      </c>
      <c r="L39" s="13" t="str">
        <f>VLOOKUP($C39,List!$A$2:$D$26,2,0)</f>
        <v>Nhóm 06</v>
      </c>
      <c r="M39" s="14">
        <f>VLOOKUP($C39,List!$A$2:$D$26,3,0)*D39/1000</f>
        <v>1.827</v>
      </c>
      <c r="N39" s="13" t="str">
        <f>VLOOKUP($C39,List!$A$2:$D$26,4,0)</f>
        <v>500g</v>
      </c>
      <c r="O39" s="14" t="str">
        <f t="shared" si="2"/>
        <v>Q1</v>
      </c>
    </row>
    <row r="40" spans="1:15" x14ac:dyDescent="0.55000000000000004">
      <c r="A40" s="2">
        <v>43476</v>
      </c>
      <c r="B40" t="s">
        <v>59</v>
      </c>
      <c r="C40" t="s">
        <v>29</v>
      </c>
      <c r="D40" s="6">
        <v>20</v>
      </c>
      <c r="E40" s="4">
        <v>748548</v>
      </c>
      <c r="F40" s="4">
        <v>14970960</v>
      </c>
      <c r="G40" s="4">
        <v>1197676.8</v>
      </c>
      <c r="H40" t="s">
        <v>46</v>
      </c>
      <c r="I40" t="s">
        <v>74</v>
      </c>
      <c r="J40" s="13" t="str">
        <f t="shared" si="0"/>
        <v>T01</v>
      </c>
      <c r="K40" s="13" t="str">
        <f t="shared" si="1"/>
        <v>W02</v>
      </c>
      <c r="L40" s="13" t="str">
        <f>VLOOKUP($C40,List!$A$2:$D$26,2,0)</f>
        <v>Nhóm 02</v>
      </c>
      <c r="M40" s="14">
        <f>VLOOKUP($C40,List!$A$2:$D$26,3,0)*D40/1000</f>
        <v>6.6000000000000003E-2</v>
      </c>
      <c r="N40" s="13" t="str">
        <f>VLOOKUP($C40,List!$A$2:$D$26,4,0)</f>
        <v>800g</v>
      </c>
      <c r="O40" s="14" t="str">
        <f t="shared" si="2"/>
        <v>Q1</v>
      </c>
    </row>
    <row r="41" spans="1:15" x14ac:dyDescent="0.55000000000000004">
      <c r="A41" s="2">
        <v>43477</v>
      </c>
      <c r="B41" t="s">
        <v>58</v>
      </c>
      <c r="C41" t="s">
        <v>24</v>
      </c>
      <c r="D41" s="6">
        <v>1000</v>
      </c>
      <c r="E41" s="4">
        <v>536952</v>
      </c>
      <c r="F41" s="4">
        <v>536952130</v>
      </c>
      <c r="G41" s="4">
        <v>139607553.80000001</v>
      </c>
      <c r="H41" t="s">
        <v>44</v>
      </c>
      <c r="I41" t="s">
        <v>75</v>
      </c>
      <c r="J41" s="13" t="str">
        <f t="shared" si="0"/>
        <v>T01</v>
      </c>
      <c r="K41" s="13" t="str">
        <f t="shared" si="1"/>
        <v>W02</v>
      </c>
      <c r="L41" s="13" t="str">
        <f>VLOOKUP($C41,List!$A$2:$D$26,2,0)</f>
        <v>Nhóm 06</v>
      </c>
      <c r="M41" s="14">
        <f>VLOOKUP($C41,List!$A$2:$D$26,3,0)*D41/1000</f>
        <v>2.1</v>
      </c>
      <c r="N41" s="13" t="str">
        <f>VLOOKUP($C41,List!$A$2:$D$26,4,0)</f>
        <v>500g</v>
      </c>
      <c r="O41" s="14" t="str">
        <f t="shared" si="2"/>
        <v>Q1</v>
      </c>
    </row>
    <row r="42" spans="1:15" x14ac:dyDescent="0.55000000000000004">
      <c r="A42" s="2">
        <v>43477</v>
      </c>
      <c r="B42" t="s">
        <v>64</v>
      </c>
      <c r="C42" t="s">
        <v>14</v>
      </c>
      <c r="D42" s="6">
        <v>2140</v>
      </c>
      <c r="E42" s="4">
        <v>209831</v>
      </c>
      <c r="F42" s="4">
        <v>449037680</v>
      </c>
      <c r="G42" s="4">
        <v>98788289.600000009</v>
      </c>
      <c r="H42" t="s">
        <v>44</v>
      </c>
      <c r="I42" t="s">
        <v>74</v>
      </c>
      <c r="J42" s="13" t="str">
        <f t="shared" si="0"/>
        <v>T01</v>
      </c>
      <c r="K42" s="13" t="str">
        <f t="shared" si="1"/>
        <v>W02</v>
      </c>
      <c r="L42" s="13" t="str">
        <f>VLOOKUP($C42,List!$A$2:$D$26,2,0)</f>
        <v>Nhóm 04</v>
      </c>
      <c r="M42" s="14">
        <f>VLOOKUP($C42,List!$A$2:$D$26,3,0)*D42/1000</f>
        <v>3.4239999999999999</v>
      </c>
      <c r="N42" s="13" t="str">
        <f>VLOOKUP($C42,List!$A$2:$D$26,4,0)</f>
        <v>250g</v>
      </c>
      <c r="O42" s="14" t="str">
        <f t="shared" si="2"/>
        <v>Q1</v>
      </c>
    </row>
    <row r="43" spans="1:15" x14ac:dyDescent="0.55000000000000004">
      <c r="A43" s="2">
        <v>43477</v>
      </c>
      <c r="B43" t="s">
        <v>53</v>
      </c>
      <c r="C43" t="s">
        <v>25</v>
      </c>
      <c r="D43" s="6">
        <v>270</v>
      </c>
      <c r="E43" s="4">
        <v>565541</v>
      </c>
      <c r="F43" s="4">
        <v>152695990</v>
      </c>
      <c r="G43" s="4">
        <v>15269599.000000002</v>
      </c>
      <c r="H43" t="s">
        <v>47</v>
      </c>
      <c r="I43" t="s">
        <v>74</v>
      </c>
      <c r="J43" s="13" t="str">
        <f t="shared" si="0"/>
        <v>T01</v>
      </c>
      <c r="K43" s="13" t="str">
        <f t="shared" si="1"/>
        <v>W02</v>
      </c>
      <c r="L43" s="13" t="str">
        <f>VLOOKUP($C43,List!$A$2:$D$26,2,0)</f>
        <v>Nhóm 06</v>
      </c>
      <c r="M43" s="14">
        <f>VLOOKUP($C43,List!$A$2:$D$26,3,0)*D43/1000</f>
        <v>0.35099999999999998</v>
      </c>
      <c r="N43" s="13" t="str">
        <f>VLOOKUP($C43,List!$A$2:$D$26,4,0)</f>
        <v>250g</v>
      </c>
      <c r="O43" s="14" t="str">
        <f t="shared" si="2"/>
        <v>Q1</v>
      </c>
    </row>
    <row r="44" spans="1:15" x14ac:dyDescent="0.55000000000000004">
      <c r="A44" s="2">
        <v>43477</v>
      </c>
      <c r="B44" t="s">
        <v>57</v>
      </c>
      <c r="C44" t="s">
        <v>21</v>
      </c>
      <c r="D44" s="6">
        <v>1080</v>
      </c>
      <c r="E44" s="4">
        <v>593317</v>
      </c>
      <c r="F44" s="4">
        <v>640781930</v>
      </c>
      <c r="G44" s="4">
        <v>64078193.000000007</v>
      </c>
      <c r="H44" t="s">
        <v>44</v>
      </c>
      <c r="I44" t="s">
        <v>74</v>
      </c>
      <c r="J44" s="13" t="str">
        <f t="shared" si="0"/>
        <v>T01</v>
      </c>
      <c r="K44" s="13" t="str">
        <f t="shared" si="1"/>
        <v>W02</v>
      </c>
      <c r="L44" s="13" t="str">
        <f>VLOOKUP($C44,List!$A$2:$D$26,2,0)</f>
        <v>Nhóm 07</v>
      </c>
      <c r="M44" s="14">
        <f>VLOOKUP($C44,List!$A$2:$D$26,3,0)*D44/1000</f>
        <v>3.78</v>
      </c>
      <c r="N44" s="13" t="str">
        <f>VLOOKUP($C44,List!$A$2:$D$26,4,0)</f>
        <v>800g</v>
      </c>
      <c r="O44" s="14" t="str">
        <f t="shared" si="2"/>
        <v>Q1</v>
      </c>
    </row>
    <row r="45" spans="1:15" x14ac:dyDescent="0.55000000000000004">
      <c r="A45" s="2">
        <v>43477</v>
      </c>
      <c r="B45" t="s">
        <v>63</v>
      </c>
      <c r="C45" t="s">
        <v>24</v>
      </c>
      <c r="D45" s="6">
        <v>590</v>
      </c>
      <c r="E45" s="4">
        <v>685355</v>
      </c>
      <c r="F45" s="4">
        <v>404359230</v>
      </c>
      <c r="G45" s="4">
        <v>97046215.199999988</v>
      </c>
      <c r="H45" t="s">
        <v>43</v>
      </c>
      <c r="I45" t="s">
        <v>74</v>
      </c>
      <c r="J45" s="13" t="str">
        <f t="shared" si="0"/>
        <v>T01</v>
      </c>
      <c r="K45" s="13" t="str">
        <f t="shared" si="1"/>
        <v>W02</v>
      </c>
      <c r="L45" s="13" t="str">
        <f>VLOOKUP($C45,List!$A$2:$D$26,2,0)</f>
        <v>Nhóm 06</v>
      </c>
      <c r="M45" s="14">
        <f>VLOOKUP($C45,List!$A$2:$D$26,3,0)*D45/1000</f>
        <v>1.2390000000000001</v>
      </c>
      <c r="N45" s="13" t="str">
        <f>VLOOKUP($C45,List!$A$2:$D$26,4,0)</f>
        <v>500g</v>
      </c>
      <c r="O45" s="14" t="str">
        <f t="shared" si="2"/>
        <v>Q1</v>
      </c>
    </row>
    <row r="46" spans="1:15" x14ac:dyDescent="0.55000000000000004">
      <c r="A46" s="2">
        <v>43479</v>
      </c>
      <c r="B46" t="s">
        <v>61</v>
      </c>
      <c r="C46" t="s">
        <v>29</v>
      </c>
      <c r="D46" s="6">
        <v>740</v>
      </c>
      <c r="E46" s="4">
        <v>850123</v>
      </c>
      <c r="F46" s="4">
        <v>629090800</v>
      </c>
      <c r="G46" s="4">
        <v>163563608</v>
      </c>
      <c r="H46" t="s">
        <v>45</v>
      </c>
      <c r="I46" t="s">
        <v>74</v>
      </c>
      <c r="J46" s="13" t="str">
        <f t="shared" si="0"/>
        <v>T01</v>
      </c>
      <c r="K46" s="13" t="str">
        <f t="shared" si="1"/>
        <v>W03</v>
      </c>
      <c r="L46" s="13" t="str">
        <f>VLOOKUP($C46,List!$A$2:$D$26,2,0)</f>
        <v>Nhóm 02</v>
      </c>
      <c r="M46" s="14">
        <f>VLOOKUP($C46,List!$A$2:$D$26,3,0)*D46/1000</f>
        <v>2.4420000000000002</v>
      </c>
      <c r="N46" s="13" t="str">
        <f>VLOOKUP($C46,List!$A$2:$D$26,4,0)</f>
        <v>800g</v>
      </c>
      <c r="O46" s="14" t="str">
        <f t="shared" si="2"/>
        <v>Q1</v>
      </c>
    </row>
    <row r="47" spans="1:15" x14ac:dyDescent="0.55000000000000004">
      <c r="A47" s="2">
        <v>43479</v>
      </c>
      <c r="B47" t="s">
        <v>63</v>
      </c>
      <c r="C47" t="s">
        <v>18</v>
      </c>
      <c r="D47" s="6">
        <v>690</v>
      </c>
      <c r="E47" s="4">
        <v>251521</v>
      </c>
      <c r="F47" s="4">
        <v>173549330</v>
      </c>
      <c r="G47" s="4">
        <v>13883946.400000002</v>
      </c>
      <c r="H47" t="s">
        <v>44</v>
      </c>
      <c r="I47" t="s">
        <v>75</v>
      </c>
      <c r="J47" s="13" t="str">
        <f t="shared" si="0"/>
        <v>T01</v>
      </c>
      <c r="K47" s="13" t="str">
        <f t="shared" si="1"/>
        <v>W03</v>
      </c>
      <c r="L47" s="13" t="str">
        <f>VLOOKUP($C47,List!$A$2:$D$26,2,0)</f>
        <v>Nhóm 02</v>
      </c>
      <c r="M47" s="14">
        <f>VLOOKUP($C47,List!$A$2:$D$26,3,0)*D47/1000</f>
        <v>2.76</v>
      </c>
      <c r="N47" s="13" t="str">
        <f>VLOOKUP($C47,List!$A$2:$D$26,4,0)</f>
        <v>800g</v>
      </c>
      <c r="O47" s="14" t="str">
        <f t="shared" si="2"/>
        <v>Q1</v>
      </c>
    </row>
    <row r="48" spans="1:15" x14ac:dyDescent="0.55000000000000004">
      <c r="A48" s="2">
        <v>43479</v>
      </c>
      <c r="B48" t="s">
        <v>50</v>
      </c>
      <c r="C48" t="s">
        <v>23</v>
      </c>
      <c r="D48" s="6">
        <v>10</v>
      </c>
      <c r="E48" s="4">
        <v>1135537</v>
      </c>
      <c r="F48" s="4">
        <v>11355370</v>
      </c>
      <c r="G48" s="4">
        <v>1362644.4</v>
      </c>
      <c r="H48" t="s">
        <v>43</v>
      </c>
      <c r="I48" t="s">
        <v>75</v>
      </c>
      <c r="J48" s="13" t="str">
        <f t="shared" si="0"/>
        <v>T01</v>
      </c>
      <c r="K48" s="13" t="str">
        <f t="shared" si="1"/>
        <v>W03</v>
      </c>
      <c r="L48" s="13" t="str">
        <f>VLOOKUP($C48,List!$A$2:$D$26,2,0)</f>
        <v>Nhóm 07</v>
      </c>
      <c r="M48" s="14">
        <f>VLOOKUP($C48,List!$A$2:$D$26,3,0)*D48/1000</f>
        <v>4.1000000000000002E-2</v>
      </c>
      <c r="N48" s="13" t="str">
        <f>VLOOKUP($C48,List!$A$2:$D$26,4,0)</f>
        <v>1000g</v>
      </c>
      <c r="O48" s="14" t="str">
        <f t="shared" si="2"/>
        <v>Q1</v>
      </c>
    </row>
    <row r="49" spans="1:15" x14ac:dyDescent="0.55000000000000004">
      <c r="A49" s="2">
        <v>43480</v>
      </c>
      <c r="B49" t="s">
        <v>63</v>
      </c>
      <c r="C49" t="s">
        <v>14</v>
      </c>
      <c r="D49" s="6">
        <v>1230</v>
      </c>
      <c r="E49" s="4">
        <v>232151</v>
      </c>
      <c r="F49" s="4">
        <v>285545890</v>
      </c>
      <c r="G49" s="4">
        <v>57109178.000000007</v>
      </c>
      <c r="H49" t="s">
        <v>43</v>
      </c>
      <c r="I49" t="s">
        <v>74</v>
      </c>
      <c r="J49" s="13" t="str">
        <f t="shared" si="0"/>
        <v>T01</v>
      </c>
      <c r="K49" s="13" t="str">
        <f t="shared" si="1"/>
        <v>W03</v>
      </c>
      <c r="L49" s="13" t="str">
        <f>VLOOKUP($C49,List!$A$2:$D$26,2,0)</f>
        <v>Nhóm 04</v>
      </c>
      <c r="M49" s="14">
        <f>VLOOKUP($C49,List!$A$2:$D$26,3,0)*D49/1000</f>
        <v>1.968</v>
      </c>
      <c r="N49" s="13" t="str">
        <f>VLOOKUP($C49,List!$A$2:$D$26,4,0)</f>
        <v>250g</v>
      </c>
      <c r="O49" s="14" t="str">
        <f t="shared" si="2"/>
        <v>Q1</v>
      </c>
    </row>
    <row r="50" spans="1:15" x14ac:dyDescent="0.55000000000000004">
      <c r="A50" s="2">
        <v>43481</v>
      </c>
      <c r="B50" t="s">
        <v>54</v>
      </c>
      <c r="C50" t="s">
        <v>14</v>
      </c>
      <c r="D50" s="6">
        <v>840</v>
      </c>
      <c r="E50" s="4">
        <v>201867</v>
      </c>
      <c r="F50" s="4">
        <v>169568660</v>
      </c>
      <c r="G50" s="4">
        <v>44087851.600000001</v>
      </c>
      <c r="H50" t="s">
        <v>44</v>
      </c>
      <c r="I50" t="s">
        <v>75</v>
      </c>
      <c r="J50" s="13" t="str">
        <f t="shared" si="0"/>
        <v>T01</v>
      </c>
      <c r="K50" s="13" t="str">
        <f t="shared" si="1"/>
        <v>W03</v>
      </c>
      <c r="L50" s="13" t="str">
        <f>VLOOKUP($C50,List!$A$2:$D$26,2,0)</f>
        <v>Nhóm 04</v>
      </c>
      <c r="M50" s="14">
        <f>VLOOKUP($C50,List!$A$2:$D$26,3,0)*D50/1000</f>
        <v>1.3440000000000001</v>
      </c>
      <c r="N50" s="13" t="str">
        <f>VLOOKUP($C50,List!$A$2:$D$26,4,0)</f>
        <v>250g</v>
      </c>
      <c r="O50" s="14" t="str">
        <f t="shared" si="2"/>
        <v>Q1</v>
      </c>
    </row>
    <row r="51" spans="1:15" x14ac:dyDescent="0.55000000000000004">
      <c r="A51" s="2">
        <v>43481</v>
      </c>
      <c r="B51" t="s">
        <v>56</v>
      </c>
      <c r="C51" t="s">
        <v>12</v>
      </c>
      <c r="D51" s="6">
        <v>70</v>
      </c>
      <c r="E51" s="4">
        <v>1025698</v>
      </c>
      <c r="F51" s="4">
        <v>71798850</v>
      </c>
      <c r="G51" s="4">
        <v>16513735.5</v>
      </c>
      <c r="H51" t="s">
        <v>44</v>
      </c>
      <c r="I51" t="s">
        <v>74</v>
      </c>
      <c r="J51" s="13" t="str">
        <f t="shared" si="0"/>
        <v>T01</v>
      </c>
      <c r="K51" s="13" t="str">
        <f t="shared" si="1"/>
        <v>W03</v>
      </c>
      <c r="L51" s="13" t="str">
        <f>VLOOKUP($C51,List!$A$2:$D$26,2,0)</f>
        <v>Nhóm 03</v>
      </c>
      <c r="M51" s="14">
        <f>VLOOKUP($C51,List!$A$2:$D$26,3,0)*D51/1000</f>
        <v>0.30099999999999999</v>
      </c>
      <c r="N51" s="13" t="str">
        <f>VLOOKUP($C51,List!$A$2:$D$26,4,0)</f>
        <v>1000g</v>
      </c>
      <c r="O51" s="14" t="str">
        <f t="shared" si="2"/>
        <v>Q1</v>
      </c>
    </row>
    <row r="52" spans="1:15" x14ac:dyDescent="0.55000000000000004">
      <c r="A52" s="2">
        <v>43481</v>
      </c>
      <c r="B52" t="s">
        <v>52</v>
      </c>
      <c r="C52" t="s">
        <v>31</v>
      </c>
      <c r="D52" s="6">
        <v>750</v>
      </c>
      <c r="E52" s="4">
        <v>793150</v>
      </c>
      <c r="F52" s="4">
        <v>594862270</v>
      </c>
      <c r="G52" s="4">
        <v>53537604.299999997</v>
      </c>
      <c r="H52" t="s">
        <v>46</v>
      </c>
      <c r="I52" t="s">
        <v>75</v>
      </c>
      <c r="J52" s="13" t="str">
        <f t="shared" si="0"/>
        <v>T01</v>
      </c>
      <c r="K52" s="13" t="str">
        <f t="shared" si="1"/>
        <v>W03</v>
      </c>
      <c r="L52" s="13" t="str">
        <f>VLOOKUP($C52,List!$A$2:$D$26,2,0)</f>
        <v>Nhóm 04</v>
      </c>
      <c r="M52" s="14">
        <f>VLOOKUP($C52,List!$A$2:$D$26,3,0)*D52/1000</f>
        <v>2.4</v>
      </c>
      <c r="N52" s="13" t="str">
        <f>VLOOKUP($C52,List!$A$2:$D$26,4,0)</f>
        <v>800g</v>
      </c>
      <c r="O52" s="14" t="str">
        <f t="shared" si="2"/>
        <v>Q1</v>
      </c>
    </row>
    <row r="53" spans="1:15" x14ac:dyDescent="0.55000000000000004">
      <c r="A53" s="2">
        <v>43481</v>
      </c>
      <c r="B53" t="s">
        <v>64</v>
      </c>
      <c r="C53" t="s">
        <v>22</v>
      </c>
      <c r="D53" s="6">
        <v>360</v>
      </c>
      <c r="E53" s="4">
        <v>729513</v>
      </c>
      <c r="F53" s="4">
        <v>262624500</v>
      </c>
      <c r="G53" s="4">
        <v>44646165</v>
      </c>
      <c r="H53" t="s">
        <v>44</v>
      </c>
      <c r="I53" t="s">
        <v>75</v>
      </c>
      <c r="J53" s="13" t="str">
        <f t="shared" si="0"/>
        <v>T01</v>
      </c>
      <c r="K53" s="13" t="str">
        <f t="shared" si="1"/>
        <v>W03</v>
      </c>
      <c r="L53" s="13" t="str">
        <f>VLOOKUP($C53,List!$A$2:$D$26,2,0)</f>
        <v>Nhóm 06</v>
      </c>
      <c r="M53" s="14">
        <f>VLOOKUP($C53,List!$A$2:$D$26,3,0)*D53/1000</f>
        <v>0.68400000000000005</v>
      </c>
      <c r="N53" s="13" t="str">
        <f>VLOOKUP($C53,List!$A$2:$D$26,4,0)</f>
        <v>250g</v>
      </c>
      <c r="O53" s="14" t="str">
        <f t="shared" si="2"/>
        <v>Q1</v>
      </c>
    </row>
    <row r="54" spans="1:15" x14ac:dyDescent="0.55000000000000004">
      <c r="A54" s="2">
        <v>43481</v>
      </c>
      <c r="B54" t="s">
        <v>58</v>
      </c>
      <c r="C54" t="s">
        <v>17</v>
      </c>
      <c r="D54" s="6">
        <v>1250</v>
      </c>
      <c r="E54" s="4">
        <v>445953</v>
      </c>
      <c r="F54" s="4">
        <v>557441530</v>
      </c>
      <c r="G54" s="4">
        <v>144934797.80000001</v>
      </c>
      <c r="H54" t="s">
        <v>43</v>
      </c>
      <c r="I54" t="s">
        <v>75</v>
      </c>
      <c r="J54" s="13" t="str">
        <f t="shared" si="0"/>
        <v>T01</v>
      </c>
      <c r="K54" s="13" t="str">
        <f t="shared" si="1"/>
        <v>W03</v>
      </c>
      <c r="L54" s="13" t="str">
        <f>VLOOKUP($C54,List!$A$2:$D$26,2,0)</f>
        <v>Nhóm 01</v>
      </c>
      <c r="M54" s="14">
        <f>VLOOKUP($C54,List!$A$2:$D$26,3,0)*D54/1000</f>
        <v>2.875</v>
      </c>
      <c r="N54" s="13" t="str">
        <f>VLOOKUP($C54,List!$A$2:$D$26,4,0)</f>
        <v>500g</v>
      </c>
      <c r="O54" s="14" t="str">
        <f t="shared" si="2"/>
        <v>Q1</v>
      </c>
    </row>
    <row r="55" spans="1:15" x14ac:dyDescent="0.55000000000000004">
      <c r="A55" s="2">
        <v>43481</v>
      </c>
      <c r="B55" t="s">
        <v>50</v>
      </c>
      <c r="C55" t="s">
        <v>25</v>
      </c>
      <c r="D55" s="6">
        <v>660</v>
      </c>
      <c r="E55" s="4">
        <v>500864</v>
      </c>
      <c r="F55" s="4">
        <v>330570360</v>
      </c>
      <c r="G55" s="4">
        <v>49585553.999999993</v>
      </c>
      <c r="H55" t="s">
        <v>46</v>
      </c>
      <c r="I55" t="s">
        <v>74</v>
      </c>
      <c r="J55" s="13" t="str">
        <f t="shared" si="0"/>
        <v>T01</v>
      </c>
      <c r="K55" s="13" t="str">
        <f t="shared" si="1"/>
        <v>W03</v>
      </c>
      <c r="L55" s="13" t="str">
        <f>VLOOKUP($C55,List!$A$2:$D$26,2,0)</f>
        <v>Nhóm 06</v>
      </c>
      <c r="M55" s="14">
        <f>VLOOKUP($C55,List!$A$2:$D$26,3,0)*D55/1000</f>
        <v>0.85799999999999998</v>
      </c>
      <c r="N55" s="13" t="str">
        <f>VLOOKUP($C55,List!$A$2:$D$26,4,0)</f>
        <v>250g</v>
      </c>
      <c r="O55" s="14" t="str">
        <f t="shared" si="2"/>
        <v>Q1</v>
      </c>
    </row>
    <row r="56" spans="1:15" x14ac:dyDescent="0.55000000000000004">
      <c r="A56" s="2">
        <v>43482</v>
      </c>
      <c r="B56" t="s">
        <v>53</v>
      </c>
      <c r="C56" t="s">
        <v>26</v>
      </c>
      <c r="D56" s="6">
        <v>100</v>
      </c>
      <c r="E56" s="4">
        <v>828780</v>
      </c>
      <c r="F56" s="4">
        <v>82878000</v>
      </c>
      <c r="G56" s="4">
        <v>10774140</v>
      </c>
      <c r="H56" t="s">
        <v>47</v>
      </c>
      <c r="I56" t="s">
        <v>75</v>
      </c>
      <c r="J56" s="13" t="str">
        <f t="shared" si="0"/>
        <v>T01</v>
      </c>
      <c r="K56" s="13" t="str">
        <f t="shared" si="1"/>
        <v>W03</v>
      </c>
      <c r="L56" s="13" t="str">
        <f>VLOOKUP($C56,List!$A$2:$D$26,2,0)</f>
        <v>Nhóm 06</v>
      </c>
      <c r="M56" s="14">
        <f>VLOOKUP($C56,List!$A$2:$D$26,3,0)*D56/1000</f>
        <v>0.26</v>
      </c>
      <c r="N56" s="13" t="str">
        <f>VLOOKUP($C56,List!$A$2:$D$26,4,0)</f>
        <v>500g</v>
      </c>
      <c r="O56" s="14" t="str">
        <f t="shared" si="2"/>
        <v>Q1</v>
      </c>
    </row>
    <row r="57" spans="1:15" x14ac:dyDescent="0.55000000000000004">
      <c r="A57" s="2">
        <v>43482</v>
      </c>
      <c r="B57" t="s">
        <v>61</v>
      </c>
      <c r="C57" t="s">
        <v>15</v>
      </c>
      <c r="D57" s="6">
        <v>1130</v>
      </c>
      <c r="E57" s="4">
        <v>613506</v>
      </c>
      <c r="F57" s="4">
        <v>693262070</v>
      </c>
      <c r="G57" s="4">
        <v>131719793.3</v>
      </c>
      <c r="H57" t="s">
        <v>43</v>
      </c>
      <c r="I57" t="s">
        <v>74</v>
      </c>
      <c r="J57" s="13" t="str">
        <f t="shared" si="0"/>
        <v>T01</v>
      </c>
      <c r="K57" s="13" t="str">
        <f t="shared" si="1"/>
        <v>W03</v>
      </c>
      <c r="L57" s="13" t="str">
        <f>VLOOKUP($C57,List!$A$2:$D$26,2,0)</f>
        <v>Nhóm 03</v>
      </c>
      <c r="M57" s="14">
        <f>VLOOKUP($C57,List!$A$2:$D$26,3,0)*D57/1000</f>
        <v>4.0679999999999996</v>
      </c>
      <c r="N57" s="13" t="str">
        <f>VLOOKUP($C57,List!$A$2:$D$26,4,0)</f>
        <v>800g</v>
      </c>
      <c r="O57" s="14" t="str">
        <f t="shared" si="2"/>
        <v>Q1</v>
      </c>
    </row>
    <row r="58" spans="1:15" x14ac:dyDescent="0.55000000000000004">
      <c r="A58" s="2">
        <v>43482</v>
      </c>
      <c r="B58" t="s">
        <v>62</v>
      </c>
      <c r="C58" t="s">
        <v>27</v>
      </c>
      <c r="D58" s="6">
        <v>1930</v>
      </c>
      <c r="E58" s="4">
        <v>339224</v>
      </c>
      <c r="F58" s="4">
        <v>654702760</v>
      </c>
      <c r="G58" s="4">
        <v>72017303.600000009</v>
      </c>
      <c r="H58" t="s">
        <v>44</v>
      </c>
      <c r="I58" t="s">
        <v>74</v>
      </c>
      <c r="J58" s="13" t="str">
        <f t="shared" si="0"/>
        <v>T01</v>
      </c>
      <c r="K58" s="13" t="str">
        <f t="shared" si="1"/>
        <v>W03</v>
      </c>
      <c r="L58" s="13" t="str">
        <f>VLOOKUP($C58,List!$A$2:$D$26,2,0)</f>
        <v>Nhóm 03</v>
      </c>
      <c r="M58" s="14">
        <f>VLOOKUP($C58,List!$A$2:$D$26,3,0)*D58/1000</f>
        <v>7.141</v>
      </c>
      <c r="N58" s="13" t="str">
        <f>VLOOKUP($C58,List!$A$2:$D$26,4,0)</f>
        <v>800g</v>
      </c>
      <c r="O58" s="14" t="str">
        <f t="shared" si="2"/>
        <v>Q1</v>
      </c>
    </row>
    <row r="59" spans="1:15" x14ac:dyDescent="0.55000000000000004">
      <c r="A59" s="2">
        <v>43483</v>
      </c>
      <c r="B59" t="s">
        <v>63</v>
      </c>
      <c r="C59" t="s">
        <v>28</v>
      </c>
      <c r="D59" s="6">
        <v>60</v>
      </c>
      <c r="E59" s="4">
        <v>819276</v>
      </c>
      <c r="F59" s="4">
        <v>49156570</v>
      </c>
      <c r="G59" s="4">
        <v>5898788.3999999994</v>
      </c>
      <c r="H59" t="s">
        <v>45</v>
      </c>
      <c r="I59" t="s">
        <v>75</v>
      </c>
      <c r="J59" s="13" t="str">
        <f t="shared" si="0"/>
        <v>T01</v>
      </c>
      <c r="K59" s="13" t="str">
        <f t="shared" si="1"/>
        <v>W03</v>
      </c>
      <c r="L59" s="13" t="str">
        <f>VLOOKUP($C59,List!$A$2:$D$26,2,0)</f>
        <v>Nhóm 05</v>
      </c>
      <c r="M59" s="14">
        <f>VLOOKUP($C59,List!$A$2:$D$26,3,0)*D59/1000</f>
        <v>0.12</v>
      </c>
      <c r="N59" s="13" t="str">
        <f>VLOOKUP($C59,List!$A$2:$D$26,4,0)</f>
        <v>250g</v>
      </c>
      <c r="O59" s="14" t="str">
        <f t="shared" si="2"/>
        <v>Q1</v>
      </c>
    </row>
    <row r="60" spans="1:15" x14ac:dyDescent="0.55000000000000004">
      <c r="A60" s="2">
        <v>43483</v>
      </c>
      <c r="B60" t="s">
        <v>60</v>
      </c>
      <c r="C60" t="s">
        <v>13</v>
      </c>
      <c r="D60" s="6">
        <v>560</v>
      </c>
      <c r="E60" s="4">
        <v>737970</v>
      </c>
      <c r="F60" s="4">
        <v>413263400</v>
      </c>
      <c r="G60" s="4">
        <v>74387412</v>
      </c>
      <c r="H60" t="s">
        <v>46</v>
      </c>
      <c r="I60" t="s">
        <v>75</v>
      </c>
      <c r="J60" s="13" t="str">
        <f t="shared" si="0"/>
        <v>T01</v>
      </c>
      <c r="K60" s="13" t="str">
        <f t="shared" si="1"/>
        <v>W03</v>
      </c>
      <c r="L60" s="13" t="str">
        <f>VLOOKUP($C60,List!$A$2:$D$26,2,0)</f>
        <v>Nhóm 08</v>
      </c>
      <c r="M60" s="14">
        <f>VLOOKUP($C60,List!$A$2:$D$26,3,0)*D60/1000</f>
        <v>1.512</v>
      </c>
      <c r="N60" s="13" t="str">
        <f>VLOOKUP($C60,List!$A$2:$D$26,4,0)</f>
        <v>500g</v>
      </c>
      <c r="O60" s="14" t="str">
        <f t="shared" si="2"/>
        <v>Q1</v>
      </c>
    </row>
    <row r="61" spans="1:15" x14ac:dyDescent="0.55000000000000004">
      <c r="A61" s="2">
        <v>43483</v>
      </c>
      <c r="B61" t="s">
        <v>56</v>
      </c>
      <c r="C61" t="s">
        <v>22</v>
      </c>
      <c r="D61" s="6">
        <v>810</v>
      </c>
      <c r="E61" s="4">
        <v>832344</v>
      </c>
      <c r="F61" s="4">
        <v>674198460</v>
      </c>
      <c r="G61" s="4">
        <v>67419846</v>
      </c>
      <c r="H61" t="s">
        <v>44</v>
      </c>
      <c r="I61" t="s">
        <v>75</v>
      </c>
      <c r="J61" s="13" t="str">
        <f t="shared" si="0"/>
        <v>T01</v>
      </c>
      <c r="K61" s="13" t="str">
        <f t="shared" si="1"/>
        <v>W03</v>
      </c>
      <c r="L61" s="13" t="str">
        <f>VLOOKUP($C61,List!$A$2:$D$26,2,0)</f>
        <v>Nhóm 06</v>
      </c>
      <c r="M61" s="14">
        <f>VLOOKUP($C61,List!$A$2:$D$26,3,0)*D61/1000</f>
        <v>1.5389999999999999</v>
      </c>
      <c r="N61" s="13" t="str">
        <f>VLOOKUP($C61,List!$A$2:$D$26,4,0)</f>
        <v>250g</v>
      </c>
      <c r="O61" s="14" t="str">
        <f t="shared" si="2"/>
        <v>Q1</v>
      </c>
    </row>
    <row r="62" spans="1:15" x14ac:dyDescent="0.55000000000000004">
      <c r="A62" s="2">
        <v>43484</v>
      </c>
      <c r="B62" t="s">
        <v>55</v>
      </c>
      <c r="C62" t="s">
        <v>8</v>
      </c>
      <c r="D62" s="6">
        <v>1200</v>
      </c>
      <c r="E62" s="4">
        <v>396530</v>
      </c>
      <c r="F62" s="4">
        <v>475836580</v>
      </c>
      <c r="G62" s="4">
        <v>61858755.399999999</v>
      </c>
      <c r="H62" t="s">
        <v>45</v>
      </c>
      <c r="I62" t="s">
        <v>75</v>
      </c>
      <c r="J62" s="13" t="str">
        <f t="shared" si="0"/>
        <v>T01</v>
      </c>
      <c r="K62" s="13" t="str">
        <f t="shared" si="1"/>
        <v>W03</v>
      </c>
      <c r="L62" s="13" t="str">
        <f>VLOOKUP($C62,List!$A$2:$D$26,2,0)</f>
        <v>Nhóm 02</v>
      </c>
      <c r="M62" s="14">
        <f>VLOOKUP($C62,List!$A$2:$D$26,3,0)*D62/1000</f>
        <v>4.8</v>
      </c>
      <c r="N62" s="13" t="str">
        <f>VLOOKUP($C62,List!$A$2:$D$26,4,0)</f>
        <v>800g</v>
      </c>
      <c r="O62" s="14" t="str">
        <f t="shared" si="2"/>
        <v>Q1</v>
      </c>
    </row>
    <row r="63" spans="1:15" x14ac:dyDescent="0.55000000000000004">
      <c r="A63" s="2">
        <v>43484</v>
      </c>
      <c r="B63" t="s">
        <v>56</v>
      </c>
      <c r="C63" t="s">
        <v>10</v>
      </c>
      <c r="D63" s="6">
        <v>1460</v>
      </c>
      <c r="E63" s="4">
        <v>239837</v>
      </c>
      <c r="F63" s="4">
        <v>350162170</v>
      </c>
      <c r="G63" s="4">
        <v>63029190.599999994</v>
      </c>
      <c r="H63" t="s">
        <v>43</v>
      </c>
      <c r="I63" t="s">
        <v>75</v>
      </c>
      <c r="J63" s="13" t="str">
        <f t="shared" si="0"/>
        <v>T01</v>
      </c>
      <c r="K63" s="13" t="str">
        <f t="shared" si="1"/>
        <v>W03</v>
      </c>
      <c r="L63" s="13" t="str">
        <f>VLOOKUP($C63,List!$A$2:$D$26,2,0)</f>
        <v>Nhóm 07</v>
      </c>
      <c r="M63" s="14">
        <f>VLOOKUP($C63,List!$A$2:$D$26,3,0)*D63/1000</f>
        <v>3.9420000000000006</v>
      </c>
      <c r="N63" s="13" t="str">
        <f>VLOOKUP($C63,List!$A$2:$D$26,4,0)</f>
        <v>500g</v>
      </c>
      <c r="O63" s="14" t="str">
        <f t="shared" si="2"/>
        <v>Q1</v>
      </c>
    </row>
    <row r="64" spans="1:15" x14ac:dyDescent="0.55000000000000004">
      <c r="A64" s="2">
        <v>43484</v>
      </c>
      <c r="B64" t="s">
        <v>51</v>
      </c>
      <c r="C64" t="s">
        <v>22</v>
      </c>
      <c r="D64" s="6">
        <v>500</v>
      </c>
      <c r="E64" s="4">
        <v>905465</v>
      </c>
      <c r="F64" s="4">
        <v>452732700</v>
      </c>
      <c r="G64" s="4">
        <v>117710502.00000001</v>
      </c>
      <c r="H64" t="s">
        <v>45</v>
      </c>
      <c r="I64" t="s">
        <v>74</v>
      </c>
      <c r="J64" s="13" t="str">
        <f t="shared" si="0"/>
        <v>T01</v>
      </c>
      <c r="K64" s="13" t="str">
        <f t="shared" si="1"/>
        <v>W03</v>
      </c>
      <c r="L64" s="13" t="str">
        <f>VLOOKUP($C64,List!$A$2:$D$26,2,0)</f>
        <v>Nhóm 06</v>
      </c>
      <c r="M64" s="14">
        <f>VLOOKUP($C64,List!$A$2:$D$26,3,0)*D64/1000</f>
        <v>0.95</v>
      </c>
      <c r="N64" s="13" t="str">
        <f>VLOOKUP($C64,List!$A$2:$D$26,4,0)</f>
        <v>250g</v>
      </c>
      <c r="O64" s="14" t="str">
        <f t="shared" si="2"/>
        <v>Q1</v>
      </c>
    </row>
    <row r="65" spans="1:15" x14ac:dyDescent="0.55000000000000004">
      <c r="A65" s="2">
        <v>43485</v>
      </c>
      <c r="B65" t="s">
        <v>62</v>
      </c>
      <c r="C65" t="s">
        <v>31</v>
      </c>
      <c r="D65" s="6">
        <v>590</v>
      </c>
      <c r="E65" s="4">
        <v>652266</v>
      </c>
      <c r="F65" s="4">
        <v>384836740</v>
      </c>
      <c r="G65" s="4">
        <v>34635306.599999994</v>
      </c>
      <c r="H65" t="s">
        <v>43</v>
      </c>
      <c r="I65" t="s">
        <v>75</v>
      </c>
      <c r="J65" s="13" t="str">
        <f t="shared" si="0"/>
        <v>T01</v>
      </c>
      <c r="K65" s="13" t="str">
        <f t="shared" si="1"/>
        <v>W04</v>
      </c>
      <c r="L65" s="13" t="str">
        <f>VLOOKUP($C65,List!$A$2:$D$26,2,0)</f>
        <v>Nhóm 04</v>
      </c>
      <c r="M65" s="14">
        <f>VLOOKUP($C65,List!$A$2:$D$26,3,0)*D65/1000</f>
        <v>1.8879999999999999</v>
      </c>
      <c r="N65" s="13" t="str">
        <f>VLOOKUP($C65,List!$A$2:$D$26,4,0)</f>
        <v>800g</v>
      </c>
      <c r="O65" s="14" t="str">
        <f t="shared" si="2"/>
        <v>Q1</v>
      </c>
    </row>
    <row r="66" spans="1:15" x14ac:dyDescent="0.55000000000000004">
      <c r="A66" s="2">
        <v>43485</v>
      </c>
      <c r="B66" t="s">
        <v>60</v>
      </c>
      <c r="C66" t="s">
        <v>9</v>
      </c>
      <c r="D66" s="6">
        <v>1180</v>
      </c>
      <c r="E66" s="4">
        <v>559138</v>
      </c>
      <c r="F66" s="4">
        <v>659782360</v>
      </c>
      <c r="G66" s="4">
        <v>79173883.199999988</v>
      </c>
      <c r="H66" t="s">
        <v>43</v>
      </c>
      <c r="I66" t="s">
        <v>74</v>
      </c>
      <c r="J66" s="13" t="str">
        <f t="shared" si="0"/>
        <v>T01</v>
      </c>
      <c r="K66" s="13" t="str">
        <f t="shared" si="1"/>
        <v>W04</v>
      </c>
      <c r="L66" s="13" t="str">
        <f>VLOOKUP($C66,List!$A$2:$D$26,2,0)</f>
        <v>Nhóm 04</v>
      </c>
      <c r="M66" s="14">
        <f>VLOOKUP($C66,List!$A$2:$D$26,3,0)*D66/1000</f>
        <v>3.7759999999999998</v>
      </c>
      <c r="N66" s="13" t="str">
        <f>VLOOKUP($C66,List!$A$2:$D$26,4,0)</f>
        <v>800g</v>
      </c>
      <c r="O66" s="14" t="str">
        <f t="shared" si="2"/>
        <v>Q1</v>
      </c>
    </row>
    <row r="67" spans="1:15" x14ac:dyDescent="0.55000000000000004">
      <c r="A67" s="2">
        <v>43485</v>
      </c>
      <c r="B67" t="s">
        <v>58</v>
      </c>
      <c r="C67" t="s">
        <v>25</v>
      </c>
      <c r="D67" s="6">
        <v>320</v>
      </c>
      <c r="E67" s="4">
        <v>500390</v>
      </c>
      <c r="F67" s="4">
        <v>160124940</v>
      </c>
      <c r="G67" s="4">
        <v>27221239.800000001</v>
      </c>
      <c r="H67" t="s">
        <v>47</v>
      </c>
      <c r="I67" t="s">
        <v>74</v>
      </c>
      <c r="J67" s="13" t="str">
        <f t="shared" si="0"/>
        <v>T01</v>
      </c>
      <c r="K67" s="13" t="str">
        <f t="shared" si="1"/>
        <v>W04</v>
      </c>
      <c r="L67" s="13" t="str">
        <f>VLOOKUP($C67,List!$A$2:$D$26,2,0)</f>
        <v>Nhóm 06</v>
      </c>
      <c r="M67" s="14">
        <f>VLOOKUP($C67,List!$A$2:$D$26,3,0)*D67/1000</f>
        <v>0.41599999999999998</v>
      </c>
      <c r="N67" s="13" t="str">
        <f>VLOOKUP($C67,List!$A$2:$D$26,4,0)</f>
        <v>250g</v>
      </c>
      <c r="O67" s="14" t="str">
        <f t="shared" si="2"/>
        <v>Q1</v>
      </c>
    </row>
    <row r="68" spans="1:15" x14ac:dyDescent="0.55000000000000004">
      <c r="A68" s="2">
        <v>43485</v>
      </c>
      <c r="B68" t="s">
        <v>63</v>
      </c>
      <c r="C68" t="s">
        <v>18</v>
      </c>
      <c r="D68" s="6">
        <v>2450</v>
      </c>
      <c r="E68" s="4">
        <v>264628</v>
      </c>
      <c r="F68" s="4">
        <v>648338640</v>
      </c>
      <c r="G68" s="4">
        <v>77800636.799999997</v>
      </c>
      <c r="H68" t="s">
        <v>44</v>
      </c>
      <c r="I68" t="s">
        <v>75</v>
      </c>
      <c r="J68" s="13" t="str">
        <f t="shared" si="0"/>
        <v>T01</v>
      </c>
      <c r="K68" s="13" t="str">
        <f t="shared" si="1"/>
        <v>W04</v>
      </c>
      <c r="L68" s="13" t="str">
        <f>VLOOKUP($C68,List!$A$2:$D$26,2,0)</f>
        <v>Nhóm 02</v>
      </c>
      <c r="M68" s="14">
        <f>VLOOKUP($C68,List!$A$2:$D$26,3,0)*D68/1000</f>
        <v>9.8000000000000007</v>
      </c>
      <c r="N68" s="13" t="str">
        <f>VLOOKUP($C68,List!$A$2:$D$26,4,0)</f>
        <v>800g</v>
      </c>
      <c r="O68" s="14" t="str">
        <f t="shared" si="2"/>
        <v>Q1</v>
      </c>
    </row>
    <row r="69" spans="1:15" x14ac:dyDescent="0.55000000000000004">
      <c r="A69" s="2">
        <v>43485</v>
      </c>
      <c r="B69" t="s">
        <v>62</v>
      </c>
      <c r="C69" t="s">
        <v>30</v>
      </c>
      <c r="D69" s="6">
        <v>310</v>
      </c>
      <c r="E69" s="4">
        <v>481277</v>
      </c>
      <c r="F69" s="4">
        <v>149195990</v>
      </c>
      <c r="G69" s="4">
        <v>14919599.000000002</v>
      </c>
      <c r="H69" t="s">
        <v>47</v>
      </c>
      <c r="I69" t="s">
        <v>74</v>
      </c>
      <c r="J69" s="13" t="str">
        <f t="shared" si="0"/>
        <v>T01</v>
      </c>
      <c r="K69" s="13" t="str">
        <f t="shared" si="1"/>
        <v>W04</v>
      </c>
      <c r="L69" s="13" t="str">
        <f>VLOOKUP($C69,List!$A$2:$D$26,2,0)</f>
        <v>Nhóm 07</v>
      </c>
      <c r="M69" s="14">
        <f>VLOOKUP($C69,List!$A$2:$D$26,3,0)*D69/1000</f>
        <v>1.1779999999999999</v>
      </c>
      <c r="N69" s="13" t="str">
        <f>VLOOKUP($C69,List!$A$2:$D$26,4,0)</f>
        <v>800g</v>
      </c>
      <c r="O69" s="14" t="str">
        <f t="shared" si="2"/>
        <v>Q1</v>
      </c>
    </row>
    <row r="70" spans="1:15" x14ac:dyDescent="0.55000000000000004">
      <c r="A70" s="2">
        <v>43486</v>
      </c>
      <c r="B70" t="s">
        <v>52</v>
      </c>
      <c r="C70" t="s">
        <v>16</v>
      </c>
      <c r="D70" s="6">
        <v>1110</v>
      </c>
      <c r="E70" s="4">
        <v>556741</v>
      </c>
      <c r="F70" s="4">
        <v>617982320</v>
      </c>
      <c r="G70" s="4">
        <v>123596464</v>
      </c>
      <c r="H70" t="s">
        <v>46</v>
      </c>
      <c r="I70" t="s">
        <v>74</v>
      </c>
      <c r="J70" s="13" t="str">
        <f t="shared" si="0"/>
        <v>T01</v>
      </c>
      <c r="K70" s="13" t="str">
        <f t="shared" si="1"/>
        <v>W04</v>
      </c>
      <c r="L70" s="13" t="str">
        <f>VLOOKUP($C70,List!$A$2:$D$26,2,0)</f>
        <v>Nhóm 04</v>
      </c>
      <c r="M70" s="14">
        <f>VLOOKUP($C70,List!$A$2:$D$26,3,0)*D70/1000</f>
        <v>3.552</v>
      </c>
      <c r="N70" s="13" t="str">
        <f>VLOOKUP($C70,List!$A$2:$D$26,4,0)</f>
        <v>800g</v>
      </c>
      <c r="O70" s="14" t="str">
        <f t="shared" si="2"/>
        <v>Q1</v>
      </c>
    </row>
    <row r="71" spans="1:15" x14ac:dyDescent="0.55000000000000004">
      <c r="A71" s="2">
        <v>43486</v>
      </c>
      <c r="B71" t="s">
        <v>62</v>
      </c>
      <c r="C71" t="s">
        <v>8</v>
      </c>
      <c r="D71" s="6">
        <v>1110</v>
      </c>
      <c r="E71" s="4">
        <v>435364</v>
      </c>
      <c r="F71" s="4">
        <v>483253830</v>
      </c>
      <c r="G71" s="4">
        <v>62822997.899999999</v>
      </c>
      <c r="H71" t="s">
        <v>46</v>
      </c>
      <c r="I71" t="s">
        <v>75</v>
      </c>
      <c r="J71" s="13" t="str">
        <f t="shared" si="0"/>
        <v>T01</v>
      </c>
      <c r="K71" s="13" t="str">
        <f t="shared" si="1"/>
        <v>W04</v>
      </c>
      <c r="L71" s="13" t="str">
        <f>VLOOKUP($C71,List!$A$2:$D$26,2,0)</f>
        <v>Nhóm 02</v>
      </c>
      <c r="M71" s="14">
        <f>VLOOKUP($C71,List!$A$2:$D$26,3,0)*D71/1000</f>
        <v>4.4400000000000004</v>
      </c>
      <c r="N71" s="13" t="str">
        <f>VLOOKUP($C71,List!$A$2:$D$26,4,0)</f>
        <v>800g</v>
      </c>
      <c r="O71" s="14" t="str">
        <f t="shared" si="2"/>
        <v>Q1</v>
      </c>
    </row>
    <row r="72" spans="1:15" x14ac:dyDescent="0.55000000000000004">
      <c r="A72" s="2">
        <v>43486</v>
      </c>
      <c r="B72" t="s">
        <v>57</v>
      </c>
      <c r="C72" t="s">
        <v>21</v>
      </c>
      <c r="D72" s="6">
        <v>560</v>
      </c>
      <c r="E72" s="4">
        <v>664561</v>
      </c>
      <c r="F72" s="4">
        <v>372154210</v>
      </c>
      <c r="G72" s="4">
        <v>78152384.099999994</v>
      </c>
      <c r="H72" t="s">
        <v>45</v>
      </c>
      <c r="I72" t="s">
        <v>75</v>
      </c>
      <c r="J72" s="13" t="str">
        <f t="shared" ref="J72:J135" si="3">"T"&amp;RIGHT(0&amp;MONTH(A72),2)</f>
        <v>T01</v>
      </c>
      <c r="K72" s="13" t="str">
        <f t="shared" ref="K72:K135" si="4">"W"&amp;RIGHT(0&amp;WEEKNUM(A72),2)</f>
        <v>W04</v>
      </c>
      <c r="L72" s="13" t="str">
        <f>VLOOKUP($C72,List!$A$2:$D$26,2,0)</f>
        <v>Nhóm 07</v>
      </c>
      <c r="M72" s="14">
        <f>VLOOKUP($C72,List!$A$2:$D$26,3,0)*D72/1000</f>
        <v>1.96</v>
      </c>
      <c r="N72" s="13" t="str">
        <f>VLOOKUP($C72,List!$A$2:$D$26,4,0)</f>
        <v>800g</v>
      </c>
      <c r="O72" s="14" t="str">
        <f t="shared" ref="O72:O135" si="5">IF(MONTH(A72)&gt;9,"Q4",IF(MONTH(A72)&gt;6,"Q3",IF(MONTH(A72)&gt;3,"Q2","Q1")))</f>
        <v>Q1</v>
      </c>
    </row>
    <row r="73" spans="1:15" x14ac:dyDescent="0.55000000000000004">
      <c r="A73" s="2">
        <v>43487</v>
      </c>
      <c r="B73" t="s">
        <v>61</v>
      </c>
      <c r="C73" t="s">
        <v>15</v>
      </c>
      <c r="D73" s="6">
        <v>50</v>
      </c>
      <c r="E73" s="4">
        <v>802403</v>
      </c>
      <c r="F73" s="4">
        <v>40120150</v>
      </c>
      <c r="G73" s="4">
        <v>5215619.5</v>
      </c>
      <c r="H73" t="s">
        <v>43</v>
      </c>
      <c r="I73" t="s">
        <v>74</v>
      </c>
      <c r="J73" s="13" t="str">
        <f t="shared" si="3"/>
        <v>T01</v>
      </c>
      <c r="K73" s="13" t="str">
        <f t="shared" si="4"/>
        <v>W04</v>
      </c>
      <c r="L73" s="13" t="str">
        <f>VLOOKUP($C73,List!$A$2:$D$26,2,0)</f>
        <v>Nhóm 03</v>
      </c>
      <c r="M73" s="14">
        <f>VLOOKUP($C73,List!$A$2:$D$26,3,0)*D73/1000</f>
        <v>0.18</v>
      </c>
      <c r="N73" s="13" t="str">
        <f>VLOOKUP($C73,List!$A$2:$D$26,4,0)</f>
        <v>800g</v>
      </c>
      <c r="O73" s="14" t="str">
        <f t="shared" si="5"/>
        <v>Q1</v>
      </c>
    </row>
    <row r="74" spans="1:15" x14ac:dyDescent="0.55000000000000004">
      <c r="A74" s="2">
        <v>43488</v>
      </c>
      <c r="B74" t="s">
        <v>65</v>
      </c>
      <c r="C74" t="s">
        <v>9</v>
      </c>
      <c r="D74" s="6">
        <v>470</v>
      </c>
      <c r="E74" s="4">
        <v>516841</v>
      </c>
      <c r="F74" s="4">
        <v>242915180</v>
      </c>
      <c r="G74" s="4">
        <v>63157946.800000004</v>
      </c>
      <c r="H74" t="s">
        <v>44</v>
      </c>
      <c r="I74" t="s">
        <v>75</v>
      </c>
      <c r="J74" s="13" t="str">
        <f t="shared" si="3"/>
        <v>T01</v>
      </c>
      <c r="K74" s="13" t="str">
        <f t="shared" si="4"/>
        <v>W04</v>
      </c>
      <c r="L74" s="13" t="str">
        <f>VLOOKUP($C74,List!$A$2:$D$26,2,0)</f>
        <v>Nhóm 04</v>
      </c>
      <c r="M74" s="14">
        <f>VLOOKUP($C74,List!$A$2:$D$26,3,0)*D74/1000</f>
        <v>1.504</v>
      </c>
      <c r="N74" s="13" t="str">
        <f>VLOOKUP($C74,List!$A$2:$D$26,4,0)</f>
        <v>800g</v>
      </c>
      <c r="O74" s="14" t="str">
        <f t="shared" si="5"/>
        <v>Q1</v>
      </c>
    </row>
    <row r="75" spans="1:15" x14ac:dyDescent="0.55000000000000004">
      <c r="A75" s="2">
        <v>43488</v>
      </c>
      <c r="B75" t="s">
        <v>57</v>
      </c>
      <c r="C75" t="s">
        <v>27</v>
      </c>
      <c r="D75" s="6">
        <v>2110</v>
      </c>
      <c r="E75" s="4">
        <v>305832</v>
      </c>
      <c r="F75" s="4">
        <v>645305530</v>
      </c>
      <c r="G75" s="4">
        <v>58077497.699999996</v>
      </c>
      <c r="H75" t="s">
        <v>47</v>
      </c>
      <c r="I75" t="s">
        <v>75</v>
      </c>
      <c r="J75" s="13" t="str">
        <f t="shared" si="3"/>
        <v>T01</v>
      </c>
      <c r="K75" s="13" t="str">
        <f t="shared" si="4"/>
        <v>W04</v>
      </c>
      <c r="L75" s="13" t="str">
        <f>VLOOKUP($C75,List!$A$2:$D$26,2,0)</f>
        <v>Nhóm 03</v>
      </c>
      <c r="M75" s="14">
        <f>VLOOKUP($C75,List!$A$2:$D$26,3,0)*D75/1000</f>
        <v>7.8070000000000004</v>
      </c>
      <c r="N75" s="13" t="str">
        <f>VLOOKUP($C75,List!$A$2:$D$26,4,0)</f>
        <v>800g</v>
      </c>
      <c r="O75" s="14" t="str">
        <f t="shared" si="5"/>
        <v>Q1</v>
      </c>
    </row>
    <row r="76" spans="1:15" x14ac:dyDescent="0.55000000000000004">
      <c r="A76" s="2">
        <v>43488</v>
      </c>
      <c r="B76" t="s">
        <v>56</v>
      </c>
      <c r="C76" t="s">
        <v>24</v>
      </c>
      <c r="D76" s="6">
        <v>230</v>
      </c>
      <c r="E76" s="4">
        <v>562953</v>
      </c>
      <c r="F76" s="4">
        <v>129479280</v>
      </c>
      <c r="G76" s="4">
        <v>10358342.4</v>
      </c>
      <c r="H76" t="s">
        <v>43</v>
      </c>
      <c r="I76" t="s">
        <v>75</v>
      </c>
      <c r="J76" s="13" t="str">
        <f t="shared" si="3"/>
        <v>T01</v>
      </c>
      <c r="K76" s="13" t="str">
        <f t="shared" si="4"/>
        <v>W04</v>
      </c>
      <c r="L76" s="13" t="str">
        <f>VLOOKUP($C76,List!$A$2:$D$26,2,0)</f>
        <v>Nhóm 06</v>
      </c>
      <c r="M76" s="14">
        <f>VLOOKUP($C76,List!$A$2:$D$26,3,0)*D76/1000</f>
        <v>0.48299999999999998</v>
      </c>
      <c r="N76" s="13" t="str">
        <f>VLOOKUP($C76,List!$A$2:$D$26,4,0)</f>
        <v>500g</v>
      </c>
      <c r="O76" s="14" t="str">
        <f t="shared" si="5"/>
        <v>Q1</v>
      </c>
    </row>
    <row r="77" spans="1:15" x14ac:dyDescent="0.55000000000000004">
      <c r="A77" s="2">
        <v>43488</v>
      </c>
      <c r="B77" t="s">
        <v>53</v>
      </c>
      <c r="C77" t="s">
        <v>23</v>
      </c>
      <c r="D77" s="6">
        <v>550</v>
      </c>
      <c r="E77" s="4">
        <v>810414</v>
      </c>
      <c r="F77" s="4">
        <v>445727920</v>
      </c>
      <c r="G77" s="4">
        <v>62401908.800000012</v>
      </c>
      <c r="H77" t="s">
        <v>46</v>
      </c>
      <c r="I77" t="s">
        <v>75</v>
      </c>
      <c r="J77" s="13" t="str">
        <f t="shared" si="3"/>
        <v>T01</v>
      </c>
      <c r="K77" s="13" t="str">
        <f t="shared" si="4"/>
        <v>W04</v>
      </c>
      <c r="L77" s="13" t="str">
        <f>VLOOKUP($C77,List!$A$2:$D$26,2,0)</f>
        <v>Nhóm 07</v>
      </c>
      <c r="M77" s="14">
        <f>VLOOKUP($C77,List!$A$2:$D$26,3,0)*D77/1000</f>
        <v>2.2549999999999999</v>
      </c>
      <c r="N77" s="13" t="str">
        <f>VLOOKUP($C77,List!$A$2:$D$26,4,0)</f>
        <v>1000g</v>
      </c>
      <c r="O77" s="14" t="str">
        <f t="shared" si="5"/>
        <v>Q1</v>
      </c>
    </row>
    <row r="78" spans="1:15" x14ac:dyDescent="0.55000000000000004">
      <c r="A78" s="2">
        <v>43488</v>
      </c>
      <c r="B78" t="s">
        <v>59</v>
      </c>
      <c r="C78" t="s">
        <v>8</v>
      </c>
      <c r="D78" s="6">
        <v>1580</v>
      </c>
      <c r="E78" s="4">
        <v>412955</v>
      </c>
      <c r="F78" s="4">
        <v>652468260</v>
      </c>
      <c r="G78" s="4">
        <v>84820873.800000012</v>
      </c>
      <c r="H78" t="s">
        <v>44</v>
      </c>
      <c r="I78" t="s">
        <v>74</v>
      </c>
      <c r="J78" s="13" t="str">
        <f t="shared" si="3"/>
        <v>T01</v>
      </c>
      <c r="K78" s="13" t="str">
        <f t="shared" si="4"/>
        <v>W04</v>
      </c>
      <c r="L78" s="13" t="str">
        <f>VLOOKUP($C78,List!$A$2:$D$26,2,0)</f>
        <v>Nhóm 02</v>
      </c>
      <c r="M78" s="14">
        <f>VLOOKUP($C78,List!$A$2:$D$26,3,0)*D78/1000</f>
        <v>6.32</v>
      </c>
      <c r="N78" s="13" t="str">
        <f>VLOOKUP($C78,List!$A$2:$D$26,4,0)</f>
        <v>800g</v>
      </c>
      <c r="O78" s="14" t="str">
        <f t="shared" si="5"/>
        <v>Q1</v>
      </c>
    </row>
    <row r="79" spans="1:15" x14ac:dyDescent="0.55000000000000004">
      <c r="A79" s="2">
        <v>43489</v>
      </c>
      <c r="B79" t="s">
        <v>61</v>
      </c>
      <c r="C79" t="s">
        <v>31</v>
      </c>
      <c r="D79" s="6">
        <v>50</v>
      </c>
      <c r="E79" s="4">
        <v>638237</v>
      </c>
      <c r="F79" s="4">
        <v>31911830</v>
      </c>
      <c r="G79" s="4">
        <v>4148537.9000000004</v>
      </c>
      <c r="H79" t="s">
        <v>44</v>
      </c>
      <c r="I79" t="s">
        <v>75</v>
      </c>
      <c r="J79" s="13" t="str">
        <f t="shared" si="3"/>
        <v>T01</v>
      </c>
      <c r="K79" s="13" t="str">
        <f t="shared" si="4"/>
        <v>W04</v>
      </c>
      <c r="L79" s="13" t="str">
        <f>VLOOKUP($C79,List!$A$2:$D$26,2,0)</f>
        <v>Nhóm 04</v>
      </c>
      <c r="M79" s="14">
        <f>VLOOKUP($C79,List!$A$2:$D$26,3,0)*D79/1000</f>
        <v>0.16</v>
      </c>
      <c r="N79" s="13" t="str">
        <f>VLOOKUP($C79,List!$A$2:$D$26,4,0)</f>
        <v>800g</v>
      </c>
      <c r="O79" s="14" t="str">
        <f t="shared" si="5"/>
        <v>Q1</v>
      </c>
    </row>
    <row r="80" spans="1:15" x14ac:dyDescent="0.55000000000000004">
      <c r="A80" s="2">
        <v>43490</v>
      </c>
      <c r="B80" t="s">
        <v>55</v>
      </c>
      <c r="C80" t="s">
        <v>24</v>
      </c>
      <c r="D80" s="6">
        <v>1070</v>
      </c>
      <c r="E80" s="4">
        <v>590951</v>
      </c>
      <c r="F80" s="4">
        <v>632317360</v>
      </c>
      <c r="G80" s="4">
        <v>120140298.40000001</v>
      </c>
      <c r="H80" t="s">
        <v>47</v>
      </c>
      <c r="I80" t="s">
        <v>75</v>
      </c>
      <c r="J80" s="13" t="str">
        <f t="shared" si="3"/>
        <v>T01</v>
      </c>
      <c r="K80" s="13" t="str">
        <f t="shared" si="4"/>
        <v>W04</v>
      </c>
      <c r="L80" s="13" t="str">
        <f>VLOOKUP($C80,List!$A$2:$D$26,2,0)</f>
        <v>Nhóm 06</v>
      </c>
      <c r="M80" s="14">
        <f>VLOOKUP($C80,List!$A$2:$D$26,3,0)*D80/1000</f>
        <v>2.2469999999999999</v>
      </c>
      <c r="N80" s="13" t="str">
        <f>VLOOKUP($C80,List!$A$2:$D$26,4,0)</f>
        <v>500g</v>
      </c>
      <c r="O80" s="14" t="str">
        <f t="shared" si="5"/>
        <v>Q1</v>
      </c>
    </row>
    <row r="81" spans="1:15" x14ac:dyDescent="0.55000000000000004">
      <c r="A81" s="2">
        <v>43490</v>
      </c>
      <c r="B81" t="s">
        <v>58</v>
      </c>
      <c r="C81" t="s">
        <v>14</v>
      </c>
      <c r="D81" s="6">
        <v>2480</v>
      </c>
      <c r="E81" s="4">
        <v>228947</v>
      </c>
      <c r="F81" s="4">
        <v>567789430</v>
      </c>
      <c r="G81" s="4">
        <v>147625251.80000001</v>
      </c>
      <c r="H81" t="s">
        <v>45</v>
      </c>
      <c r="I81" t="s">
        <v>74</v>
      </c>
      <c r="J81" s="13" t="str">
        <f t="shared" si="3"/>
        <v>T01</v>
      </c>
      <c r="K81" s="13" t="str">
        <f t="shared" si="4"/>
        <v>W04</v>
      </c>
      <c r="L81" s="13" t="str">
        <f>VLOOKUP($C81,List!$A$2:$D$26,2,0)</f>
        <v>Nhóm 04</v>
      </c>
      <c r="M81" s="14">
        <f>VLOOKUP($C81,List!$A$2:$D$26,3,0)*D81/1000</f>
        <v>3.968</v>
      </c>
      <c r="N81" s="13" t="str">
        <f>VLOOKUP($C81,List!$A$2:$D$26,4,0)</f>
        <v>250g</v>
      </c>
      <c r="O81" s="14" t="str">
        <f t="shared" si="5"/>
        <v>Q1</v>
      </c>
    </row>
    <row r="82" spans="1:15" x14ac:dyDescent="0.55000000000000004">
      <c r="A82" s="2">
        <v>43490</v>
      </c>
      <c r="B82" t="s">
        <v>52</v>
      </c>
      <c r="C82" t="s">
        <v>19</v>
      </c>
      <c r="D82" s="6">
        <v>1110</v>
      </c>
      <c r="E82" s="4">
        <v>556806</v>
      </c>
      <c r="F82" s="4">
        <v>618054800</v>
      </c>
      <c r="G82" s="4">
        <v>86527672.000000015</v>
      </c>
      <c r="H82" t="s">
        <v>43</v>
      </c>
      <c r="I82" t="s">
        <v>74</v>
      </c>
      <c r="J82" s="13" t="str">
        <f t="shared" si="3"/>
        <v>T01</v>
      </c>
      <c r="K82" s="13" t="str">
        <f t="shared" si="4"/>
        <v>W04</v>
      </c>
      <c r="L82" s="13" t="str">
        <f>VLOOKUP($C82,List!$A$2:$D$26,2,0)</f>
        <v>Nhóm 08</v>
      </c>
      <c r="M82" s="14">
        <f>VLOOKUP($C82,List!$A$2:$D$26,3,0)*D82/1000</f>
        <v>1.3320000000000001</v>
      </c>
      <c r="N82" s="13" t="str">
        <f>VLOOKUP($C82,List!$A$2:$D$26,4,0)</f>
        <v>250g</v>
      </c>
      <c r="O82" s="14" t="str">
        <f t="shared" si="5"/>
        <v>Q1</v>
      </c>
    </row>
    <row r="83" spans="1:15" x14ac:dyDescent="0.55000000000000004">
      <c r="A83" s="2">
        <v>43491</v>
      </c>
      <c r="B83" t="s">
        <v>56</v>
      </c>
      <c r="C83" t="s">
        <v>31</v>
      </c>
      <c r="D83" s="6">
        <v>710</v>
      </c>
      <c r="E83" s="4">
        <v>701283</v>
      </c>
      <c r="F83" s="4">
        <v>497911240</v>
      </c>
      <c r="G83" s="4">
        <v>119498697.59999999</v>
      </c>
      <c r="H83" t="s">
        <v>45</v>
      </c>
      <c r="I83" t="s">
        <v>74</v>
      </c>
      <c r="J83" s="13" t="str">
        <f t="shared" si="3"/>
        <v>T01</v>
      </c>
      <c r="K83" s="13" t="str">
        <f t="shared" si="4"/>
        <v>W04</v>
      </c>
      <c r="L83" s="13" t="str">
        <f>VLOOKUP($C83,List!$A$2:$D$26,2,0)</f>
        <v>Nhóm 04</v>
      </c>
      <c r="M83" s="14">
        <f>VLOOKUP($C83,List!$A$2:$D$26,3,0)*D83/1000</f>
        <v>2.2719999999999998</v>
      </c>
      <c r="N83" s="13" t="str">
        <f>VLOOKUP($C83,List!$A$2:$D$26,4,0)</f>
        <v>800g</v>
      </c>
      <c r="O83" s="14" t="str">
        <f t="shared" si="5"/>
        <v>Q1</v>
      </c>
    </row>
    <row r="84" spans="1:15" x14ac:dyDescent="0.55000000000000004">
      <c r="A84" s="2">
        <v>43491</v>
      </c>
      <c r="B84" t="s">
        <v>65</v>
      </c>
      <c r="C84" t="s">
        <v>16</v>
      </c>
      <c r="D84" s="6">
        <v>1170</v>
      </c>
      <c r="E84" s="4">
        <v>567744</v>
      </c>
      <c r="F84" s="4">
        <v>664260950</v>
      </c>
      <c r="G84" s="4">
        <v>112924361.5</v>
      </c>
      <c r="H84" t="s">
        <v>45</v>
      </c>
      <c r="I84" t="s">
        <v>75</v>
      </c>
      <c r="J84" s="13" t="str">
        <f t="shared" si="3"/>
        <v>T01</v>
      </c>
      <c r="K84" s="13" t="str">
        <f t="shared" si="4"/>
        <v>W04</v>
      </c>
      <c r="L84" s="13" t="str">
        <f>VLOOKUP($C84,List!$A$2:$D$26,2,0)</f>
        <v>Nhóm 04</v>
      </c>
      <c r="M84" s="14">
        <f>VLOOKUP($C84,List!$A$2:$D$26,3,0)*D84/1000</f>
        <v>3.7440000000000002</v>
      </c>
      <c r="N84" s="13" t="str">
        <f>VLOOKUP($C84,List!$A$2:$D$26,4,0)</f>
        <v>800g</v>
      </c>
      <c r="O84" s="14" t="str">
        <f t="shared" si="5"/>
        <v>Q1</v>
      </c>
    </row>
    <row r="85" spans="1:15" x14ac:dyDescent="0.55000000000000004">
      <c r="A85" s="2">
        <v>43491</v>
      </c>
      <c r="B85" t="s">
        <v>58</v>
      </c>
      <c r="C85" t="s">
        <v>22</v>
      </c>
      <c r="D85" s="6">
        <v>430</v>
      </c>
      <c r="E85" s="4">
        <v>922768</v>
      </c>
      <c r="F85" s="4">
        <v>396790260</v>
      </c>
      <c r="G85" s="4">
        <v>67454344.200000003</v>
      </c>
      <c r="H85" t="s">
        <v>46</v>
      </c>
      <c r="I85" t="s">
        <v>74</v>
      </c>
      <c r="J85" s="13" t="str">
        <f t="shared" si="3"/>
        <v>T01</v>
      </c>
      <c r="K85" s="13" t="str">
        <f t="shared" si="4"/>
        <v>W04</v>
      </c>
      <c r="L85" s="13" t="str">
        <f>VLOOKUP($C85,List!$A$2:$D$26,2,0)</f>
        <v>Nhóm 06</v>
      </c>
      <c r="M85" s="14">
        <f>VLOOKUP($C85,List!$A$2:$D$26,3,0)*D85/1000</f>
        <v>0.81699999999999995</v>
      </c>
      <c r="N85" s="13" t="str">
        <f>VLOOKUP($C85,List!$A$2:$D$26,4,0)</f>
        <v>250g</v>
      </c>
      <c r="O85" s="14" t="str">
        <f t="shared" si="5"/>
        <v>Q1</v>
      </c>
    </row>
    <row r="86" spans="1:15" x14ac:dyDescent="0.55000000000000004">
      <c r="A86" s="2">
        <v>43491</v>
      </c>
      <c r="B86" t="s">
        <v>60</v>
      </c>
      <c r="C86" t="s">
        <v>31</v>
      </c>
      <c r="D86" s="6">
        <v>600</v>
      </c>
      <c r="E86" s="4">
        <v>625134</v>
      </c>
      <c r="F86" s="4">
        <v>375080480</v>
      </c>
      <c r="G86" s="4">
        <v>45009657.599999994</v>
      </c>
      <c r="H86" t="s">
        <v>44</v>
      </c>
      <c r="I86" t="s">
        <v>75</v>
      </c>
      <c r="J86" s="13" t="str">
        <f t="shared" si="3"/>
        <v>T01</v>
      </c>
      <c r="K86" s="13" t="str">
        <f t="shared" si="4"/>
        <v>W04</v>
      </c>
      <c r="L86" s="13" t="str">
        <f>VLOOKUP($C86,List!$A$2:$D$26,2,0)</f>
        <v>Nhóm 04</v>
      </c>
      <c r="M86" s="14">
        <f>VLOOKUP($C86,List!$A$2:$D$26,3,0)*D86/1000</f>
        <v>1.92</v>
      </c>
      <c r="N86" s="13" t="str">
        <f>VLOOKUP($C86,List!$A$2:$D$26,4,0)</f>
        <v>800g</v>
      </c>
      <c r="O86" s="14" t="str">
        <f t="shared" si="5"/>
        <v>Q1</v>
      </c>
    </row>
    <row r="87" spans="1:15" x14ac:dyDescent="0.55000000000000004">
      <c r="A87" s="2">
        <v>43491</v>
      </c>
      <c r="B87" t="s">
        <v>52</v>
      </c>
      <c r="C87" t="s">
        <v>25</v>
      </c>
      <c r="D87" s="6">
        <v>450</v>
      </c>
      <c r="E87" s="4">
        <v>602605</v>
      </c>
      <c r="F87" s="4">
        <v>271172080</v>
      </c>
      <c r="G87" s="4">
        <v>29828928.799999997</v>
      </c>
      <c r="H87" t="s">
        <v>47</v>
      </c>
      <c r="I87" t="s">
        <v>75</v>
      </c>
      <c r="J87" s="13" t="str">
        <f t="shared" si="3"/>
        <v>T01</v>
      </c>
      <c r="K87" s="13" t="str">
        <f t="shared" si="4"/>
        <v>W04</v>
      </c>
      <c r="L87" s="13" t="str">
        <f>VLOOKUP($C87,List!$A$2:$D$26,2,0)</f>
        <v>Nhóm 06</v>
      </c>
      <c r="M87" s="14">
        <f>VLOOKUP($C87,List!$A$2:$D$26,3,0)*D87/1000</f>
        <v>0.58499999999999996</v>
      </c>
      <c r="N87" s="13" t="str">
        <f>VLOOKUP($C87,List!$A$2:$D$26,4,0)</f>
        <v>250g</v>
      </c>
      <c r="O87" s="14" t="str">
        <f t="shared" si="5"/>
        <v>Q1</v>
      </c>
    </row>
    <row r="88" spans="1:15" x14ac:dyDescent="0.55000000000000004">
      <c r="A88" s="2">
        <v>43492</v>
      </c>
      <c r="B88" t="s">
        <v>62</v>
      </c>
      <c r="C88" t="s">
        <v>25</v>
      </c>
      <c r="D88" s="6">
        <v>690</v>
      </c>
      <c r="E88" s="4">
        <v>531339</v>
      </c>
      <c r="F88" s="4">
        <v>366623900</v>
      </c>
      <c r="G88" s="4">
        <v>73324780</v>
      </c>
      <c r="H88" t="s">
        <v>44</v>
      </c>
      <c r="I88" t="s">
        <v>75</v>
      </c>
      <c r="J88" s="13" t="str">
        <f t="shared" si="3"/>
        <v>T01</v>
      </c>
      <c r="K88" s="13" t="str">
        <f t="shared" si="4"/>
        <v>W05</v>
      </c>
      <c r="L88" s="13" t="str">
        <f>VLOOKUP($C88,List!$A$2:$D$26,2,0)</f>
        <v>Nhóm 06</v>
      </c>
      <c r="M88" s="14">
        <f>VLOOKUP($C88,List!$A$2:$D$26,3,0)*D88/1000</f>
        <v>0.89700000000000002</v>
      </c>
      <c r="N88" s="13" t="str">
        <f>VLOOKUP($C88,List!$A$2:$D$26,4,0)</f>
        <v>250g</v>
      </c>
      <c r="O88" s="14" t="str">
        <f t="shared" si="5"/>
        <v>Q1</v>
      </c>
    </row>
    <row r="89" spans="1:15" x14ac:dyDescent="0.55000000000000004">
      <c r="A89" s="2">
        <v>43492</v>
      </c>
      <c r="B89" t="s">
        <v>51</v>
      </c>
      <c r="C89" t="s">
        <v>16</v>
      </c>
      <c r="D89" s="6">
        <v>960</v>
      </c>
      <c r="E89" s="4">
        <v>589989</v>
      </c>
      <c r="F89" s="4">
        <v>566389120</v>
      </c>
      <c r="G89" s="4">
        <v>130269497.59999999</v>
      </c>
      <c r="H89" t="s">
        <v>45</v>
      </c>
      <c r="I89" t="s">
        <v>74</v>
      </c>
      <c r="J89" s="13" t="str">
        <f t="shared" si="3"/>
        <v>T01</v>
      </c>
      <c r="K89" s="13" t="str">
        <f t="shared" si="4"/>
        <v>W05</v>
      </c>
      <c r="L89" s="13" t="str">
        <f>VLOOKUP($C89,List!$A$2:$D$26,2,0)</f>
        <v>Nhóm 04</v>
      </c>
      <c r="M89" s="14">
        <f>VLOOKUP($C89,List!$A$2:$D$26,3,0)*D89/1000</f>
        <v>3.0720000000000001</v>
      </c>
      <c r="N89" s="13" t="str">
        <f>VLOOKUP($C89,List!$A$2:$D$26,4,0)</f>
        <v>800g</v>
      </c>
      <c r="O89" s="14" t="str">
        <f t="shared" si="5"/>
        <v>Q1</v>
      </c>
    </row>
    <row r="90" spans="1:15" x14ac:dyDescent="0.55000000000000004">
      <c r="A90" s="2">
        <v>43492</v>
      </c>
      <c r="B90" t="s">
        <v>57</v>
      </c>
      <c r="C90" t="s">
        <v>22</v>
      </c>
      <c r="D90" s="6">
        <v>630</v>
      </c>
      <c r="E90" s="4">
        <v>989036</v>
      </c>
      <c r="F90" s="4">
        <v>623092740</v>
      </c>
      <c r="G90" s="4">
        <v>68540201.399999991</v>
      </c>
      <c r="H90" t="s">
        <v>45</v>
      </c>
      <c r="I90" t="s">
        <v>75</v>
      </c>
      <c r="J90" s="13" t="str">
        <f t="shared" si="3"/>
        <v>T01</v>
      </c>
      <c r="K90" s="13" t="str">
        <f t="shared" si="4"/>
        <v>W05</v>
      </c>
      <c r="L90" s="13" t="str">
        <f>VLOOKUP($C90,List!$A$2:$D$26,2,0)</f>
        <v>Nhóm 06</v>
      </c>
      <c r="M90" s="14">
        <f>VLOOKUP($C90,List!$A$2:$D$26,3,0)*D90/1000</f>
        <v>1.1970000000000001</v>
      </c>
      <c r="N90" s="13" t="str">
        <f>VLOOKUP($C90,List!$A$2:$D$26,4,0)</f>
        <v>250g</v>
      </c>
      <c r="O90" s="14" t="str">
        <f t="shared" si="5"/>
        <v>Q1</v>
      </c>
    </row>
    <row r="91" spans="1:15" x14ac:dyDescent="0.55000000000000004">
      <c r="A91" s="2">
        <v>43493</v>
      </c>
      <c r="B91" t="s">
        <v>54</v>
      </c>
      <c r="C91" t="s">
        <v>15</v>
      </c>
      <c r="D91" s="6">
        <v>760</v>
      </c>
      <c r="E91" s="4">
        <v>692350</v>
      </c>
      <c r="F91" s="4">
        <v>526186120</v>
      </c>
      <c r="G91" s="4">
        <v>115760946.40000001</v>
      </c>
      <c r="H91" t="s">
        <v>44</v>
      </c>
      <c r="I91" t="s">
        <v>75</v>
      </c>
      <c r="J91" s="13" t="str">
        <f t="shared" si="3"/>
        <v>T01</v>
      </c>
      <c r="K91" s="13" t="str">
        <f t="shared" si="4"/>
        <v>W05</v>
      </c>
      <c r="L91" s="13" t="str">
        <f>VLOOKUP($C91,List!$A$2:$D$26,2,0)</f>
        <v>Nhóm 03</v>
      </c>
      <c r="M91" s="14">
        <f>VLOOKUP($C91,List!$A$2:$D$26,3,0)*D91/1000</f>
        <v>2.7360000000000002</v>
      </c>
      <c r="N91" s="13" t="str">
        <f>VLOOKUP($C91,List!$A$2:$D$26,4,0)</f>
        <v>800g</v>
      </c>
      <c r="O91" s="14" t="str">
        <f t="shared" si="5"/>
        <v>Q1</v>
      </c>
    </row>
    <row r="92" spans="1:15" x14ac:dyDescent="0.55000000000000004">
      <c r="A92" s="2">
        <v>43493</v>
      </c>
      <c r="B92" t="s">
        <v>54</v>
      </c>
      <c r="C92" t="s">
        <v>24</v>
      </c>
      <c r="D92" s="6">
        <v>70</v>
      </c>
      <c r="E92" s="4">
        <v>633057</v>
      </c>
      <c r="F92" s="4">
        <v>44314010</v>
      </c>
      <c r="G92" s="4">
        <v>11521642.6</v>
      </c>
      <c r="H92" t="s">
        <v>45</v>
      </c>
      <c r="I92" t="s">
        <v>75</v>
      </c>
      <c r="J92" s="13" t="str">
        <f t="shared" si="3"/>
        <v>T01</v>
      </c>
      <c r="K92" s="13" t="str">
        <f t="shared" si="4"/>
        <v>W05</v>
      </c>
      <c r="L92" s="13" t="str">
        <f>VLOOKUP($C92,List!$A$2:$D$26,2,0)</f>
        <v>Nhóm 06</v>
      </c>
      <c r="M92" s="14">
        <f>VLOOKUP($C92,List!$A$2:$D$26,3,0)*D92/1000</f>
        <v>0.14699999999999999</v>
      </c>
      <c r="N92" s="13" t="str">
        <f>VLOOKUP($C92,List!$A$2:$D$26,4,0)</f>
        <v>500g</v>
      </c>
      <c r="O92" s="14" t="str">
        <f t="shared" si="5"/>
        <v>Q1</v>
      </c>
    </row>
    <row r="93" spans="1:15" x14ac:dyDescent="0.55000000000000004">
      <c r="A93" s="2">
        <v>43493</v>
      </c>
      <c r="B93" t="s">
        <v>63</v>
      </c>
      <c r="C93" t="s">
        <v>24</v>
      </c>
      <c r="D93" s="6">
        <v>910</v>
      </c>
      <c r="E93" s="4">
        <v>683592</v>
      </c>
      <c r="F93" s="4">
        <v>622068350</v>
      </c>
      <c r="G93" s="4">
        <v>87089569</v>
      </c>
      <c r="H93" t="s">
        <v>43</v>
      </c>
      <c r="I93" t="s">
        <v>75</v>
      </c>
      <c r="J93" s="13" t="str">
        <f t="shared" si="3"/>
        <v>T01</v>
      </c>
      <c r="K93" s="13" t="str">
        <f t="shared" si="4"/>
        <v>W05</v>
      </c>
      <c r="L93" s="13" t="str">
        <f>VLOOKUP($C93,List!$A$2:$D$26,2,0)</f>
        <v>Nhóm 06</v>
      </c>
      <c r="M93" s="14">
        <f>VLOOKUP($C93,List!$A$2:$D$26,3,0)*D93/1000</f>
        <v>1.911</v>
      </c>
      <c r="N93" s="13" t="str">
        <f>VLOOKUP($C93,List!$A$2:$D$26,4,0)</f>
        <v>500g</v>
      </c>
      <c r="O93" s="14" t="str">
        <f t="shared" si="5"/>
        <v>Q1</v>
      </c>
    </row>
    <row r="94" spans="1:15" x14ac:dyDescent="0.55000000000000004">
      <c r="A94" s="2">
        <v>43494</v>
      </c>
      <c r="B94" t="s">
        <v>62</v>
      </c>
      <c r="C94" t="s">
        <v>16</v>
      </c>
      <c r="D94" s="6">
        <v>790</v>
      </c>
      <c r="E94" s="4">
        <v>564524</v>
      </c>
      <c r="F94" s="4">
        <v>445974330</v>
      </c>
      <c r="G94" s="4">
        <v>80275379.399999991</v>
      </c>
      <c r="H94" t="s">
        <v>44</v>
      </c>
      <c r="I94" t="s">
        <v>75</v>
      </c>
      <c r="J94" s="13" t="str">
        <f t="shared" si="3"/>
        <v>T01</v>
      </c>
      <c r="K94" s="13" t="str">
        <f t="shared" si="4"/>
        <v>W05</v>
      </c>
      <c r="L94" s="13" t="str">
        <f>VLOOKUP($C94,List!$A$2:$D$26,2,0)</f>
        <v>Nhóm 04</v>
      </c>
      <c r="M94" s="14">
        <f>VLOOKUP($C94,List!$A$2:$D$26,3,0)*D94/1000</f>
        <v>2.528</v>
      </c>
      <c r="N94" s="13" t="str">
        <f>VLOOKUP($C94,List!$A$2:$D$26,4,0)</f>
        <v>800g</v>
      </c>
      <c r="O94" s="14" t="str">
        <f t="shared" si="5"/>
        <v>Q1</v>
      </c>
    </row>
    <row r="95" spans="1:15" x14ac:dyDescent="0.55000000000000004">
      <c r="A95" s="2">
        <v>43494</v>
      </c>
      <c r="B95" t="s">
        <v>59</v>
      </c>
      <c r="C95" t="s">
        <v>15</v>
      </c>
      <c r="D95" s="6">
        <v>940</v>
      </c>
      <c r="E95" s="4">
        <v>576097</v>
      </c>
      <c r="F95" s="4">
        <v>541531500</v>
      </c>
      <c r="G95" s="4">
        <v>119136930</v>
      </c>
      <c r="H95" t="s">
        <v>45</v>
      </c>
      <c r="I95" t="s">
        <v>74</v>
      </c>
      <c r="J95" s="13" t="str">
        <f t="shared" si="3"/>
        <v>T01</v>
      </c>
      <c r="K95" s="13" t="str">
        <f t="shared" si="4"/>
        <v>W05</v>
      </c>
      <c r="L95" s="13" t="str">
        <f>VLOOKUP($C95,List!$A$2:$D$26,2,0)</f>
        <v>Nhóm 03</v>
      </c>
      <c r="M95" s="14">
        <f>VLOOKUP($C95,List!$A$2:$D$26,3,0)*D95/1000</f>
        <v>3.3839999999999999</v>
      </c>
      <c r="N95" s="13" t="str">
        <f>VLOOKUP($C95,List!$A$2:$D$26,4,0)</f>
        <v>800g</v>
      </c>
      <c r="O95" s="14" t="str">
        <f t="shared" si="5"/>
        <v>Q1</v>
      </c>
    </row>
    <row r="96" spans="1:15" x14ac:dyDescent="0.55000000000000004">
      <c r="A96" s="2">
        <v>43495</v>
      </c>
      <c r="B96" t="s">
        <v>58</v>
      </c>
      <c r="C96" t="s">
        <v>14</v>
      </c>
      <c r="D96" s="6">
        <v>2200</v>
      </c>
      <c r="E96" s="4">
        <v>264439</v>
      </c>
      <c r="F96" s="4">
        <v>581766130</v>
      </c>
      <c r="G96" s="4">
        <v>145441532.5</v>
      </c>
      <c r="H96" t="s">
        <v>44</v>
      </c>
      <c r="I96" t="s">
        <v>74</v>
      </c>
      <c r="J96" s="13" t="str">
        <f t="shared" si="3"/>
        <v>T01</v>
      </c>
      <c r="K96" s="13" t="str">
        <f t="shared" si="4"/>
        <v>W05</v>
      </c>
      <c r="L96" s="13" t="str">
        <f>VLOOKUP($C96,List!$A$2:$D$26,2,0)</f>
        <v>Nhóm 04</v>
      </c>
      <c r="M96" s="14">
        <f>VLOOKUP($C96,List!$A$2:$D$26,3,0)*D96/1000</f>
        <v>3.52</v>
      </c>
      <c r="N96" s="13" t="str">
        <f>VLOOKUP($C96,List!$A$2:$D$26,4,0)</f>
        <v>250g</v>
      </c>
      <c r="O96" s="14" t="str">
        <f t="shared" si="5"/>
        <v>Q1</v>
      </c>
    </row>
    <row r="97" spans="1:15" x14ac:dyDescent="0.55000000000000004">
      <c r="A97" s="2">
        <v>43495</v>
      </c>
      <c r="B97" t="s">
        <v>60</v>
      </c>
      <c r="C97" t="s">
        <v>27</v>
      </c>
      <c r="D97" s="6">
        <v>850</v>
      </c>
      <c r="E97" s="4">
        <v>304606</v>
      </c>
      <c r="F97" s="4">
        <v>258915370</v>
      </c>
      <c r="G97" s="4">
        <v>25891537</v>
      </c>
      <c r="H97" t="s">
        <v>45</v>
      </c>
      <c r="I97" t="s">
        <v>75</v>
      </c>
      <c r="J97" s="13" t="str">
        <f t="shared" si="3"/>
        <v>T01</v>
      </c>
      <c r="K97" s="13" t="str">
        <f t="shared" si="4"/>
        <v>W05</v>
      </c>
      <c r="L97" s="13" t="str">
        <f>VLOOKUP($C97,List!$A$2:$D$26,2,0)</f>
        <v>Nhóm 03</v>
      </c>
      <c r="M97" s="14">
        <f>VLOOKUP($C97,List!$A$2:$D$26,3,0)*D97/1000</f>
        <v>3.145</v>
      </c>
      <c r="N97" s="13" t="str">
        <f>VLOOKUP($C97,List!$A$2:$D$26,4,0)</f>
        <v>800g</v>
      </c>
      <c r="O97" s="14" t="str">
        <f t="shared" si="5"/>
        <v>Q1</v>
      </c>
    </row>
    <row r="98" spans="1:15" x14ac:dyDescent="0.55000000000000004">
      <c r="A98" s="2">
        <v>43495</v>
      </c>
      <c r="B98" t="s">
        <v>64</v>
      </c>
      <c r="C98" t="s">
        <v>28</v>
      </c>
      <c r="D98" s="6">
        <v>240</v>
      </c>
      <c r="E98" s="4">
        <v>673290</v>
      </c>
      <c r="F98" s="4">
        <v>161589650</v>
      </c>
      <c r="G98" s="4">
        <v>25854344</v>
      </c>
      <c r="H98" t="s">
        <v>43</v>
      </c>
      <c r="I98" t="s">
        <v>75</v>
      </c>
      <c r="J98" s="13" t="str">
        <f t="shared" si="3"/>
        <v>T01</v>
      </c>
      <c r="K98" s="13" t="str">
        <f t="shared" si="4"/>
        <v>W05</v>
      </c>
      <c r="L98" s="13" t="str">
        <f>VLOOKUP($C98,List!$A$2:$D$26,2,0)</f>
        <v>Nhóm 05</v>
      </c>
      <c r="M98" s="14">
        <f>VLOOKUP($C98,List!$A$2:$D$26,3,0)*D98/1000</f>
        <v>0.48</v>
      </c>
      <c r="N98" s="13" t="str">
        <f>VLOOKUP($C98,List!$A$2:$D$26,4,0)</f>
        <v>250g</v>
      </c>
      <c r="O98" s="14" t="str">
        <f t="shared" si="5"/>
        <v>Q1</v>
      </c>
    </row>
    <row r="99" spans="1:15" x14ac:dyDescent="0.55000000000000004">
      <c r="A99" s="2">
        <v>43496</v>
      </c>
      <c r="B99" t="s">
        <v>63</v>
      </c>
      <c r="C99" t="s">
        <v>12</v>
      </c>
      <c r="D99" s="6">
        <v>250</v>
      </c>
      <c r="E99" s="4">
        <v>821376</v>
      </c>
      <c r="F99" s="4">
        <v>205343920</v>
      </c>
      <c r="G99" s="4">
        <v>43122223.200000003</v>
      </c>
      <c r="H99" t="s">
        <v>45</v>
      </c>
      <c r="I99" t="s">
        <v>74</v>
      </c>
      <c r="J99" s="13" t="str">
        <f t="shared" si="3"/>
        <v>T01</v>
      </c>
      <c r="K99" s="13" t="str">
        <f t="shared" si="4"/>
        <v>W05</v>
      </c>
      <c r="L99" s="13" t="str">
        <f>VLOOKUP($C99,List!$A$2:$D$26,2,0)</f>
        <v>Nhóm 03</v>
      </c>
      <c r="M99" s="14">
        <f>VLOOKUP($C99,List!$A$2:$D$26,3,0)*D99/1000</f>
        <v>1.075</v>
      </c>
      <c r="N99" s="13" t="str">
        <f>VLOOKUP($C99,List!$A$2:$D$26,4,0)</f>
        <v>1000g</v>
      </c>
      <c r="O99" s="14" t="str">
        <f t="shared" si="5"/>
        <v>Q1</v>
      </c>
    </row>
    <row r="100" spans="1:15" x14ac:dyDescent="0.55000000000000004">
      <c r="A100" s="2">
        <v>43496</v>
      </c>
      <c r="B100" t="s">
        <v>58</v>
      </c>
      <c r="C100" t="s">
        <v>29</v>
      </c>
      <c r="D100" s="6">
        <v>830</v>
      </c>
      <c r="E100" s="4">
        <v>801759</v>
      </c>
      <c r="F100" s="4">
        <v>665459720</v>
      </c>
      <c r="G100" s="4">
        <v>99818957.999999985</v>
      </c>
      <c r="H100" t="s">
        <v>44</v>
      </c>
      <c r="I100" t="s">
        <v>75</v>
      </c>
      <c r="J100" s="13" t="str">
        <f t="shared" si="3"/>
        <v>T01</v>
      </c>
      <c r="K100" s="13" t="str">
        <f t="shared" si="4"/>
        <v>W05</v>
      </c>
      <c r="L100" s="13" t="str">
        <f>VLOOKUP($C100,List!$A$2:$D$26,2,0)</f>
        <v>Nhóm 02</v>
      </c>
      <c r="M100" s="14">
        <f>VLOOKUP($C100,List!$A$2:$D$26,3,0)*D100/1000</f>
        <v>2.7389999999999999</v>
      </c>
      <c r="N100" s="13" t="str">
        <f>VLOOKUP($C100,List!$A$2:$D$26,4,0)</f>
        <v>800g</v>
      </c>
      <c r="O100" s="14" t="str">
        <f t="shared" si="5"/>
        <v>Q1</v>
      </c>
    </row>
    <row r="101" spans="1:15" x14ac:dyDescent="0.55000000000000004">
      <c r="A101" s="2">
        <v>43496</v>
      </c>
      <c r="B101" t="s">
        <v>62</v>
      </c>
      <c r="C101" t="s">
        <v>22</v>
      </c>
      <c r="D101" s="6">
        <v>330</v>
      </c>
      <c r="E101" s="4">
        <v>869607</v>
      </c>
      <c r="F101" s="4">
        <v>286970430</v>
      </c>
      <c r="G101" s="4">
        <v>25827338.700000003</v>
      </c>
      <c r="H101" t="s">
        <v>43</v>
      </c>
      <c r="I101" t="s">
        <v>75</v>
      </c>
      <c r="J101" s="13" t="str">
        <f t="shared" si="3"/>
        <v>T01</v>
      </c>
      <c r="K101" s="13" t="str">
        <f t="shared" si="4"/>
        <v>W05</v>
      </c>
      <c r="L101" s="13" t="str">
        <f>VLOOKUP($C101,List!$A$2:$D$26,2,0)</f>
        <v>Nhóm 06</v>
      </c>
      <c r="M101" s="14">
        <f>VLOOKUP($C101,List!$A$2:$D$26,3,0)*D101/1000</f>
        <v>0.627</v>
      </c>
      <c r="N101" s="13" t="str">
        <f>VLOOKUP($C101,List!$A$2:$D$26,4,0)</f>
        <v>250g</v>
      </c>
      <c r="O101" s="14" t="str">
        <f t="shared" si="5"/>
        <v>Q1</v>
      </c>
    </row>
    <row r="102" spans="1:15" x14ac:dyDescent="0.55000000000000004">
      <c r="A102" s="2">
        <v>43496</v>
      </c>
      <c r="B102" t="s">
        <v>65</v>
      </c>
      <c r="C102" t="s">
        <v>8</v>
      </c>
      <c r="D102" s="6">
        <v>90</v>
      </c>
      <c r="E102" s="4">
        <v>474643</v>
      </c>
      <c r="F102" s="4">
        <v>42717880</v>
      </c>
      <c r="G102" s="4">
        <v>4698966.8</v>
      </c>
      <c r="H102" t="s">
        <v>46</v>
      </c>
      <c r="I102" t="s">
        <v>74</v>
      </c>
      <c r="J102" s="13" t="str">
        <f t="shared" si="3"/>
        <v>T01</v>
      </c>
      <c r="K102" s="13" t="str">
        <f t="shared" si="4"/>
        <v>W05</v>
      </c>
      <c r="L102" s="13" t="str">
        <f>VLOOKUP($C102,List!$A$2:$D$26,2,0)</f>
        <v>Nhóm 02</v>
      </c>
      <c r="M102" s="14">
        <f>VLOOKUP($C102,List!$A$2:$D$26,3,0)*D102/1000</f>
        <v>0.36</v>
      </c>
      <c r="N102" s="13" t="str">
        <f>VLOOKUP($C102,List!$A$2:$D$26,4,0)</f>
        <v>800g</v>
      </c>
      <c r="O102" s="14" t="str">
        <f t="shared" si="5"/>
        <v>Q1</v>
      </c>
    </row>
    <row r="103" spans="1:15" x14ac:dyDescent="0.55000000000000004">
      <c r="A103" s="2">
        <v>43496</v>
      </c>
      <c r="B103" t="s">
        <v>64</v>
      </c>
      <c r="C103" t="s">
        <v>7</v>
      </c>
      <c r="D103" s="6">
        <v>1440</v>
      </c>
      <c r="E103" s="4">
        <v>431111</v>
      </c>
      <c r="F103" s="4">
        <v>620799470</v>
      </c>
      <c r="G103" s="4">
        <v>124159894</v>
      </c>
      <c r="H103" t="s">
        <v>46</v>
      </c>
      <c r="I103" t="s">
        <v>74</v>
      </c>
      <c r="J103" s="13" t="str">
        <f t="shared" si="3"/>
        <v>T01</v>
      </c>
      <c r="K103" s="13" t="str">
        <f t="shared" si="4"/>
        <v>W05</v>
      </c>
      <c r="L103" s="13" t="str">
        <f>VLOOKUP($C103,List!$A$2:$D$26,2,0)</f>
        <v>Nhóm 06</v>
      </c>
      <c r="M103" s="14">
        <f>VLOOKUP($C103,List!$A$2:$D$26,3,0)*D103/1000</f>
        <v>4.6079999999999997</v>
      </c>
      <c r="N103" s="13" t="str">
        <f>VLOOKUP($C103,List!$A$2:$D$26,4,0)</f>
        <v>800g</v>
      </c>
      <c r="O103" s="14" t="str">
        <f t="shared" si="5"/>
        <v>Q1</v>
      </c>
    </row>
    <row r="104" spans="1:15" x14ac:dyDescent="0.55000000000000004">
      <c r="A104" s="2">
        <v>43497</v>
      </c>
      <c r="B104" t="s">
        <v>58</v>
      </c>
      <c r="C104" t="s">
        <v>22</v>
      </c>
      <c r="D104" s="6">
        <v>280</v>
      </c>
      <c r="E104" s="4">
        <v>977005</v>
      </c>
      <c r="F104" s="4">
        <v>273561380</v>
      </c>
      <c r="G104" s="4">
        <v>46505434.600000001</v>
      </c>
      <c r="H104" t="s">
        <v>47</v>
      </c>
      <c r="I104" t="s">
        <v>74</v>
      </c>
      <c r="J104" s="13" t="str">
        <f t="shared" si="3"/>
        <v>T02</v>
      </c>
      <c r="K104" s="13" t="str">
        <f t="shared" si="4"/>
        <v>W05</v>
      </c>
      <c r="L104" s="13" t="str">
        <f>VLOOKUP($C104,List!$A$2:$D$26,2,0)</f>
        <v>Nhóm 06</v>
      </c>
      <c r="M104" s="14">
        <f>VLOOKUP($C104,List!$A$2:$D$26,3,0)*D104/1000</f>
        <v>0.53200000000000003</v>
      </c>
      <c r="N104" s="13" t="str">
        <f>VLOOKUP($C104,List!$A$2:$D$26,4,0)</f>
        <v>250g</v>
      </c>
      <c r="O104" s="14" t="str">
        <f t="shared" si="5"/>
        <v>Q1</v>
      </c>
    </row>
    <row r="105" spans="1:15" x14ac:dyDescent="0.55000000000000004">
      <c r="A105" s="2">
        <v>43497</v>
      </c>
      <c r="B105" t="s">
        <v>51</v>
      </c>
      <c r="C105" t="s">
        <v>14</v>
      </c>
      <c r="D105" s="6">
        <v>2330</v>
      </c>
      <c r="E105" s="4">
        <v>267604</v>
      </c>
      <c r="F105" s="4">
        <v>623516440</v>
      </c>
      <c r="G105" s="4">
        <v>99762630.400000006</v>
      </c>
      <c r="H105" t="s">
        <v>45</v>
      </c>
      <c r="I105" t="s">
        <v>74</v>
      </c>
      <c r="J105" s="13" t="str">
        <f t="shared" si="3"/>
        <v>T02</v>
      </c>
      <c r="K105" s="13" t="str">
        <f t="shared" si="4"/>
        <v>W05</v>
      </c>
      <c r="L105" s="13" t="str">
        <f>VLOOKUP($C105,List!$A$2:$D$26,2,0)</f>
        <v>Nhóm 04</v>
      </c>
      <c r="M105" s="14">
        <f>VLOOKUP($C105,List!$A$2:$D$26,3,0)*D105/1000</f>
        <v>3.7280000000000002</v>
      </c>
      <c r="N105" s="13" t="str">
        <f>VLOOKUP($C105,List!$A$2:$D$26,4,0)</f>
        <v>250g</v>
      </c>
      <c r="O105" s="14" t="str">
        <f t="shared" si="5"/>
        <v>Q1</v>
      </c>
    </row>
    <row r="106" spans="1:15" x14ac:dyDescent="0.55000000000000004">
      <c r="A106" s="2">
        <v>43498</v>
      </c>
      <c r="B106" t="s">
        <v>57</v>
      </c>
      <c r="C106" t="s">
        <v>28</v>
      </c>
      <c r="D106" s="6">
        <v>40</v>
      </c>
      <c r="E106" s="4">
        <v>586577</v>
      </c>
      <c r="F106" s="4">
        <v>23463070</v>
      </c>
      <c r="G106" s="4">
        <v>2346307</v>
      </c>
      <c r="H106" t="s">
        <v>45</v>
      </c>
      <c r="I106" t="s">
        <v>75</v>
      </c>
      <c r="J106" s="13" t="str">
        <f t="shared" si="3"/>
        <v>T02</v>
      </c>
      <c r="K106" s="13" t="str">
        <f t="shared" si="4"/>
        <v>W05</v>
      </c>
      <c r="L106" s="13" t="str">
        <f>VLOOKUP($C106,List!$A$2:$D$26,2,0)</f>
        <v>Nhóm 05</v>
      </c>
      <c r="M106" s="14">
        <f>VLOOKUP($C106,List!$A$2:$D$26,3,0)*D106/1000</f>
        <v>0.08</v>
      </c>
      <c r="N106" s="13" t="str">
        <f>VLOOKUP($C106,List!$A$2:$D$26,4,0)</f>
        <v>250g</v>
      </c>
      <c r="O106" s="14" t="str">
        <f t="shared" si="5"/>
        <v>Q1</v>
      </c>
    </row>
    <row r="107" spans="1:15" x14ac:dyDescent="0.55000000000000004">
      <c r="A107" s="2">
        <v>43498</v>
      </c>
      <c r="B107" t="s">
        <v>51</v>
      </c>
      <c r="C107" t="s">
        <v>11</v>
      </c>
      <c r="D107" s="6">
        <v>2160</v>
      </c>
      <c r="E107" s="4">
        <v>300442</v>
      </c>
      <c r="F107" s="4">
        <v>648955130</v>
      </c>
      <c r="G107" s="4">
        <v>84364166.899999991</v>
      </c>
      <c r="H107" t="s">
        <v>45</v>
      </c>
      <c r="I107" t="s">
        <v>74</v>
      </c>
      <c r="J107" s="13" t="str">
        <f t="shared" si="3"/>
        <v>T02</v>
      </c>
      <c r="K107" s="13" t="str">
        <f t="shared" si="4"/>
        <v>W05</v>
      </c>
      <c r="L107" s="13" t="str">
        <f>VLOOKUP($C107,List!$A$2:$D$26,2,0)</f>
        <v>Nhóm 05</v>
      </c>
      <c r="M107" s="14">
        <f>VLOOKUP($C107,List!$A$2:$D$26,3,0)*D107/1000</f>
        <v>4.7519999999999998</v>
      </c>
      <c r="N107" s="13" t="str">
        <f>VLOOKUP($C107,List!$A$2:$D$26,4,0)</f>
        <v>500g</v>
      </c>
      <c r="O107" s="14" t="str">
        <f t="shared" si="5"/>
        <v>Q1</v>
      </c>
    </row>
    <row r="108" spans="1:15" x14ac:dyDescent="0.55000000000000004">
      <c r="A108" s="2">
        <v>43498</v>
      </c>
      <c r="B108" t="s">
        <v>53</v>
      </c>
      <c r="C108" t="s">
        <v>11</v>
      </c>
      <c r="D108" s="6">
        <v>730</v>
      </c>
      <c r="E108" s="4">
        <v>365178</v>
      </c>
      <c r="F108" s="4">
        <v>266579660</v>
      </c>
      <c r="G108" s="4">
        <v>50650135.399999999</v>
      </c>
      <c r="H108" t="s">
        <v>44</v>
      </c>
      <c r="I108" t="s">
        <v>75</v>
      </c>
      <c r="J108" s="13" t="str">
        <f t="shared" si="3"/>
        <v>T02</v>
      </c>
      <c r="K108" s="13" t="str">
        <f t="shared" si="4"/>
        <v>W05</v>
      </c>
      <c r="L108" s="13" t="str">
        <f>VLOOKUP($C108,List!$A$2:$D$26,2,0)</f>
        <v>Nhóm 05</v>
      </c>
      <c r="M108" s="14">
        <f>VLOOKUP($C108,List!$A$2:$D$26,3,0)*D108/1000</f>
        <v>1.6060000000000003</v>
      </c>
      <c r="N108" s="13" t="str">
        <f>VLOOKUP($C108,List!$A$2:$D$26,4,0)</f>
        <v>500g</v>
      </c>
      <c r="O108" s="14" t="str">
        <f t="shared" si="5"/>
        <v>Q1</v>
      </c>
    </row>
    <row r="109" spans="1:15" x14ac:dyDescent="0.55000000000000004">
      <c r="A109" s="2">
        <v>43498</v>
      </c>
      <c r="B109" t="s">
        <v>56</v>
      </c>
      <c r="C109" t="s">
        <v>24</v>
      </c>
      <c r="D109" s="6">
        <v>70</v>
      </c>
      <c r="E109" s="4">
        <v>699487</v>
      </c>
      <c r="F109" s="4">
        <v>48964100</v>
      </c>
      <c r="G109" s="4">
        <v>10772102</v>
      </c>
      <c r="H109" t="s">
        <v>46</v>
      </c>
      <c r="I109" t="s">
        <v>75</v>
      </c>
      <c r="J109" s="13" t="str">
        <f t="shared" si="3"/>
        <v>T02</v>
      </c>
      <c r="K109" s="13" t="str">
        <f t="shared" si="4"/>
        <v>W05</v>
      </c>
      <c r="L109" s="13" t="str">
        <f>VLOOKUP($C109,List!$A$2:$D$26,2,0)</f>
        <v>Nhóm 06</v>
      </c>
      <c r="M109" s="14">
        <f>VLOOKUP($C109,List!$A$2:$D$26,3,0)*D109/1000</f>
        <v>0.14699999999999999</v>
      </c>
      <c r="N109" s="13" t="str">
        <f>VLOOKUP($C109,List!$A$2:$D$26,4,0)</f>
        <v>500g</v>
      </c>
      <c r="O109" s="14" t="str">
        <f t="shared" si="5"/>
        <v>Q1</v>
      </c>
    </row>
    <row r="110" spans="1:15" x14ac:dyDescent="0.55000000000000004">
      <c r="A110" s="2">
        <v>43498</v>
      </c>
      <c r="B110" t="s">
        <v>54</v>
      </c>
      <c r="C110" t="s">
        <v>15</v>
      </c>
      <c r="D110" s="6">
        <v>410</v>
      </c>
      <c r="E110" s="4">
        <v>611712</v>
      </c>
      <c r="F110" s="4">
        <v>250802080</v>
      </c>
      <c r="G110" s="4">
        <v>57684478.399999999</v>
      </c>
      <c r="H110" t="s">
        <v>44</v>
      </c>
      <c r="I110" t="s">
        <v>74</v>
      </c>
      <c r="J110" s="13" t="str">
        <f t="shared" si="3"/>
        <v>T02</v>
      </c>
      <c r="K110" s="13" t="str">
        <f t="shared" si="4"/>
        <v>W05</v>
      </c>
      <c r="L110" s="13" t="str">
        <f>VLOOKUP($C110,List!$A$2:$D$26,2,0)</f>
        <v>Nhóm 03</v>
      </c>
      <c r="M110" s="14">
        <f>VLOOKUP($C110,List!$A$2:$D$26,3,0)*D110/1000</f>
        <v>1.476</v>
      </c>
      <c r="N110" s="13" t="str">
        <f>VLOOKUP($C110,List!$A$2:$D$26,4,0)</f>
        <v>800g</v>
      </c>
      <c r="O110" s="14" t="str">
        <f t="shared" si="5"/>
        <v>Q1</v>
      </c>
    </row>
    <row r="111" spans="1:15" x14ac:dyDescent="0.55000000000000004">
      <c r="A111" s="2">
        <v>43499</v>
      </c>
      <c r="B111" t="s">
        <v>53</v>
      </c>
      <c r="C111" t="s">
        <v>22</v>
      </c>
      <c r="D111" s="6">
        <v>300</v>
      </c>
      <c r="E111" s="4">
        <v>946967</v>
      </c>
      <c r="F111" s="4">
        <v>284090010</v>
      </c>
      <c r="G111" s="4">
        <v>59658902.100000001</v>
      </c>
      <c r="H111" t="s">
        <v>46</v>
      </c>
      <c r="I111" t="s">
        <v>74</v>
      </c>
      <c r="J111" s="13" t="str">
        <f t="shared" si="3"/>
        <v>T02</v>
      </c>
      <c r="K111" s="13" t="str">
        <f t="shared" si="4"/>
        <v>W06</v>
      </c>
      <c r="L111" s="13" t="str">
        <f>VLOOKUP($C111,List!$A$2:$D$26,2,0)</f>
        <v>Nhóm 06</v>
      </c>
      <c r="M111" s="14">
        <f>VLOOKUP($C111,List!$A$2:$D$26,3,0)*D111/1000</f>
        <v>0.56999999999999995</v>
      </c>
      <c r="N111" s="13" t="str">
        <f>VLOOKUP($C111,List!$A$2:$D$26,4,0)</f>
        <v>250g</v>
      </c>
      <c r="O111" s="14" t="str">
        <f t="shared" si="5"/>
        <v>Q1</v>
      </c>
    </row>
    <row r="112" spans="1:15" x14ac:dyDescent="0.55000000000000004">
      <c r="A112" s="2">
        <v>43499</v>
      </c>
      <c r="B112" t="s">
        <v>61</v>
      </c>
      <c r="C112" t="s">
        <v>22</v>
      </c>
      <c r="D112" s="6">
        <v>560</v>
      </c>
      <c r="E112" s="4">
        <v>932699</v>
      </c>
      <c r="F112" s="4">
        <v>522311370</v>
      </c>
      <c r="G112" s="4">
        <v>67900478.100000009</v>
      </c>
      <c r="H112" t="s">
        <v>47</v>
      </c>
      <c r="I112" t="s">
        <v>75</v>
      </c>
      <c r="J112" s="13" t="str">
        <f t="shared" si="3"/>
        <v>T02</v>
      </c>
      <c r="K112" s="13" t="str">
        <f t="shared" si="4"/>
        <v>W06</v>
      </c>
      <c r="L112" s="13" t="str">
        <f>VLOOKUP($C112,List!$A$2:$D$26,2,0)</f>
        <v>Nhóm 06</v>
      </c>
      <c r="M112" s="14">
        <f>VLOOKUP($C112,List!$A$2:$D$26,3,0)*D112/1000</f>
        <v>1.0640000000000001</v>
      </c>
      <c r="N112" s="13" t="str">
        <f>VLOOKUP($C112,List!$A$2:$D$26,4,0)</f>
        <v>250g</v>
      </c>
      <c r="O112" s="14" t="str">
        <f t="shared" si="5"/>
        <v>Q1</v>
      </c>
    </row>
    <row r="113" spans="1:15" x14ac:dyDescent="0.55000000000000004">
      <c r="A113" s="2">
        <v>43499</v>
      </c>
      <c r="B113" t="s">
        <v>56</v>
      </c>
      <c r="C113" t="s">
        <v>14</v>
      </c>
      <c r="D113" s="6">
        <v>1060</v>
      </c>
      <c r="E113" s="4">
        <v>208100</v>
      </c>
      <c r="F113" s="4">
        <v>220585720</v>
      </c>
      <c r="G113" s="4">
        <v>35293715.200000003</v>
      </c>
      <c r="H113" t="s">
        <v>47</v>
      </c>
      <c r="I113" t="s">
        <v>75</v>
      </c>
      <c r="J113" s="13" t="str">
        <f t="shared" si="3"/>
        <v>T02</v>
      </c>
      <c r="K113" s="13" t="str">
        <f t="shared" si="4"/>
        <v>W06</v>
      </c>
      <c r="L113" s="13" t="str">
        <f>VLOOKUP($C113,List!$A$2:$D$26,2,0)</f>
        <v>Nhóm 04</v>
      </c>
      <c r="M113" s="14">
        <f>VLOOKUP($C113,List!$A$2:$D$26,3,0)*D113/1000</f>
        <v>1.696</v>
      </c>
      <c r="N113" s="13" t="str">
        <f>VLOOKUP($C113,List!$A$2:$D$26,4,0)</f>
        <v>250g</v>
      </c>
      <c r="O113" s="14" t="str">
        <f t="shared" si="5"/>
        <v>Q1</v>
      </c>
    </row>
    <row r="114" spans="1:15" x14ac:dyDescent="0.55000000000000004">
      <c r="A114" s="2">
        <v>43499</v>
      </c>
      <c r="B114" t="s">
        <v>60</v>
      </c>
      <c r="C114" t="s">
        <v>21</v>
      </c>
      <c r="D114" s="6">
        <v>290</v>
      </c>
      <c r="E114" s="4">
        <v>704068</v>
      </c>
      <c r="F114" s="4">
        <v>204179850</v>
      </c>
      <c r="G114" s="4">
        <v>28585179.000000004</v>
      </c>
      <c r="H114" t="s">
        <v>44</v>
      </c>
      <c r="I114" t="s">
        <v>74</v>
      </c>
      <c r="J114" s="13" t="str">
        <f t="shared" si="3"/>
        <v>T02</v>
      </c>
      <c r="K114" s="13" t="str">
        <f t="shared" si="4"/>
        <v>W06</v>
      </c>
      <c r="L114" s="13" t="str">
        <f>VLOOKUP($C114,List!$A$2:$D$26,2,0)</f>
        <v>Nhóm 07</v>
      </c>
      <c r="M114" s="14">
        <f>VLOOKUP($C114,List!$A$2:$D$26,3,0)*D114/1000</f>
        <v>1.0149999999999999</v>
      </c>
      <c r="N114" s="13" t="str">
        <f>VLOOKUP($C114,List!$A$2:$D$26,4,0)</f>
        <v>800g</v>
      </c>
      <c r="O114" s="14" t="str">
        <f t="shared" si="5"/>
        <v>Q1</v>
      </c>
    </row>
    <row r="115" spans="1:15" x14ac:dyDescent="0.55000000000000004">
      <c r="A115" s="2">
        <v>43499</v>
      </c>
      <c r="B115" t="s">
        <v>59</v>
      </c>
      <c r="C115" t="s">
        <v>26</v>
      </c>
      <c r="D115" s="6">
        <v>360</v>
      </c>
      <c r="E115" s="4">
        <v>801737</v>
      </c>
      <c r="F115" s="4">
        <v>288625200</v>
      </c>
      <c r="G115" s="4">
        <v>23090016</v>
      </c>
      <c r="H115" t="s">
        <v>44</v>
      </c>
      <c r="I115" t="s">
        <v>75</v>
      </c>
      <c r="J115" s="13" t="str">
        <f t="shared" si="3"/>
        <v>T02</v>
      </c>
      <c r="K115" s="13" t="str">
        <f t="shared" si="4"/>
        <v>W06</v>
      </c>
      <c r="L115" s="13" t="str">
        <f>VLOOKUP($C115,List!$A$2:$D$26,2,0)</f>
        <v>Nhóm 06</v>
      </c>
      <c r="M115" s="14">
        <f>VLOOKUP($C115,List!$A$2:$D$26,3,0)*D115/1000</f>
        <v>0.93600000000000005</v>
      </c>
      <c r="N115" s="13" t="str">
        <f>VLOOKUP($C115,List!$A$2:$D$26,4,0)</f>
        <v>500g</v>
      </c>
      <c r="O115" s="14" t="str">
        <f t="shared" si="5"/>
        <v>Q1</v>
      </c>
    </row>
    <row r="116" spans="1:15" x14ac:dyDescent="0.55000000000000004">
      <c r="A116" s="2">
        <v>43499</v>
      </c>
      <c r="B116" t="s">
        <v>54</v>
      </c>
      <c r="C116" t="s">
        <v>16</v>
      </c>
      <c r="D116" s="6">
        <v>260</v>
      </c>
      <c r="E116" s="4">
        <v>608056</v>
      </c>
      <c r="F116" s="4">
        <v>158094490</v>
      </c>
      <c r="G116" s="4">
        <v>26876063.300000001</v>
      </c>
      <c r="H116" t="s">
        <v>46</v>
      </c>
      <c r="I116" t="s">
        <v>75</v>
      </c>
      <c r="J116" s="13" t="str">
        <f t="shared" si="3"/>
        <v>T02</v>
      </c>
      <c r="K116" s="13" t="str">
        <f t="shared" si="4"/>
        <v>W06</v>
      </c>
      <c r="L116" s="13" t="str">
        <f>VLOOKUP($C116,List!$A$2:$D$26,2,0)</f>
        <v>Nhóm 04</v>
      </c>
      <c r="M116" s="14">
        <f>VLOOKUP($C116,List!$A$2:$D$26,3,0)*D116/1000</f>
        <v>0.83199999999999996</v>
      </c>
      <c r="N116" s="13" t="str">
        <f>VLOOKUP($C116,List!$A$2:$D$26,4,0)</f>
        <v>800g</v>
      </c>
      <c r="O116" s="14" t="str">
        <f t="shared" si="5"/>
        <v>Q1</v>
      </c>
    </row>
    <row r="117" spans="1:15" x14ac:dyDescent="0.55000000000000004">
      <c r="A117" s="2">
        <v>43499</v>
      </c>
      <c r="B117" t="s">
        <v>56</v>
      </c>
      <c r="C117" t="s">
        <v>7</v>
      </c>
      <c r="D117" s="6">
        <v>290</v>
      </c>
      <c r="E117" s="4">
        <v>516114</v>
      </c>
      <c r="F117" s="4">
        <v>149673180</v>
      </c>
      <c r="G117" s="4">
        <v>28437904.199999999</v>
      </c>
      <c r="H117" t="s">
        <v>47</v>
      </c>
      <c r="I117" t="s">
        <v>74</v>
      </c>
      <c r="J117" s="13" t="str">
        <f t="shared" si="3"/>
        <v>T02</v>
      </c>
      <c r="K117" s="13" t="str">
        <f t="shared" si="4"/>
        <v>W06</v>
      </c>
      <c r="L117" s="13" t="str">
        <f>VLOOKUP($C117,List!$A$2:$D$26,2,0)</f>
        <v>Nhóm 06</v>
      </c>
      <c r="M117" s="14">
        <f>VLOOKUP($C117,List!$A$2:$D$26,3,0)*D117/1000</f>
        <v>0.92800000000000005</v>
      </c>
      <c r="N117" s="13" t="str">
        <f>VLOOKUP($C117,List!$A$2:$D$26,4,0)</f>
        <v>800g</v>
      </c>
      <c r="O117" s="14" t="str">
        <f t="shared" si="5"/>
        <v>Q1</v>
      </c>
    </row>
    <row r="118" spans="1:15" x14ac:dyDescent="0.55000000000000004">
      <c r="A118" s="2">
        <v>43500</v>
      </c>
      <c r="B118" t="s">
        <v>61</v>
      </c>
      <c r="C118" t="s">
        <v>9</v>
      </c>
      <c r="D118" s="6">
        <v>340</v>
      </c>
      <c r="E118" s="4">
        <v>491010</v>
      </c>
      <c r="F118" s="4">
        <v>166943490</v>
      </c>
      <c r="G118" s="4">
        <v>36727567.799999997</v>
      </c>
      <c r="H118" t="s">
        <v>47</v>
      </c>
      <c r="I118" t="s">
        <v>75</v>
      </c>
      <c r="J118" s="13" t="str">
        <f t="shared" si="3"/>
        <v>T02</v>
      </c>
      <c r="K118" s="13" t="str">
        <f t="shared" si="4"/>
        <v>W06</v>
      </c>
      <c r="L118" s="13" t="str">
        <f>VLOOKUP($C118,List!$A$2:$D$26,2,0)</f>
        <v>Nhóm 04</v>
      </c>
      <c r="M118" s="14">
        <f>VLOOKUP($C118,List!$A$2:$D$26,3,0)*D118/1000</f>
        <v>1.0880000000000001</v>
      </c>
      <c r="N118" s="13" t="str">
        <f>VLOOKUP($C118,List!$A$2:$D$26,4,0)</f>
        <v>800g</v>
      </c>
      <c r="O118" s="14" t="str">
        <f t="shared" si="5"/>
        <v>Q1</v>
      </c>
    </row>
    <row r="119" spans="1:15" x14ac:dyDescent="0.55000000000000004">
      <c r="A119" s="2">
        <v>43500</v>
      </c>
      <c r="B119" t="s">
        <v>60</v>
      </c>
      <c r="C119" t="s">
        <v>9</v>
      </c>
      <c r="D119" s="6">
        <v>860</v>
      </c>
      <c r="E119" s="4">
        <v>531933</v>
      </c>
      <c r="F119" s="4">
        <v>457461970</v>
      </c>
      <c r="G119" s="4">
        <v>73193915.200000003</v>
      </c>
      <c r="H119" t="s">
        <v>47</v>
      </c>
      <c r="I119" t="s">
        <v>75</v>
      </c>
      <c r="J119" s="13" t="str">
        <f t="shared" si="3"/>
        <v>T02</v>
      </c>
      <c r="K119" s="13" t="str">
        <f t="shared" si="4"/>
        <v>W06</v>
      </c>
      <c r="L119" s="13" t="str">
        <f>VLOOKUP($C119,List!$A$2:$D$26,2,0)</f>
        <v>Nhóm 04</v>
      </c>
      <c r="M119" s="14">
        <f>VLOOKUP($C119,List!$A$2:$D$26,3,0)*D119/1000</f>
        <v>2.7519999999999998</v>
      </c>
      <c r="N119" s="13" t="str">
        <f>VLOOKUP($C119,List!$A$2:$D$26,4,0)</f>
        <v>800g</v>
      </c>
      <c r="O119" s="14" t="str">
        <f t="shared" si="5"/>
        <v>Q1</v>
      </c>
    </row>
    <row r="120" spans="1:15" x14ac:dyDescent="0.55000000000000004">
      <c r="A120" s="2">
        <v>43500</v>
      </c>
      <c r="B120" t="s">
        <v>63</v>
      </c>
      <c r="C120" t="s">
        <v>22</v>
      </c>
      <c r="D120" s="6">
        <v>500</v>
      </c>
      <c r="E120" s="4">
        <v>1006075</v>
      </c>
      <c r="F120" s="4">
        <v>503037280</v>
      </c>
      <c r="G120" s="4">
        <v>90546710.399999991</v>
      </c>
      <c r="H120" t="s">
        <v>43</v>
      </c>
      <c r="I120" t="s">
        <v>74</v>
      </c>
      <c r="J120" s="13" t="str">
        <f t="shared" si="3"/>
        <v>T02</v>
      </c>
      <c r="K120" s="13" t="str">
        <f t="shared" si="4"/>
        <v>W06</v>
      </c>
      <c r="L120" s="13" t="str">
        <f>VLOOKUP($C120,List!$A$2:$D$26,2,0)</f>
        <v>Nhóm 06</v>
      </c>
      <c r="M120" s="14">
        <f>VLOOKUP($C120,List!$A$2:$D$26,3,0)*D120/1000</f>
        <v>0.95</v>
      </c>
      <c r="N120" s="13" t="str">
        <f>VLOOKUP($C120,List!$A$2:$D$26,4,0)</f>
        <v>250g</v>
      </c>
      <c r="O120" s="14" t="str">
        <f t="shared" si="5"/>
        <v>Q1</v>
      </c>
    </row>
    <row r="121" spans="1:15" x14ac:dyDescent="0.55000000000000004">
      <c r="A121" s="2">
        <v>43501</v>
      </c>
      <c r="B121" t="s">
        <v>60</v>
      </c>
      <c r="C121" t="s">
        <v>31</v>
      </c>
      <c r="D121" s="6">
        <v>760</v>
      </c>
      <c r="E121" s="4">
        <v>698332</v>
      </c>
      <c r="F121" s="4">
        <v>530732390</v>
      </c>
      <c r="G121" s="4">
        <v>106146478</v>
      </c>
      <c r="H121" t="s">
        <v>44</v>
      </c>
      <c r="I121" t="s">
        <v>74</v>
      </c>
      <c r="J121" s="13" t="str">
        <f t="shared" si="3"/>
        <v>T02</v>
      </c>
      <c r="K121" s="13" t="str">
        <f t="shared" si="4"/>
        <v>W06</v>
      </c>
      <c r="L121" s="13" t="str">
        <f>VLOOKUP($C121,List!$A$2:$D$26,2,0)</f>
        <v>Nhóm 04</v>
      </c>
      <c r="M121" s="14">
        <f>VLOOKUP($C121,List!$A$2:$D$26,3,0)*D121/1000</f>
        <v>2.4319999999999999</v>
      </c>
      <c r="N121" s="13" t="str">
        <f>VLOOKUP($C121,List!$A$2:$D$26,4,0)</f>
        <v>800g</v>
      </c>
      <c r="O121" s="14" t="str">
        <f t="shared" si="5"/>
        <v>Q1</v>
      </c>
    </row>
    <row r="122" spans="1:15" x14ac:dyDescent="0.55000000000000004">
      <c r="A122" s="2">
        <v>43501</v>
      </c>
      <c r="B122" t="s">
        <v>57</v>
      </c>
      <c r="C122" t="s">
        <v>9</v>
      </c>
      <c r="D122" s="6">
        <v>1260</v>
      </c>
      <c r="E122" s="4">
        <v>465667</v>
      </c>
      <c r="F122" s="4">
        <v>586740310</v>
      </c>
      <c r="G122" s="4">
        <v>93878449.600000009</v>
      </c>
      <c r="H122" t="s">
        <v>45</v>
      </c>
      <c r="I122" t="s">
        <v>74</v>
      </c>
      <c r="J122" s="13" t="str">
        <f t="shared" si="3"/>
        <v>T02</v>
      </c>
      <c r="K122" s="13" t="str">
        <f t="shared" si="4"/>
        <v>W06</v>
      </c>
      <c r="L122" s="13" t="str">
        <f>VLOOKUP($C122,List!$A$2:$D$26,2,0)</f>
        <v>Nhóm 04</v>
      </c>
      <c r="M122" s="14">
        <f>VLOOKUP($C122,List!$A$2:$D$26,3,0)*D122/1000</f>
        <v>4.032</v>
      </c>
      <c r="N122" s="13" t="str">
        <f>VLOOKUP($C122,List!$A$2:$D$26,4,0)</f>
        <v>800g</v>
      </c>
      <c r="O122" s="14" t="str">
        <f t="shared" si="5"/>
        <v>Q1</v>
      </c>
    </row>
    <row r="123" spans="1:15" x14ac:dyDescent="0.55000000000000004">
      <c r="A123" s="2">
        <v>43502</v>
      </c>
      <c r="B123" t="s">
        <v>59</v>
      </c>
      <c r="C123" t="s">
        <v>12</v>
      </c>
      <c r="D123" s="6">
        <v>140</v>
      </c>
      <c r="E123" s="4">
        <v>798419</v>
      </c>
      <c r="F123" s="4">
        <v>111778630</v>
      </c>
      <c r="G123" s="4">
        <v>13413435.600000001</v>
      </c>
      <c r="H123" t="s">
        <v>45</v>
      </c>
      <c r="I123" t="s">
        <v>74</v>
      </c>
      <c r="J123" s="13" t="str">
        <f t="shared" si="3"/>
        <v>T02</v>
      </c>
      <c r="K123" s="13" t="str">
        <f t="shared" si="4"/>
        <v>W06</v>
      </c>
      <c r="L123" s="13" t="str">
        <f>VLOOKUP($C123,List!$A$2:$D$26,2,0)</f>
        <v>Nhóm 03</v>
      </c>
      <c r="M123" s="14">
        <f>VLOOKUP($C123,List!$A$2:$D$26,3,0)*D123/1000</f>
        <v>0.60199999999999998</v>
      </c>
      <c r="N123" s="13" t="str">
        <f>VLOOKUP($C123,List!$A$2:$D$26,4,0)</f>
        <v>1000g</v>
      </c>
      <c r="O123" s="14" t="str">
        <f t="shared" si="5"/>
        <v>Q1</v>
      </c>
    </row>
    <row r="124" spans="1:15" x14ac:dyDescent="0.55000000000000004">
      <c r="A124" s="2">
        <v>43503</v>
      </c>
      <c r="B124" t="s">
        <v>55</v>
      </c>
      <c r="C124" t="s">
        <v>20</v>
      </c>
      <c r="D124" s="6">
        <v>1190</v>
      </c>
      <c r="E124" s="4">
        <v>494166</v>
      </c>
      <c r="F124" s="4">
        <v>588057480</v>
      </c>
      <c r="G124" s="4">
        <v>64686322.800000004</v>
      </c>
      <c r="H124" t="s">
        <v>44</v>
      </c>
      <c r="I124" t="s">
        <v>74</v>
      </c>
      <c r="J124" s="13" t="str">
        <f t="shared" si="3"/>
        <v>T02</v>
      </c>
      <c r="K124" s="13" t="str">
        <f t="shared" si="4"/>
        <v>W06</v>
      </c>
      <c r="L124" s="13" t="str">
        <f>VLOOKUP($C124,List!$A$2:$D$26,2,0)</f>
        <v>Nhóm 08</v>
      </c>
      <c r="M124" s="14">
        <f>VLOOKUP($C124,List!$A$2:$D$26,3,0)*D124/1000</f>
        <v>3.57</v>
      </c>
      <c r="N124" s="13" t="str">
        <f>VLOOKUP($C124,List!$A$2:$D$26,4,0)</f>
        <v>500g</v>
      </c>
      <c r="O124" s="14" t="str">
        <f t="shared" si="5"/>
        <v>Q1</v>
      </c>
    </row>
    <row r="125" spans="1:15" x14ac:dyDescent="0.55000000000000004">
      <c r="A125" s="2">
        <v>43503</v>
      </c>
      <c r="B125" t="s">
        <v>65</v>
      </c>
      <c r="C125" t="s">
        <v>15</v>
      </c>
      <c r="D125" s="6">
        <v>610</v>
      </c>
      <c r="E125" s="4">
        <v>666935</v>
      </c>
      <c r="F125" s="4">
        <v>406830220</v>
      </c>
      <c r="G125" s="4">
        <v>81366044</v>
      </c>
      <c r="H125" t="s">
        <v>45</v>
      </c>
      <c r="I125" t="s">
        <v>74</v>
      </c>
      <c r="J125" s="13" t="str">
        <f t="shared" si="3"/>
        <v>T02</v>
      </c>
      <c r="K125" s="13" t="str">
        <f t="shared" si="4"/>
        <v>W06</v>
      </c>
      <c r="L125" s="13" t="str">
        <f>VLOOKUP($C125,List!$A$2:$D$26,2,0)</f>
        <v>Nhóm 03</v>
      </c>
      <c r="M125" s="14">
        <f>VLOOKUP($C125,List!$A$2:$D$26,3,0)*D125/1000</f>
        <v>2.1960000000000002</v>
      </c>
      <c r="N125" s="13" t="str">
        <f>VLOOKUP($C125,List!$A$2:$D$26,4,0)</f>
        <v>800g</v>
      </c>
      <c r="O125" s="14" t="str">
        <f t="shared" si="5"/>
        <v>Q1</v>
      </c>
    </row>
    <row r="126" spans="1:15" x14ac:dyDescent="0.55000000000000004">
      <c r="A126" s="2">
        <v>43503</v>
      </c>
      <c r="B126" t="s">
        <v>51</v>
      </c>
      <c r="C126" t="s">
        <v>22</v>
      </c>
      <c r="D126" s="6">
        <v>540</v>
      </c>
      <c r="E126" s="4">
        <v>724897</v>
      </c>
      <c r="F126" s="4">
        <v>391444550</v>
      </c>
      <c r="G126" s="4">
        <v>50887791.5</v>
      </c>
      <c r="H126" t="s">
        <v>44</v>
      </c>
      <c r="I126" t="s">
        <v>74</v>
      </c>
      <c r="J126" s="13" t="str">
        <f t="shared" si="3"/>
        <v>T02</v>
      </c>
      <c r="K126" s="13" t="str">
        <f t="shared" si="4"/>
        <v>W06</v>
      </c>
      <c r="L126" s="13" t="str">
        <f>VLOOKUP($C126,List!$A$2:$D$26,2,0)</f>
        <v>Nhóm 06</v>
      </c>
      <c r="M126" s="14">
        <f>VLOOKUP($C126,List!$A$2:$D$26,3,0)*D126/1000</f>
        <v>1.026</v>
      </c>
      <c r="N126" s="13" t="str">
        <f>VLOOKUP($C126,List!$A$2:$D$26,4,0)</f>
        <v>250g</v>
      </c>
      <c r="O126" s="14" t="str">
        <f t="shared" si="5"/>
        <v>Q1</v>
      </c>
    </row>
    <row r="127" spans="1:15" x14ac:dyDescent="0.55000000000000004">
      <c r="A127" s="2">
        <v>43503</v>
      </c>
      <c r="B127" t="s">
        <v>59</v>
      </c>
      <c r="C127" t="s">
        <v>16</v>
      </c>
      <c r="D127" s="6">
        <v>330</v>
      </c>
      <c r="E127" s="4">
        <v>507596</v>
      </c>
      <c r="F127" s="4">
        <v>167506710</v>
      </c>
      <c r="G127" s="4">
        <v>23450939.400000006</v>
      </c>
      <c r="H127" t="s">
        <v>43</v>
      </c>
      <c r="I127" t="s">
        <v>75</v>
      </c>
      <c r="J127" s="13" t="str">
        <f t="shared" si="3"/>
        <v>T02</v>
      </c>
      <c r="K127" s="13" t="str">
        <f t="shared" si="4"/>
        <v>W06</v>
      </c>
      <c r="L127" s="13" t="str">
        <f>VLOOKUP($C127,List!$A$2:$D$26,2,0)</f>
        <v>Nhóm 04</v>
      </c>
      <c r="M127" s="14">
        <f>VLOOKUP($C127,List!$A$2:$D$26,3,0)*D127/1000</f>
        <v>1.056</v>
      </c>
      <c r="N127" s="13" t="str">
        <f>VLOOKUP($C127,List!$A$2:$D$26,4,0)</f>
        <v>800g</v>
      </c>
      <c r="O127" s="14" t="str">
        <f t="shared" si="5"/>
        <v>Q1</v>
      </c>
    </row>
    <row r="128" spans="1:15" x14ac:dyDescent="0.55000000000000004">
      <c r="A128" s="2">
        <v>43504</v>
      </c>
      <c r="B128" t="s">
        <v>58</v>
      </c>
      <c r="C128" t="s">
        <v>9</v>
      </c>
      <c r="D128" s="6">
        <v>240</v>
      </c>
      <c r="E128" s="4">
        <v>455265</v>
      </c>
      <c r="F128" s="4">
        <v>109263710</v>
      </c>
      <c r="G128" s="4">
        <v>26223290.399999999</v>
      </c>
      <c r="H128" t="s">
        <v>44</v>
      </c>
      <c r="I128" t="s">
        <v>74</v>
      </c>
      <c r="J128" s="13" t="str">
        <f t="shared" si="3"/>
        <v>T02</v>
      </c>
      <c r="K128" s="13" t="str">
        <f t="shared" si="4"/>
        <v>W06</v>
      </c>
      <c r="L128" s="13" t="str">
        <f>VLOOKUP($C128,List!$A$2:$D$26,2,0)</f>
        <v>Nhóm 04</v>
      </c>
      <c r="M128" s="14">
        <f>VLOOKUP($C128,List!$A$2:$D$26,3,0)*D128/1000</f>
        <v>0.76800000000000002</v>
      </c>
      <c r="N128" s="13" t="str">
        <f>VLOOKUP($C128,List!$A$2:$D$26,4,0)</f>
        <v>800g</v>
      </c>
      <c r="O128" s="14" t="str">
        <f t="shared" si="5"/>
        <v>Q1</v>
      </c>
    </row>
    <row r="129" spans="1:15" x14ac:dyDescent="0.55000000000000004">
      <c r="A129" s="2">
        <v>43504</v>
      </c>
      <c r="B129" t="s">
        <v>61</v>
      </c>
      <c r="C129" t="s">
        <v>8</v>
      </c>
      <c r="D129" s="6">
        <v>900</v>
      </c>
      <c r="E129" s="4">
        <v>457920</v>
      </c>
      <c r="F129" s="4">
        <v>412128270</v>
      </c>
      <c r="G129" s="4">
        <v>49455392.400000006</v>
      </c>
      <c r="H129" t="s">
        <v>44</v>
      </c>
      <c r="I129" t="s">
        <v>74</v>
      </c>
      <c r="J129" s="13" t="str">
        <f t="shared" si="3"/>
        <v>T02</v>
      </c>
      <c r="K129" s="13" t="str">
        <f t="shared" si="4"/>
        <v>W06</v>
      </c>
      <c r="L129" s="13" t="str">
        <f>VLOOKUP($C129,List!$A$2:$D$26,2,0)</f>
        <v>Nhóm 02</v>
      </c>
      <c r="M129" s="14">
        <f>VLOOKUP($C129,List!$A$2:$D$26,3,0)*D129/1000</f>
        <v>3.6</v>
      </c>
      <c r="N129" s="13" t="str">
        <f>VLOOKUP($C129,List!$A$2:$D$26,4,0)</f>
        <v>800g</v>
      </c>
      <c r="O129" s="14" t="str">
        <f t="shared" si="5"/>
        <v>Q1</v>
      </c>
    </row>
    <row r="130" spans="1:15" x14ac:dyDescent="0.55000000000000004">
      <c r="A130" s="2">
        <v>43504</v>
      </c>
      <c r="B130" t="s">
        <v>55</v>
      </c>
      <c r="C130" t="s">
        <v>21</v>
      </c>
      <c r="D130" s="6">
        <v>410</v>
      </c>
      <c r="E130" s="4">
        <v>613660</v>
      </c>
      <c r="F130" s="4">
        <v>251600570</v>
      </c>
      <c r="G130" s="4">
        <v>60384136.799999997</v>
      </c>
      <c r="H130" t="s">
        <v>46</v>
      </c>
      <c r="I130" t="s">
        <v>74</v>
      </c>
      <c r="J130" s="13" t="str">
        <f t="shared" si="3"/>
        <v>T02</v>
      </c>
      <c r="K130" s="13" t="str">
        <f t="shared" si="4"/>
        <v>W06</v>
      </c>
      <c r="L130" s="13" t="str">
        <f>VLOOKUP($C130,List!$A$2:$D$26,2,0)</f>
        <v>Nhóm 07</v>
      </c>
      <c r="M130" s="14">
        <f>VLOOKUP($C130,List!$A$2:$D$26,3,0)*D130/1000</f>
        <v>1.4350000000000001</v>
      </c>
      <c r="N130" s="13" t="str">
        <f>VLOOKUP($C130,List!$A$2:$D$26,4,0)</f>
        <v>800g</v>
      </c>
      <c r="O130" s="14" t="str">
        <f t="shared" si="5"/>
        <v>Q1</v>
      </c>
    </row>
    <row r="131" spans="1:15" x14ac:dyDescent="0.55000000000000004">
      <c r="A131" s="2">
        <v>43504</v>
      </c>
      <c r="B131" t="s">
        <v>64</v>
      </c>
      <c r="C131" t="s">
        <v>19</v>
      </c>
      <c r="D131" s="6">
        <v>1150</v>
      </c>
      <c r="E131" s="4">
        <v>505338</v>
      </c>
      <c r="F131" s="4">
        <v>581139230</v>
      </c>
      <c r="G131" s="4">
        <v>46491138.399999999</v>
      </c>
      <c r="H131" t="s">
        <v>43</v>
      </c>
      <c r="I131" t="s">
        <v>75</v>
      </c>
      <c r="J131" s="13" t="str">
        <f t="shared" si="3"/>
        <v>T02</v>
      </c>
      <c r="K131" s="13" t="str">
        <f t="shared" si="4"/>
        <v>W06</v>
      </c>
      <c r="L131" s="13" t="str">
        <f>VLOOKUP($C131,List!$A$2:$D$26,2,0)</f>
        <v>Nhóm 08</v>
      </c>
      <c r="M131" s="14">
        <f>VLOOKUP($C131,List!$A$2:$D$26,3,0)*D131/1000</f>
        <v>1.38</v>
      </c>
      <c r="N131" s="13" t="str">
        <f>VLOOKUP($C131,List!$A$2:$D$26,4,0)</f>
        <v>250g</v>
      </c>
      <c r="O131" s="14" t="str">
        <f t="shared" si="5"/>
        <v>Q1</v>
      </c>
    </row>
    <row r="132" spans="1:15" x14ac:dyDescent="0.55000000000000004">
      <c r="A132" s="2">
        <v>43504</v>
      </c>
      <c r="B132" t="s">
        <v>55</v>
      </c>
      <c r="C132" t="s">
        <v>17</v>
      </c>
      <c r="D132" s="6">
        <v>130</v>
      </c>
      <c r="E132" s="4">
        <v>467744</v>
      </c>
      <c r="F132" s="4">
        <v>60806720</v>
      </c>
      <c r="G132" s="4">
        <v>6080672.0000000009</v>
      </c>
      <c r="H132" t="s">
        <v>47</v>
      </c>
      <c r="I132" t="s">
        <v>74</v>
      </c>
      <c r="J132" s="13" t="str">
        <f t="shared" si="3"/>
        <v>T02</v>
      </c>
      <c r="K132" s="13" t="str">
        <f t="shared" si="4"/>
        <v>W06</v>
      </c>
      <c r="L132" s="13" t="str">
        <f>VLOOKUP($C132,List!$A$2:$D$26,2,0)</f>
        <v>Nhóm 01</v>
      </c>
      <c r="M132" s="14">
        <f>VLOOKUP($C132,List!$A$2:$D$26,3,0)*D132/1000</f>
        <v>0.29899999999999999</v>
      </c>
      <c r="N132" s="13" t="str">
        <f>VLOOKUP($C132,List!$A$2:$D$26,4,0)</f>
        <v>500g</v>
      </c>
      <c r="O132" s="14" t="str">
        <f t="shared" si="5"/>
        <v>Q1</v>
      </c>
    </row>
    <row r="133" spans="1:15" x14ac:dyDescent="0.55000000000000004">
      <c r="A133" s="2">
        <v>43504</v>
      </c>
      <c r="B133" t="s">
        <v>51</v>
      </c>
      <c r="C133" t="s">
        <v>22</v>
      </c>
      <c r="D133" s="6">
        <v>230</v>
      </c>
      <c r="E133" s="4">
        <v>966104</v>
      </c>
      <c r="F133" s="4">
        <v>222203810</v>
      </c>
      <c r="G133" s="4">
        <v>42218723.899999999</v>
      </c>
      <c r="H133" t="s">
        <v>44</v>
      </c>
      <c r="I133" t="s">
        <v>74</v>
      </c>
      <c r="J133" s="13" t="str">
        <f t="shared" si="3"/>
        <v>T02</v>
      </c>
      <c r="K133" s="13" t="str">
        <f t="shared" si="4"/>
        <v>W06</v>
      </c>
      <c r="L133" s="13" t="str">
        <f>VLOOKUP($C133,List!$A$2:$D$26,2,0)</f>
        <v>Nhóm 06</v>
      </c>
      <c r="M133" s="14">
        <f>VLOOKUP($C133,List!$A$2:$D$26,3,0)*D133/1000</f>
        <v>0.437</v>
      </c>
      <c r="N133" s="13" t="str">
        <f>VLOOKUP($C133,List!$A$2:$D$26,4,0)</f>
        <v>250g</v>
      </c>
      <c r="O133" s="14" t="str">
        <f t="shared" si="5"/>
        <v>Q1</v>
      </c>
    </row>
    <row r="134" spans="1:15" x14ac:dyDescent="0.55000000000000004">
      <c r="A134" s="2">
        <v>43504</v>
      </c>
      <c r="B134" t="s">
        <v>51</v>
      </c>
      <c r="C134" t="s">
        <v>14</v>
      </c>
      <c r="D134" s="6">
        <v>410</v>
      </c>
      <c r="E134" s="4">
        <v>252770</v>
      </c>
      <c r="F134" s="4">
        <v>103635650</v>
      </c>
      <c r="G134" s="4">
        <v>9327208.5</v>
      </c>
      <c r="H134" t="s">
        <v>47</v>
      </c>
      <c r="I134" t="s">
        <v>75</v>
      </c>
      <c r="J134" s="13" t="str">
        <f t="shared" si="3"/>
        <v>T02</v>
      </c>
      <c r="K134" s="13" t="str">
        <f t="shared" si="4"/>
        <v>W06</v>
      </c>
      <c r="L134" s="13" t="str">
        <f>VLOOKUP($C134,List!$A$2:$D$26,2,0)</f>
        <v>Nhóm 04</v>
      </c>
      <c r="M134" s="14">
        <f>VLOOKUP($C134,List!$A$2:$D$26,3,0)*D134/1000</f>
        <v>0.65600000000000003</v>
      </c>
      <c r="N134" s="13" t="str">
        <f>VLOOKUP($C134,List!$A$2:$D$26,4,0)</f>
        <v>250g</v>
      </c>
      <c r="O134" s="14" t="str">
        <f t="shared" si="5"/>
        <v>Q1</v>
      </c>
    </row>
    <row r="135" spans="1:15" x14ac:dyDescent="0.55000000000000004">
      <c r="A135" s="2">
        <v>43506</v>
      </c>
      <c r="B135" t="s">
        <v>55</v>
      </c>
      <c r="C135" t="s">
        <v>31</v>
      </c>
      <c r="D135" s="6">
        <v>540</v>
      </c>
      <c r="E135" s="4">
        <v>626221</v>
      </c>
      <c r="F135" s="4">
        <v>338159310</v>
      </c>
      <c r="G135" s="4">
        <v>81158234.399999991</v>
      </c>
      <c r="H135" t="s">
        <v>43</v>
      </c>
      <c r="I135" t="s">
        <v>75</v>
      </c>
      <c r="J135" s="13" t="str">
        <f t="shared" si="3"/>
        <v>T02</v>
      </c>
      <c r="K135" s="13" t="str">
        <f t="shared" si="4"/>
        <v>W07</v>
      </c>
      <c r="L135" s="13" t="str">
        <f>VLOOKUP($C135,List!$A$2:$D$26,2,0)</f>
        <v>Nhóm 04</v>
      </c>
      <c r="M135" s="14">
        <f>VLOOKUP($C135,List!$A$2:$D$26,3,0)*D135/1000</f>
        <v>1.728</v>
      </c>
      <c r="N135" s="13" t="str">
        <f>VLOOKUP($C135,List!$A$2:$D$26,4,0)</f>
        <v>800g</v>
      </c>
      <c r="O135" s="14" t="str">
        <f t="shared" si="5"/>
        <v>Q1</v>
      </c>
    </row>
    <row r="136" spans="1:15" x14ac:dyDescent="0.55000000000000004">
      <c r="A136" s="2">
        <v>43506</v>
      </c>
      <c r="B136" t="s">
        <v>63</v>
      </c>
      <c r="C136" t="s">
        <v>22</v>
      </c>
      <c r="D136" s="6">
        <v>360</v>
      </c>
      <c r="E136" s="4">
        <v>998323</v>
      </c>
      <c r="F136" s="4">
        <v>359396110</v>
      </c>
      <c r="G136" s="4">
        <v>89849027.5</v>
      </c>
      <c r="H136" t="s">
        <v>43</v>
      </c>
      <c r="I136" t="s">
        <v>75</v>
      </c>
      <c r="J136" s="13" t="str">
        <f t="shared" ref="J136:J199" si="6">"T"&amp;RIGHT(0&amp;MONTH(A136),2)</f>
        <v>T02</v>
      </c>
      <c r="K136" s="13" t="str">
        <f t="shared" ref="K136:K199" si="7">"W"&amp;RIGHT(0&amp;WEEKNUM(A136),2)</f>
        <v>W07</v>
      </c>
      <c r="L136" s="13" t="str">
        <f>VLOOKUP($C136,List!$A$2:$D$26,2,0)</f>
        <v>Nhóm 06</v>
      </c>
      <c r="M136" s="14">
        <f>VLOOKUP($C136,List!$A$2:$D$26,3,0)*D136/1000</f>
        <v>0.68400000000000005</v>
      </c>
      <c r="N136" s="13" t="str">
        <f>VLOOKUP($C136,List!$A$2:$D$26,4,0)</f>
        <v>250g</v>
      </c>
      <c r="O136" s="14" t="str">
        <f t="shared" ref="O136:O199" si="8">IF(MONTH(A136)&gt;9,"Q4",IF(MONTH(A136)&gt;6,"Q3",IF(MONTH(A136)&gt;3,"Q2","Q1")))</f>
        <v>Q1</v>
      </c>
    </row>
    <row r="137" spans="1:15" x14ac:dyDescent="0.55000000000000004">
      <c r="A137" s="2">
        <v>43506</v>
      </c>
      <c r="B137" t="s">
        <v>56</v>
      </c>
      <c r="C137" t="s">
        <v>16</v>
      </c>
      <c r="D137" s="6">
        <v>290</v>
      </c>
      <c r="E137" s="4">
        <v>620182</v>
      </c>
      <c r="F137" s="4">
        <v>179852910</v>
      </c>
      <c r="G137" s="4">
        <v>37769111.100000001</v>
      </c>
      <c r="H137" t="s">
        <v>44</v>
      </c>
      <c r="I137" t="s">
        <v>74</v>
      </c>
      <c r="J137" s="13" t="str">
        <f t="shared" si="6"/>
        <v>T02</v>
      </c>
      <c r="K137" s="13" t="str">
        <f t="shared" si="7"/>
        <v>W07</v>
      </c>
      <c r="L137" s="13" t="str">
        <f>VLOOKUP($C137,List!$A$2:$D$26,2,0)</f>
        <v>Nhóm 04</v>
      </c>
      <c r="M137" s="14">
        <f>VLOOKUP($C137,List!$A$2:$D$26,3,0)*D137/1000</f>
        <v>0.92800000000000005</v>
      </c>
      <c r="N137" s="13" t="str">
        <f>VLOOKUP($C137,List!$A$2:$D$26,4,0)</f>
        <v>800g</v>
      </c>
      <c r="O137" s="14" t="str">
        <f t="shared" si="8"/>
        <v>Q1</v>
      </c>
    </row>
    <row r="138" spans="1:15" x14ac:dyDescent="0.55000000000000004">
      <c r="A138" s="2">
        <v>43506</v>
      </c>
      <c r="B138" t="s">
        <v>64</v>
      </c>
      <c r="C138" t="s">
        <v>23</v>
      </c>
      <c r="D138" s="6">
        <v>640</v>
      </c>
      <c r="E138" s="4">
        <v>872534</v>
      </c>
      <c r="F138" s="4">
        <v>558421750</v>
      </c>
      <c r="G138" s="4">
        <v>78179045.000000015</v>
      </c>
      <c r="H138" t="s">
        <v>46</v>
      </c>
      <c r="I138" t="s">
        <v>75</v>
      </c>
      <c r="J138" s="13" t="str">
        <f t="shared" si="6"/>
        <v>T02</v>
      </c>
      <c r="K138" s="13" t="str">
        <f t="shared" si="7"/>
        <v>W07</v>
      </c>
      <c r="L138" s="13" t="str">
        <f>VLOOKUP($C138,List!$A$2:$D$26,2,0)</f>
        <v>Nhóm 07</v>
      </c>
      <c r="M138" s="14">
        <f>VLOOKUP($C138,List!$A$2:$D$26,3,0)*D138/1000</f>
        <v>2.6240000000000001</v>
      </c>
      <c r="N138" s="13" t="str">
        <f>VLOOKUP($C138,List!$A$2:$D$26,4,0)</f>
        <v>1000g</v>
      </c>
      <c r="O138" s="14" t="str">
        <f t="shared" si="8"/>
        <v>Q1</v>
      </c>
    </row>
    <row r="139" spans="1:15" x14ac:dyDescent="0.55000000000000004">
      <c r="A139" s="2">
        <v>43506</v>
      </c>
      <c r="B139" t="s">
        <v>58</v>
      </c>
      <c r="C139" t="s">
        <v>23</v>
      </c>
      <c r="D139" s="6">
        <v>640</v>
      </c>
      <c r="E139" s="4">
        <v>1011916</v>
      </c>
      <c r="F139" s="4">
        <v>647626490</v>
      </c>
      <c r="G139" s="4">
        <v>116572768.2</v>
      </c>
      <c r="H139" t="s">
        <v>46</v>
      </c>
      <c r="I139" t="s">
        <v>75</v>
      </c>
      <c r="J139" s="13" t="str">
        <f t="shared" si="6"/>
        <v>T02</v>
      </c>
      <c r="K139" s="13" t="str">
        <f t="shared" si="7"/>
        <v>W07</v>
      </c>
      <c r="L139" s="13" t="str">
        <f>VLOOKUP($C139,List!$A$2:$D$26,2,0)</f>
        <v>Nhóm 07</v>
      </c>
      <c r="M139" s="14">
        <f>VLOOKUP($C139,List!$A$2:$D$26,3,0)*D139/1000</f>
        <v>2.6240000000000001</v>
      </c>
      <c r="N139" s="13" t="str">
        <f>VLOOKUP($C139,List!$A$2:$D$26,4,0)</f>
        <v>1000g</v>
      </c>
      <c r="O139" s="14" t="str">
        <f t="shared" si="8"/>
        <v>Q1</v>
      </c>
    </row>
    <row r="140" spans="1:15" x14ac:dyDescent="0.55000000000000004">
      <c r="A140" s="2">
        <v>43506</v>
      </c>
      <c r="B140" t="s">
        <v>57</v>
      </c>
      <c r="C140" t="s">
        <v>9</v>
      </c>
      <c r="D140" s="6">
        <v>430</v>
      </c>
      <c r="E140" s="4">
        <v>610901</v>
      </c>
      <c r="F140" s="4">
        <v>262687600</v>
      </c>
      <c r="G140" s="4">
        <v>28895636</v>
      </c>
      <c r="H140" t="s">
        <v>43</v>
      </c>
      <c r="I140" t="s">
        <v>74</v>
      </c>
      <c r="J140" s="13" t="str">
        <f t="shared" si="6"/>
        <v>T02</v>
      </c>
      <c r="K140" s="13" t="str">
        <f t="shared" si="7"/>
        <v>W07</v>
      </c>
      <c r="L140" s="13" t="str">
        <f>VLOOKUP($C140,List!$A$2:$D$26,2,0)</f>
        <v>Nhóm 04</v>
      </c>
      <c r="M140" s="14">
        <f>VLOOKUP($C140,List!$A$2:$D$26,3,0)*D140/1000</f>
        <v>1.3759999999999999</v>
      </c>
      <c r="N140" s="13" t="str">
        <f>VLOOKUP($C140,List!$A$2:$D$26,4,0)</f>
        <v>800g</v>
      </c>
      <c r="O140" s="14" t="str">
        <f t="shared" si="8"/>
        <v>Q1</v>
      </c>
    </row>
    <row r="141" spans="1:15" x14ac:dyDescent="0.55000000000000004">
      <c r="A141" s="2">
        <v>43507</v>
      </c>
      <c r="B141" t="s">
        <v>61</v>
      </c>
      <c r="C141" t="s">
        <v>24</v>
      </c>
      <c r="D141" s="6">
        <v>840</v>
      </c>
      <c r="E141" s="4">
        <v>612307</v>
      </c>
      <c r="F141" s="4">
        <v>514338090</v>
      </c>
      <c r="G141" s="4">
        <v>102867618</v>
      </c>
      <c r="H141" t="s">
        <v>45</v>
      </c>
      <c r="I141" t="s">
        <v>75</v>
      </c>
      <c r="J141" s="13" t="str">
        <f t="shared" si="6"/>
        <v>T02</v>
      </c>
      <c r="K141" s="13" t="str">
        <f t="shared" si="7"/>
        <v>W07</v>
      </c>
      <c r="L141" s="13" t="str">
        <f>VLOOKUP($C141,List!$A$2:$D$26,2,0)</f>
        <v>Nhóm 06</v>
      </c>
      <c r="M141" s="14">
        <f>VLOOKUP($C141,List!$A$2:$D$26,3,0)*D141/1000</f>
        <v>1.764</v>
      </c>
      <c r="N141" s="13" t="str">
        <f>VLOOKUP($C141,List!$A$2:$D$26,4,0)</f>
        <v>500g</v>
      </c>
      <c r="O141" s="14" t="str">
        <f t="shared" si="8"/>
        <v>Q1</v>
      </c>
    </row>
    <row r="142" spans="1:15" x14ac:dyDescent="0.55000000000000004">
      <c r="A142" s="2">
        <v>43507</v>
      </c>
      <c r="B142" t="s">
        <v>50</v>
      </c>
      <c r="C142" t="s">
        <v>23</v>
      </c>
      <c r="D142" s="6">
        <v>500</v>
      </c>
      <c r="E142" s="4">
        <v>751995</v>
      </c>
      <c r="F142" s="4">
        <v>375997280</v>
      </c>
      <c r="G142" s="4">
        <v>86479374.399999991</v>
      </c>
      <c r="H142" t="s">
        <v>45</v>
      </c>
      <c r="I142" t="s">
        <v>75</v>
      </c>
      <c r="J142" s="13" t="str">
        <f t="shared" si="6"/>
        <v>T02</v>
      </c>
      <c r="K142" s="13" t="str">
        <f t="shared" si="7"/>
        <v>W07</v>
      </c>
      <c r="L142" s="13" t="str">
        <f>VLOOKUP($C142,List!$A$2:$D$26,2,0)</f>
        <v>Nhóm 07</v>
      </c>
      <c r="M142" s="14">
        <f>VLOOKUP($C142,List!$A$2:$D$26,3,0)*D142/1000</f>
        <v>2.0499999999999998</v>
      </c>
      <c r="N142" s="13" t="str">
        <f>VLOOKUP($C142,List!$A$2:$D$26,4,0)</f>
        <v>1000g</v>
      </c>
      <c r="O142" s="14" t="str">
        <f t="shared" si="8"/>
        <v>Q1</v>
      </c>
    </row>
    <row r="143" spans="1:15" x14ac:dyDescent="0.55000000000000004">
      <c r="A143" s="2">
        <v>43507</v>
      </c>
      <c r="B143" t="s">
        <v>63</v>
      </c>
      <c r="C143" t="s">
        <v>27</v>
      </c>
      <c r="D143" s="6">
        <v>680</v>
      </c>
      <c r="E143" s="4">
        <v>313088</v>
      </c>
      <c r="F143" s="4">
        <v>212899950</v>
      </c>
      <c r="G143" s="4">
        <v>48966988.500000007</v>
      </c>
      <c r="H143" t="s">
        <v>47</v>
      </c>
      <c r="I143" t="s">
        <v>75</v>
      </c>
      <c r="J143" s="13" t="str">
        <f t="shared" si="6"/>
        <v>T02</v>
      </c>
      <c r="K143" s="13" t="str">
        <f t="shared" si="7"/>
        <v>W07</v>
      </c>
      <c r="L143" s="13" t="str">
        <f>VLOOKUP($C143,List!$A$2:$D$26,2,0)</f>
        <v>Nhóm 03</v>
      </c>
      <c r="M143" s="14">
        <f>VLOOKUP($C143,List!$A$2:$D$26,3,0)*D143/1000</f>
        <v>2.516</v>
      </c>
      <c r="N143" s="13" t="str">
        <f>VLOOKUP($C143,List!$A$2:$D$26,4,0)</f>
        <v>800g</v>
      </c>
      <c r="O143" s="14" t="str">
        <f t="shared" si="8"/>
        <v>Q1</v>
      </c>
    </row>
    <row r="144" spans="1:15" x14ac:dyDescent="0.55000000000000004">
      <c r="A144" s="2">
        <v>43507</v>
      </c>
      <c r="B144" t="s">
        <v>55</v>
      </c>
      <c r="C144" t="s">
        <v>15</v>
      </c>
      <c r="D144" s="6">
        <v>420</v>
      </c>
      <c r="E144" s="4">
        <v>778025</v>
      </c>
      <c r="F144" s="4">
        <v>326770370</v>
      </c>
      <c r="G144" s="4">
        <v>39212444.399999999</v>
      </c>
      <c r="H144" t="s">
        <v>47</v>
      </c>
      <c r="I144" t="s">
        <v>74</v>
      </c>
      <c r="J144" s="13" t="str">
        <f t="shared" si="6"/>
        <v>T02</v>
      </c>
      <c r="K144" s="13" t="str">
        <f t="shared" si="7"/>
        <v>W07</v>
      </c>
      <c r="L144" s="13" t="str">
        <f>VLOOKUP($C144,List!$A$2:$D$26,2,0)</f>
        <v>Nhóm 03</v>
      </c>
      <c r="M144" s="14">
        <f>VLOOKUP($C144,List!$A$2:$D$26,3,0)*D144/1000</f>
        <v>1.512</v>
      </c>
      <c r="N144" s="13" t="str">
        <f>VLOOKUP($C144,List!$A$2:$D$26,4,0)</f>
        <v>800g</v>
      </c>
      <c r="O144" s="14" t="str">
        <f t="shared" si="8"/>
        <v>Q1</v>
      </c>
    </row>
    <row r="145" spans="1:15" x14ac:dyDescent="0.55000000000000004">
      <c r="A145" s="2">
        <v>43507</v>
      </c>
      <c r="B145" t="s">
        <v>65</v>
      </c>
      <c r="C145" t="s">
        <v>22</v>
      </c>
      <c r="D145" s="6">
        <v>640</v>
      </c>
      <c r="E145" s="4">
        <v>1009917</v>
      </c>
      <c r="F145" s="4">
        <v>646346650</v>
      </c>
      <c r="G145" s="4">
        <v>96951997.5</v>
      </c>
      <c r="H145" t="s">
        <v>46</v>
      </c>
      <c r="I145" t="s">
        <v>75</v>
      </c>
      <c r="J145" s="13" t="str">
        <f t="shared" si="6"/>
        <v>T02</v>
      </c>
      <c r="K145" s="13" t="str">
        <f t="shared" si="7"/>
        <v>W07</v>
      </c>
      <c r="L145" s="13" t="str">
        <f>VLOOKUP($C145,List!$A$2:$D$26,2,0)</f>
        <v>Nhóm 06</v>
      </c>
      <c r="M145" s="14">
        <f>VLOOKUP($C145,List!$A$2:$D$26,3,0)*D145/1000</f>
        <v>1.216</v>
      </c>
      <c r="N145" s="13" t="str">
        <f>VLOOKUP($C145,List!$A$2:$D$26,4,0)</f>
        <v>250g</v>
      </c>
      <c r="O145" s="14" t="str">
        <f t="shared" si="8"/>
        <v>Q1</v>
      </c>
    </row>
    <row r="146" spans="1:15" x14ac:dyDescent="0.55000000000000004">
      <c r="A146" s="2">
        <v>43508</v>
      </c>
      <c r="B146" t="s">
        <v>64</v>
      </c>
      <c r="C146" t="s">
        <v>29</v>
      </c>
      <c r="D146" s="6">
        <v>460</v>
      </c>
      <c r="E146" s="4">
        <v>845051</v>
      </c>
      <c r="F146" s="4">
        <v>388723380</v>
      </c>
      <c r="G146" s="4">
        <v>54421273.200000003</v>
      </c>
      <c r="H146" t="s">
        <v>44</v>
      </c>
      <c r="I146" t="s">
        <v>74</v>
      </c>
      <c r="J146" s="13" t="str">
        <f t="shared" si="6"/>
        <v>T02</v>
      </c>
      <c r="K146" s="13" t="str">
        <f t="shared" si="7"/>
        <v>W07</v>
      </c>
      <c r="L146" s="13" t="str">
        <f>VLOOKUP($C146,List!$A$2:$D$26,2,0)</f>
        <v>Nhóm 02</v>
      </c>
      <c r="M146" s="14">
        <f>VLOOKUP($C146,List!$A$2:$D$26,3,0)*D146/1000</f>
        <v>1.518</v>
      </c>
      <c r="N146" s="13" t="str">
        <f>VLOOKUP($C146,List!$A$2:$D$26,4,0)</f>
        <v>800g</v>
      </c>
      <c r="O146" s="14" t="str">
        <f t="shared" si="8"/>
        <v>Q1</v>
      </c>
    </row>
    <row r="147" spans="1:15" x14ac:dyDescent="0.55000000000000004">
      <c r="A147" s="2">
        <v>43508</v>
      </c>
      <c r="B147" t="s">
        <v>60</v>
      </c>
      <c r="C147" t="s">
        <v>29</v>
      </c>
      <c r="D147" s="6">
        <v>680</v>
      </c>
      <c r="E147" s="4">
        <v>884911</v>
      </c>
      <c r="F147" s="4">
        <v>601739730</v>
      </c>
      <c r="G147" s="4">
        <v>54156575.699999996</v>
      </c>
      <c r="H147" t="s">
        <v>47</v>
      </c>
      <c r="I147" t="s">
        <v>74</v>
      </c>
      <c r="J147" s="13" t="str">
        <f t="shared" si="6"/>
        <v>T02</v>
      </c>
      <c r="K147" s="13" t="str">
        <f t="shared" si="7"/>
        <v>W07</v>
      </c>
      <c r="L147" s="13" t="str">
        <f>VLOOKUP($C147,List!$A$2:$D$26,2,0)</f>
        <v>Nhóm 02</v>
      </c>
      <c r="M147" s="14">
        <f>VLOOKUP($C147,List!$A$2:$D$26,3,0)*D147/1000</f>
        <v>2.2440000000000002</v>
      </c>
      <c r="N147" s="13" t="str">
        <f>VLOOKUP($C147,List!$A$2:$D$26,4,0)</f>
        <v>800g</v>
      </c>
      <c r="O147" s="14" t="str">
        <f t="shared" si="8"/>
        <v>Q1</v>
      </c>
    </row>
    <row r="148" spans="1:15" x14ac:dyDescent="0.55000000000000004">
      <c r="A148" s="2">
        <v>43508</v>
      </c>
      <c r="B148" t="s">
        <v>53</v>
      </c>
      <c r="C148" t="s">
        <v>11</v>
      </c>
      <c r="D148" s="6">
        <v>860</v>
      </c>
      <c r="E148" s="4">
        <v>416876</v>
      </c>
      <c r="F148" s="4">
        <v>358513480</v>
      </c>
      <c r="G148" s="4">
        <v>71702696</v>
      </c>
      <c r="H148" t="s">
        <v>45</v>
      </c>
      <c r="I148" t="s">
        <v>75</v>
      </c>
      <c r="J148" s="13" t="str">
        <f t="shared" si="6"/>
        <v>T02</v>
      </c>
      <c r="K148" s="13" t="str">
        <f t="shared" si="7"/>
        <v>W07</v>
      </c>
      <c r="L148" s="13" t="str">
        <f>VLOOKUP($C148,List!$A$2:$D$26,2,0)</f>
        <v>Nhóm 05</v>
      </c>
      <c r="M148" s="14">
        <f>VLOOKUP($C148,List!$A$2:$D$26,3,0)*D148/1000</f>
        <v>1.8920000000000001</v>
      </c>
      <c r="N148" s="13" t="str">
        <f>VLOOKUP($C148,List!$A$2:$D$26,4,0)</f>
        <v>500g</v>
      </c>
      <c r="O148" s="14" t="str">
        <f t="shared" si="8"/>
        <v>Q1</v>
      </c>
    </row>
    <row r="149" spans="1:15" x14ac:dyDescent="0.55000000000000004">
      <c r="A149" s="2">
        <v>43508</v>
      </c>
      <c r="B149" t="s">
        <v>50</v>
      </c>
      <c r="C149" t="s">
        <v>26</v>
      </c>
      <c r="D149" s="6">
        <v>560</v>
      </c>
      <c r="E149" s="4">
        <v>830408</v>
      </c>
      <c r="F149" s="4">
        <v>465028270</v>
      </c>
      <c r="G149" s="4">
        <v>106956502.10000001</v>
      </c>
      <c r="H149" t="s">
        <v>44</v>
      </c>
      <c r="I149" t="s">
        <v>75</v>
      </c>
      <c r="J149" s="13" t="str">
        <f t="shared" si="6"/>
        <v>T02</v>
      </c>
      <c r="K149" s="13" t="str">
        <f t="shared" si="7"/>
        <v>W07</v>
      </c>
      <c r="L149" s="13" t="str">
        <f>VLOOKUP($C149,List!$A$2:$D$26,2,0)</f>
        <v>Nhóm 06</v>
      </c>
      <c r="M149" s="14">
        <f>VLOOKUP($C149,List!$A$2:$D$26,3,0)*D149/1000</f>
        <v>1.456</v>
      </c>
      <c r="N149" s="13" t="str">
        <f>VLOOKUP($C149,List!$A$2:$D$26,4,0)</f>
        <v>500g</v>
      </c>
      <c r="O149" s="14" t="str">
        <f t="shared" si="8"/>
        <v>Q1</v>
      </c>
    </row>
    <row r="150" spans="1:15" x14ac:dyDescent="0.55000000000000004">
      <c r="A150" s="2">
        <v>43508</v>
      </c>
      <c r="B150" t="s">
        <v>64</v>
      </c>
      <c r="C150" t="s">
        <v>28</v>
      </c>
      <c r="D150" s="6">
        <v>600</v>
      </c>
      <c r="E150" s="4">
        <v>635118</v>
      </c>
      <c r="F150" s="4">
        <v>381070660</v>
      </c>
      <c r="G150" s="4">
        <v>30485652.800000004</v>
      </c>
      <c r="H150" t="s">
        <v>44</v>
      </c>
      <c r="I150" t="s">
        <v>75</v>
      </c>
      <c r="J150" s="13" t="str">
        <f t="shared" si="6"/>
        <v>T02</v>
      </c>
      <c r="K150" s="13" t="str">
        <f t="shared" si="7"/>
        <v>W07</v>
      </c>
      <c r="L150" s="13" t="str">
        <f>VLOOKUP($C150,List!$A$2:$D$26,2,0)</f>
        <v>Nhóm 05</v>
      </c>
      <c r="M150" s="14">
        <f>VLOOKUP($C150,List!$A$2:$D$26,3,0)*D150/1000</f>
        <v>1.2</v>
      </c>
      <c r="N150" s="13" t="str">
        <f>VLOOKUP($C150,List!$A$2:$D$26,4,0)</f>
        <v>250g</v>
      </c>
      <c r="O150" s="14" t="str">
        <f t="shared" si="8"/>
        <v>Q1</v>
      </c>
    </row>
    <row r="151" spans="1:15" x14ac:dyDescent="0.55000000000000004">
      <c r="A151" s="2">
        <v>43509</v>
      </c>
      <c r="B151" t="s">
        <v>62</v>
      </c>
      <c r="C151" t="s">
        <v>11</v>
      </c>
      <c r="D151" s="6">
        <v>1170</v>
      </c>
      <c r="E151" s="4">
        <v>388076</v>
      </c>
      <c r="F151" s="4">
        <v>454049160</v>
      </c>
      <c r="G151" s="4">
        <v>49945407.599999994</v>
      </c>
      <c r="H151" t="s">
        <v>47</v>
      </c>
      <c r="I151" t="s">
        <v>75</v>
      </c>
      <c r="J151" s="13" t="str">
        <f t="shared" si="6"/>
        <v>T02</v>
      </c>
      <c r="K151" s="13" t="str">
        <f t="shared" si="7"/>
        <v>W07</v>
      </c>
      <c r="L151" s="13" t="str">
        <f>VLOOKUP($C151,List!$A$2:$D$26,2,0)</f>
        <v>Nhóm 05</v>
      </c>
      <c r="M151" s="14">
        <f>VLOOKUP($C151,List!$A$2:$D$26,3,0)*D151/1000</f>
        <v>2.5739999999999998</v>
      </c>
      <c r="N151" s="13" t="str">
        <f>VLOOKUP($C151,List!$A$2:$D$26,4,0)</f>
        <v>500g</v>
      </c>
      <c r="O151" s="14" t="str">
        <f t="shared" si="8"/>
        <v>Q1</v>
      </c>
    </row>
    <row r="152" spans="1:15" x14ac:dyDescent="0.55000000000000004">
      <c r="A152" s="2">
        <v>43509</v>
      </c>
      <c r="B152" t="s">
        <v>57</v>
      </c>
      <c r="C152" t="s">
        <v>29</v>
      </c>
      <c r="D152" s="6">
        <v>600</v>
      </c>
      <c r="E152" s="4">
        <v>1119662</v>
      </c>
      <c r="F152" s="4">
        <v>671797080</v>
      </c>
      <c r="G152" s="4">
        <v>60461737.199999996</v>
      </c>
      <c r="H152" t="s">
        <v>47</v>
      </c>
      <c r="I152" t="s">
        <v>74</v>
      </c>
      <c r="J152" s="13" t="str">
        <f t="shared" si="6"/>
        <v>T02</v>
      </c>
      <c r="K152" s="13" t="str">
        <f t="shared" si="7"/>
        <v>W07</v>
      </c>
      <c r="L152" s="13" t="str">
        <f>VLOOKUP($C152,List!$A$2:$D$26,2,0)</f>
        <v>Nhóm 02</v>
      </c>
      <c r="M152" s="14">
        <f>VLOOKUP($C152,List!$A$2:$D$26,3,0)*D152/1000</f>
        <v>1.98</v>
      </c>
      <c r="N152" s="13" t="str">
        <f>VLOOKUP($C152,List!$A$2:$D$26,4,0)</f>
        <v>800g</v>
      </c>
      <c r="O152" s="14" t="str">
        <f t="shared" si="8"/>
        <v>Q1</v>
      </c>
    </row>
    <row r="153" spans="1:15" x14ac:dyDescent="0.55000000000000004">
      <c r="A153" s="2">
        <v>43509</v>
      </c>
      <c r="B153" t="s">
        <v>52</v>
      </c>
      <c r="C153" t="s">
        <v>20</v>
      </c>
      <c r="D153" s="6">
        <v>1250</v>
      </c>
      <c r="E153" s="4">
        <v>485028</v>
      </c>
      <c r="F153" s="4">
        <v>606285050</v>
      </c>
      <c r="G153" s="4">
        <v>48502804</v>
      </c>
      <c r="H153" t="s">
        <v>47</v>
      </c>
      <c r="I153" t="s">
        <v>74</v>
      </c>
      <c r="J153" s="13" t="str">
        <f t="shared" si="6"/>
        <v>T02</v>
      </c>
      <c r="K153" s="13" t="str">
        <f t="shared" si="7"/>
        <v>W07</v>
      </c>
      <c r="L153" s="13" t="str">
        <f>VLOOKUP($C153,List!$A$2:$D$26,2,0)</f>
        <v>Nhóm 08</v>
      </c>
      <c r="M153" s="14">
        <f>VLOOKUP($C153,List!$A$2:$D$26,3,0)*D153/1000</f>
        <v>3.75</v>
      </c>
      <c r="N153" s="13" t="str">
        <f>VLOOKUP($C153,List!$A$2:$D$26,4,0)</f>
        <v>500g</v>
      </c>
      <c r="O153" s="14" t="str">
        <f t="shared" si="8"/>
        <v>Q1</v>
      </c>
    </row>
    <row r="154" spans="1:15" x14ac:dyDescent="0.55000000000000004">
      <c r="A154" s="2">
        <v>43509</v>
      </c>
      <c r="B154" t="s">
        <v>51</v>
      </c>
      <c r="C154" t="s">
        <v>28</v>
      </c>
      <c r="D154" s="6">
        <v>760</v>
      </c>
      <c r="E154" s="4">
        <v>619070</v>
      </c>
      <c r="F154" s="4">
        <v>470492990</v>
      </c>
      <c r="G154" s="4">
        <v>70573948.5</v>
      </c>
      <c r="H154" t="s">
        <v>47</v>
      </c>
      <c r="I154" t="s">
        <v>75</v>
      </c>
      <c r="J154" s="13" t="str">
        <f t="shared" si="6"/>
        <v>T02</v>
      </c>
      <c r="K154" s="13" t="str">
        <f t="shared" si="7"/>
        <v>W07</v>
      </c>
      <c r="L154" s="13" t="str">
        <f>VLOOKUP($C154,List!$A$2:$D$26,2,0)</f>
        <v>Nhóm 05</v>
      </c>
      <c r="M154" s="14">
        <f>VLOOKUP($C154,List!$A$2:$D$26,3,0)*D154/1000</f>
        <v>1.52</v>
      </c>
      <c r="N154" s="13" t="str">
        <f>VLOOKUP($C154,List!$A$2:$D$26,4,0)</f>
        <v>250g</v>
      </c>
      <c r="O154" s="14" t="str">
        <f t="shared" si="8"/>
        <v>Q1</v>
      </c>
    </row>
    <row r="155" spans="1:15" x14ac:dyDescent="0.55000000000000004">
      <c r="A155" s="2">
        <v>43510</v>
      </c>
      <c r="B155" t="s">
        <v>65</v>
      </c>
      <c r="C155" t="s">
        <v>21</v>
      </c>
      <c r="D155" s="6">
        <v>1210</v>
      </c>
      <c r="E155" s="4">
        <v>507040</v>
      </c>
      <c r="F155" s="4">
        <v>613518810</v>
      </c>
      <c r="G155" s="4">
        <v>128838950.09999999</v>
      </c>
      <c r="H155" t="s">
        <v>46</v>
      </c>
      <c r="I155" t="s">
        <v>74</v>
      </c>
      <c r="J155" s="13" t="str">
        <f t="shared" si="6"/>
        <v>T02</v>
      </c>
      <c r="K155" s="13" t="str">
        <f t="shared" si="7"/>
        <v>W07</v>
      </c>
      <c r="L155" s="13" t="str">
        <f>VLOOKUP($C155,List!$A$2:$D$26,2,0)</f>
        <v>Nhóm 07</v>
      </c>
      <c r="M155" s="14">
        <f>VLOOKUP($C155,List!$A$2:$D$26,3,0)*D155/1000</f>
        <v>4.2350000000000003</v>
      </c>
      <c r="N155" s="13" t="str">
        <f>VLOOKUP($C155,List!$A$2:$D$26,4,0)</f>
        <v>800g</v>
      </c>
      <c r="O155" s="14" t="str">
        <f t="shared" si="8"/>
        <v>Q1</v>
      </c>
    </row>
    <row r="156" spans="1:15" x14ac:dyDescent="0.55000000000000004">
      <c r="A156" s="2">
        <v>43511</v>
      </c>
      <c r="B156" t="s">
        <v>65</v>
      </c>
      <c r="C156" t="s">
        <v>14</v>
      </c>
      <c r="D156" s="6">
        <v>510</v>
      </c>
      <c r="E156" s="4">
        <v>278344</v>
      </c>
      <c r="F156" s="4">
        <v>141955630</v>
      </c>
      <c r="G156" s="4">
        <v>19873788.200000003</v>
      </c>
      <c r="H156" t="s">
        <v>43</v>
      </c>
      <c r="I156" t="s">
        <v>74</v>
      </c>
      <c r="J156" s="13" t="str">
        <f t="shared" si="6"/>
        <v>T02</v>
      </c>
      <c r="K156" s="13" t="str">
        <f t="shared" si="7"/>
        <v>W07</v>
      </c>
      <c r="L156" s="13" t="str">
        <f>VLOOKUP($C156,List!$A$2:$D$26,2,0)</f>
        <v>Nhóm 04</v>
      </c>
      <c r="M156" s="14">
        <f>VLOOKUP($C156,List!$A$2:$D$26,3,0)*D156/1000</f>
        <v>0.81599999999999995</v>
      </c>
      <c r="N156" s="13" t="str">
        <f>VLOOKUP($C156,List!$A$2:$D$26,4,0)</f>
        <v>250g</v>
      </c>
      <c r="O156" s="14" t="str">
        <f t="shared" si="8"/>
        <v>Q1</v>
      </c>
    </row>
    <row r="157" spans="1:15" x14ac:dyDescent="0.55000000000000004">
      <c r="A157" s="2">
        <v>43511</v>
      </c>
      <c r="B157" t="s">
        <v>57</v>
      </c>
      <c r="C157" t="s">
        <v>24</v>
      </c>
      <c r="D157" s="6">
        <v>740</v>
      </c>
      <c r="E157" s="4">
        <v>623341</v>
      </c>
      <c r="F157" s="4">
        <v>461272180</v>
      </c>
      <c r="G157" s="4">
        <v>115318045</v>
      </c>
      <c r="H157" t="s">
        <v>47</v>
      </c>
      <c r="I157" t="s">
        <v>74</v>
      </c>
      <c r="J157" s="13" t="str">
        <f t="shared" si="6"/>
        <v>T02</v>
      </c>
      <c r="K157" s="13" t="str">
        <f t="shared" si="7"/>
        <v>W07</v>
      </c>
      <c r="L157" s="13" t="str">
        <f>VLOOKUP($C157,List!$A$2:$D$26,2,0)</f>
        <v>Nhóm 06</v>
      </c>
      <c r="M157" s="14">
        <f>VLOOKUP($C157,List!$A$2:$D$26,3,0)*D157/1000</f>
        <v>1.554</v>
      </c>
      <c r="N157" s="13" t="str">
        <f>VLOOKUP($C157,List!$A$2:$D$26,4,0)</f>
        <v>500g</v>
      </c>
      <c r="O157" s="14" t="str">
        <f t="shared" si="8"/>
        <v>Q1</v>
      </c>
    </row>
    <row r="158" spans="1:15" x14ac:dyDescent="0.55000000000000004">
      <c r="A158" s="2">
        <v>43511</v>
      </c>
      <c r="B158" t="s">
        <v>59</v>
      </c>
      <c r="C158" t="s">
        <v>7</v>
      </c>
      <c r="D158" s="6">
        <v>460</v>
      </c>
      <c r="E158" s="4">
        <v>481625</v>
      </c>
      <c r="F158" s="4">
        <v>221547520</v>
      </c>
      <c r="G158" s="4">
        <v>35447603.200000003</v>
      </c>
      <c r="H158" t="s">
        <v>46</v>
      </c>
      <c r="I158" t="s">
        <v>75</v>
      </c>
      <c r="J158" s="13" t="str">
        <f t="shared" si="6"/>
        <v>T02</v>
      </c>
      <c r="K158" s="13" t="str">
        <f t="shared" si="7"/>
        <v>W07</v>
      </c>
      <c r="L158" s="13" t="str">
        <f>VLOOKUP($C158,List!$A$2:$D$26,2,0)</f>
        <v>Nhóm 06</v>
      </c>
      <c r="M158" s="14">
        <f>VLOOKUP($C158,List!$A$2:$D$26,3,0)*D158/1000</f>
        <v>1.472</v>
      </c>
      <c r="N158" s="13" t="str">
        <f>VLOOKUP($C158,List!$A$2:$D$26,4,0)</f>
        <v>800g</v>
      </c>
      <c r="O158" s="14" t="str">
        <f t="shared" si="8"/>
        <v>Q1</v>
      </c>
    </row>
    <row r="159" spans="1:15" x14ac:dyDescent="0.55000000000000004">
      <c r="A159" s="2">
        <v>43511</v>
      </c>
      <c r="B159" t="s">
        <v>64</v>
      </c>
      <c r="C159" t="s">
        <v>31</v>
      </c>
      <c r="D159" s="6">
        <v>950</v>
      </c>
      <c r="E159" s="4">
        <v>708699</v>
      </c>
      <c r="F159" s="4">
        <v>673263970</v>
      </c>
      <c r="G159" s="4">
        <v>100989595.49999999</v>
      </c>
      <c r="H159" t="s">
        <v>43</v>
      </c>
      <c r="I159" t="s">
        <v>74</v>
      </c>
      <c r="J159" s="13" t="str">
        <f t="shared" si="6"/>
        <v>T02</v>
      </c>
      <c r="K159" s="13" t="str">
        <f t="shared" si="7"/>
        <v>W07</v>
      </c>
      <c r="L159" s="13" t="str">
        <f>VLOOKUP($C159,List!$A$2:$D$26,2,0)</f>
        <v>Nhóm 04</v>
      </c>
      <c r="M159" s="14">
        <f>VLOOKUP($C159,List!$A$2:$D$26,3,0)*D159/1000</f>
        <v>3.04</v>
      </c>
      <c r="N159" s="13" t="str">
        <f>VLOOKUP($C159,List!$A$2:$D$26,4,0)</f>
        <v>800g</v>
      </c>
      <c r="O159" s="14" t="str">
        <f t="shared" si="8"/>
        <v>Q1</v>
      </c>
    </row>
    <row r="160" spans="1:15" x14ac:dyDescent="0.55000000000000004">
      <c r="A160" s="2">
        <v>43512</v>
      </c>
      <c r="B160" t="s">
        <v>63</v>
      </c>
      <c r="C160" t="s">
        <v>17</v>
      </c>
      <c r="D160" s="6">
        <v>360</v>
      </c>
      <c r="E160" s="4">
        <v>565867</v>
      </c>
      <c r="F160" s="4">
        <v>203712180</v>
      </c>
      <c r="G160" s="4">
        <v>28519705.200000003</v>
      </c>
      <c r="H160" t="s">
        <v>46</v>
      </c>
      <c r="I160" t="s">
        <v>74</v>
      </c>
      <c r="J160" s="13" t="str">
        <f t="shared" si="6"/>
        <v>T02</v>
      </c>
      <c r="K160" s="13" t="str">
        <f t="shared" si="7"/>
        <v>W07</v>
      </c>
      <c r="L160" s="13" t="str">
        <f>VLOOKUP($C160,List!$A$2:$D$26,2,0)</f>
        <v>Nhóm 01</v>
      </c>
      <c r="M160" s="14">
        <f>VLOOKUP($C160,List!$A$2:$D$26,3,0)*D160/1000</f>
        <v>0.82799999999999985</v>
      </c>
      <c r="N160" s="13" t="str">
        <f>VLOOKUP($C160,List!$A$2:$D$26,4,0)</f>
        <v>500g</v>
      </c>
      <c r="O160" s="14" t="str">
        <f t="shared" si="8"/>
        <v>Q1</v>
      </c>
    </row>
    <row r="161" spans="1:15" x14ac:dyDescent="0.55000000000000004">
      <c r="A161" s="2">
        <v>43512</v>
      </c>
      <c r="B161" t="s">
        <v>54</v>
      </c>
      <c r="C161" t="s">
        <v>23</v>
      </c>
      <c r="D161" s="6">
        <v>430</v>
      </c>
      <c r="E161" s="4">
        <v>924654</v>
      </c>
      <c r="F161" s="4">
        <v>397601220</v>
      </c>
      <c r="G161" s="4">
        <v>99400305</v>
      </c>
      <c r="H161" t="s">
        <v>43</v>
      </c>
      <c r="I161" t="s">
        <v>75</v>
      </c>
      <c r="J161" s="13" t="str">
        <f t="shared" si="6"/>
        <v>T02</v>
      </c>
      <c r="K161" s="13" t="str">
        <f t="shared" si="7"/>
        <v>W07</v>
      </c>
      <c r="L161" s="13" t="str">
        <f>VLOOKUP($C161,List!$A$2:$D$26,2,0)</f>
        <v>Nhóm 07</v>
      </c>
      <c r="M161" s="14">
        <f>VLOOKUP($C161,List!$A$2:$D$26,3,0)*D161/1000</f>
        <v>1.7629999999999997</v>
      </c>
      <c r="N161" s="13" t="str">
        <f>VLOOKUP($C161,List!$A$2:$D$26,4,0)</f>
        <v>1000g</v>
      </c>
      <c r="O161" s="14" t="str">
        <f t="shared" si="8"/>
        <v>Q1</v>
      </c>
    </row>
    <row r="162" spans="1:15" x14ac:dyDescent="0.55000000000000004">
      <c r="A162" s="2">
        <v>43513</v>
      </c>
      <c r="B162" t="s">
        <v>53</v>
      </c>
      <c r="C162" t="s">
        <v>26</v>
      </c>
      <c r="D162" s="6">
        <v>510</v>
      </c>
      <c r="E162" s="4">
        <v>963777</v>
      </c>
      <c r="F162" s="4">
        <v>491526030</v>
      </c>
      <c r="G162" s="4">
        <v>39322082.400000006</v>
      </c>
      <c r="H162" t="s">
        <v>45</v>
      </c>
      <c r="I162" t="s">
        <v>75</v>
      </c>
      <c r="J162" s="13" t="str">
        <f t="shared" si="6"/>
        <v>T02</v>
      </c>
      <c r="K162" s="13" t="str">
        <f t="shared" si="7"/>
        <v>W08</v>
      </c>
      <c r="L162" s="13" t="str">
        <f>VLOOKUP($C162,List!$A$2:$D$26,2,0)</f>
        <v>Nhóm 06</v>
      </c>
      <c r="M162" s="14">
        <f>VLOOKUP($C162,List!$A$2:$D$26,3,0)*D162/1000</f>
        <v>1.3260000000000001</v>
      </c>
      <c r="N162" s="13" t="str">
        <f>VLOOKUP($C162,List!$A$2:$D$26,4,0)</f>
        <v>500g</v>
      </c>
      <c r="O162" s="14" t="str">
        <f t="shared" si="8"/>
        <v>Q1</v>
      </c>
    </row>
    <row r="163" spans="1:15" x14ac:dyDescent="0.55000000000000004">
      <c r="A163" s="2">
        <v>43513</v>
      </c>
      <c r="B163" t="s">
        <v>52</v>
      </c>
      <c r="C163" t="s">
        <v>12</v>
      </c>
      <c r="D163" s="6">
        <v>380</v>
      </c>
      <c r="E163" s="4">
        <v>918236</v>
      </c>
      <c r="F163" s="4">
        <v>348929590</v>
      </c>
      <c r="G163" s="4">
        <v>59318030.300000004</v>
      </c>
      <c r="H163" t="s">
        <v>44</v>
      </c>
      <c r="I163" t="s">
        <v>74</v>
      </c>
      <c r="J163" s="13" t="str">
        <f t="shared" si="6"/>
        <v>T02</v>
      </c>
      <c r="K163" s="13" t="str">
        <f t="shared" si="7"/>
        <v>W08</v>
      </c>
      <c r="L163" s="13" t="str">
        <f>VLOOKUP($C163,List!$A$2:$D$26,2,0)</f>
        <v>Nhóm 03</v>
      </c>
      <c r="M163" s="14">
        <f>VLOOKUP($C163,List!$A$2:$D$26,3,0)*D163/1000</f>
        <v>1.6339999999999999</v>
      </c>
      <c r="N163" s="13" t="str">
        <f>VLOOKUP($C163,List!$A$2:$D$26,4,0)</f>
        <v>1000g</v>
      </c>
      <c r="O163" s="14" t="str">
        <f t="shared" si="8"/>
        <v>Q1</v>
      </c>
    </row>
    <row r="164" spans="1:15" x14ac:dyDescent="0.55000000000000004">
      <c r="A164" s="2">
        <v>43513</v>
      </c>
      <c r="B164" t="s">
        <v>65</v>
      </c>
      <c r="C164" t="s">
        <v>25</v>
      </c>
      <c r="D164" s="6">
        <v>230</v>
      </c>
      <c r="E164" s="4">
        <v>612057</v>
      </c>
      <c r="F164" s="4">
        <v>140773140</v>
      </c>
      <c r="G164" s="4">
        <v>28154628.000000004</v>
      </c>
      <c r="H164" t="s">
        <v>46</v>
      </c>
      <c r="I164" t="s">
        <v>75</v>
      </c>
      <c r="J164" s="13" t="str">
        <f t="shared" si="6"/>
        <v>T02</v>
      </c>
      <c r="K164" s="13" t="str">
        <f t="shared" si="7"/>
        <v>W08</v>
      </c>
      <c r="L164" s="13" t="str">
        <f>VLOOKUP($C164,List!$A$2:$D$26,2,0)</f>
        <v>Nhóm 06</v>
      </c>
      <c r="M164" s="14">
        <f>VLOOKUP($C164,List!$A$2:$D$26,3,0)*D164/1000</f>
        <v>0.29899999999999999</v>
      </c>
      <c r="N164" s="13" t="str">
        <f>VLOOKUP($C164,List!$A$2:$D$26,4,0)</f>
        <v>250g</v>
      </c>
      <c r="O164" s="14" t="str">
        <f t="shared" si="8"/>
        <v>Q1</v>
      </c>
    </row>
    <row r="165" spans="1:15" x14ac:dyDescent="0.55000000000000004">
      <c r="A165" s="2">
        <v>43513</v>
      </c>
      <c r="B165" t="s">
        <v>56</v>
      </c>
      <c r="C165" t="s">
        <v>22</v>
      </c>
      <c r="D165" s="6">
        <v>650</v>
      </c>
      <c r="E165" s="4">
        <v>790273</v>
      </c>
      <c r="F165" s="4">
        <v>513677520</v>
      </c>
      <c r="G165" s="4">
        <v>82188403.200000003</v>
      </c>
      <c r="H165" t="s">
        <v>47</v>
      </c>
      <c r="I165" t="s">
        <v>74</v>
      </c>
      <c r="J165" s="13" t="str">
        <f t="shared" si="6"/>
        <v>T02</v>
      </c>
      <c r="K165" s="13" t="str">
        <f t="shared" si="7"/>
        <v>W08</v>
      </c>
      <c r="L165" s="13" t="str">
        <f>VLOOKUP($C165,List!$A$2:$D$26,2,0)</f>
        <v>Nhóm 06</v>
      </c>
      <c r="M165" s="14">
        <f>VLOOKUP($C165,List!$A$2:$D$26,3,0)*D165/1000</f>
        <v>1.2350000000000001</v>
      </c>
      <c r="N165" s="13" t="str">
        <f>VLOOKUP($C165,List!$A$2:$D$26,4,0)</f>
        <v>250g</v>
      </c>
      <c r="O165" s="14" t="str">
        <f t="shared" si="8"/>
        <v>Q1</v>
      </c>
    </row>
    <row r="166" spans="1:15" x14ac:dyDescent="0.55000000000000004">
      <c r="A166" s="2">
        <v>43513</v>
      </c>
      <c r="B166" t="s">
        <v>54</v>
      </c>
      <c r="C166" t="s">
        <v>31</v>
      </c>
      <c r="D166" s="6">
        <v>970</v>
      </c>
      <c r="E166" s="4">
        <v>680923</v>
      </c>
      <c r="F166" s="4">
        <v>660495510</v>
      </c>
      <c r="G166" s="4">
        <v>125494146.89999999</v>
      </c>
      <c r="H166" t="s">
        <v>44</v>
      </c>
      <c r="I166" t="s">
        <v>75</v>
      </c>
      <c r="J166" s="13" t="str">
        <f t="shared" si="6"/>
        <v>T02</v>
      </c>
      <c r="K166" s="13" t="str">
        <f t="shared" si="7"/>
        <v>W08</v>
      </c>
      <c r="L166" s="13" t="str">
        <f>VLOOKUP($C166,List!$A$2:$D$26,2,0)</f>
        <v>Nhóm 04</v>
      </c>
      <c r="M166" s="14">
        <f>VLOOKUP($C166,List!$A$2:$D$26,3,0)*D166/1000</f>
        <v>3.1040000000000001</v>
      </c>
      <c r="N166" s="13" t="str">
        <f>VLOOKUP($C166,List!$A$2:$D$26,4,0)</f>
        <v>800g</v>
      </c>
      <c r="O166" s="14" t="str">
        <f t="shared" si="8"/>
        <v>Q1</v>
      </c>
    </row>
    <row r="167" spans="1:15" x14ac:dyDescent="0.55000000000000004">
      <c r="A167" s="2">
        <v>43514</v>
      </c>
      <c r="B167" t="s">
        <v>59</v>
      </c>
      <c r="C167" t="s">
        <v>9</v>
      </c>
      <c r="D167" s="6">
        <v>630</v>
      </c>
      <c r="E167" s="4">
        <v>530430</v>
      </c>
      <c r="F167" s="4">
        <v>334171130</v>
      </c>
      <c r="G167" s="4">
        <v>86884493.800000012</v>
      </c>
      <c r="H167" t="s">
        <v>44</v>
      </c>
      <c r="I167" t="s">
        <v>75</v>
      </c>
      <c r="J167" s="13" t="str">
        <f t="shared" si="6"/>
        <v>T02</v>
      </c>
      <c r="K167" s="13" t="str">
        <f t="shared" si="7"/>
        <v>W08</v>
      </c>
      <c r="L167" s="13" t="str">
        <f>VLOOKUP($C167,List!$A$2:$D$26,2,0)</f>
        <v>Nhóm 04</v>
      </c>
      <c r="M167" s="14">
        <f>VLOOKUP($C167,List!$A$2:$D$26,3,0)*D167/1000</f>
        <v>2.016</v>
      </c>
      <c r="N167" s="13" t="str">
        <f>VLOOKUP($C167,List!$A$2:$D$26,4,0)</f>
        <v>800g</v>
      </c>
      <c r="O167" s="14" t="str">
        <f t="shared" si="8"/>
        <v>Q1</v>
      </c>
    </row>
    <row r="168" spans="1:15" x14ac:dyDescent="0.55000000000000004">
      <c r="A168" s="2">
        <v>43514</v>
      </c>
      <c r="B168" t="s">
        <v>57</v>
      </c>
      <c r="C168" t="s">
        <v>12</v>
      </c>
      <c r="D168" s="6">
        <v>30</v>
      </c>
      <c r="E168" s="4">
        <v>809867</v>
      </c>
      <c r="F168" s="4">
        <v>24296000</v>
      </c>
      <c r="G168" s="4">
        <v>5345120</v>
      </c>
      <c r="H168" t="s">
        <v>44</v>
      </c>
      <c r="I168" t="s">
        <v>74</v>
      </c>
      <c r="J168" s="13" t="str">
        <f t="shared" si="6"/>
        <v>T02</v>
      </c>
      <c r="K168" s="13" t="str">
        <f t="shared" si="7"/>
        <v>W08</v>
      </c>
      <c r="L168" s="13" t="str">
        <f>VLOOKUP($C168,List!$A$2:$D$26,2,0)</f>
        <v>Nhóm 03</v>
      </c>
      <c r="M168" s="14">
        <f>VLOOKUP($C168,List!$A$2:$D$26,3,0)*D168/1000</f>
        <v>0.129</v>
      </c>
      <c r="N168" s="13" t="str">
        <f>VLOOKUP($C168,List!$A$2:$D$26,4,0)</f>
        <v>1000g</v>
      </c>
      <c r="O168" s="14" t="str">
        <f t="shared" si="8"/>
        <v>Q1</v>
      </c>
    </row>
    <row r="169" spans="1:15" x14ac:dyDescent="0.55000000000000004">
      <c r="A169" s="2">
        <v>43514</v>
      </c>
      <c r="B169" t="s">
        <v>55</v>
      </c>
      <c r="C169" t="s">
        <v>18</v>
      </c>
      <c r="D169" s="6">
        <v>550</v>
      </c>
      <c r="E169" s="4">
        <v>291418</v>
      </c>
      <c r="F169" s="4">
        <v>160279970</v>
      </c>
      <c r="G169" s="4">
        <v>22439195.800000001</v>
      </c>
      <c r="H169" t="s">
        <v>47</v>
      </c>
      <c r="I169" t="s">
        <v>74</v>
      </c>
      <c r="J169" s="13" t="str">
        <f t="shared" si="6"/>
        <v>T02</v>
      </c>
      <c r="K169" s="13" t="str">
        <f t="shared" si="7"/>
        <v>W08</v>
      </c>
      <c r="L169" s="13" t="str">
        <f>VLOOKUP($C169,List!$A$2:$D$26,2,0)</f>
        <v>Nhóm 02</v>
      </c>
      <c r="M169" s="14">
        <f>VLOOKUP($C169,List!$A$2:$D$26,3,0)*D169/1000</f>
        <v>2.2000000000000002</v>
      </c>
      <c r="N169" s="13" t="str">
        <f>VLOOKUP($C169,List!$A$2:$D$26,4,0)</f>
        <v>800g</v>
      </c>
      <c r="O169" s="14" t="str">
        <f t="shared" si="8"/>
        <v>Q1</v>
      </c>
    </row>
    <row r="170" spans="1:15" x14ac:dyDescent="0.55000000000000004">
      <c r="A170" s="2">
        <v>43514</v>
      </c>
      <c r="B170" t="s">
        <v>59</v>
      </c>
      <c r="C170" t="s">
        <v>8</v>
      </c>
      <c r="D170" s="6">
        <v>840</v>
      </c>
      <c r="E170" s="4">
        <v>380235</v>
      </c>
      <c r="F170" s="4">
        <v>319397000</v>
      </c>
      <c r="G170" s="4">
        <v>28745730</v>
      </c>
      <c r="H170" t="s">
        <v>44</v>
      </c>
      <c r="I170" t="s">
        <v>74</v>
      </c>
      <c r="J170" s="13" t="str">
        <f t="shared" si="6"/>
        <v>T02</v>
      </c>
      <c r="K170" s="13" t="str">
        <f t="shared" si="7"/>
        <v>W08</v>
      </c>
      <c r="L170" s="13" t="str">
        <f>VLOOKUP($C170,List!$A$2:$D$26,2,0)</f>
        <v>Nhóm 02</v>
      </c>
      <c r="M170" s="14">
        <f>VLOOKUP($C170,List!$A$2:$D$26,3,0)*D170/1000</f>
        <v>3.36</v>
      </c>
      <c r="N170" s="13" t="str">
        <f>VLOOKUP($C170,List!$A$2:$D$26,4,0)</f>
        <v>800g</v>
      </c>
      <c r="O170" s="14" t="str">
        <f t="shared" si="8"/>
        <v>Q1</v>
      </c>
    </row>
    <row r="171" spans="1:15" x14ac:dyDescent="0.55000000000000004">
      <c r="A171" s="2">
        <v>43514</v>
      </c>
      <c r="B171" t="s">
        <v>57</v>
      </c>
      <c r="C171" t="s">
        <v>8</v>
      </c>
      <c r="D171" s="6">
        <v>440</v>
      </c>
      <c r="E171" s="4">
        <v>449580</v>
      </c>
      <c r="F171" s="4">
        <v>197815410</v>
      </c>
      <c r="G171" s="4">
        <v>37584927.899999999</v>
      </c>
      <c r="H171" t="s">
        <v>47</v>
      </c>
      <c r="I171" t="s">
        <v>75</v>
      </c>
      <c r="J171" s="13" t="str">
        <f t="shared" si="6"/>
        <v>T02</v>
      </c>
      <c r="K171" s="13" t="str">
        <f t="shared" si="7"/>
        <v>W08</v>
      </c>
      <c r="L171" s="13" t="str">
        <f>VLOOKUP($C171,List!$A$2:$D$26,2,0)</f>
        <v>Nhóm 02</v>
      </c>
      <c r="M171" s="14">
        <f>VLOOKUP($C171,List!$A$2:$D$26,3,0)*D171/1000</f>
        <v>1.76</v>
      </c>
      <c r="N171" s="13" t="str">
        <f>VLOOKUP($C171,List!$A$2:$D$26,4,0)</f>
        <v>800g</v>
      </c>
      <c r="O171" s="14" t="str">
        <f t="shared" si="8"/>
        <v>Q1</v>
      </c>
    </row>
    <row r="172" spans="1:15" x14ac:dyDescent="0.55000000000000004">
      <c r="A172" s="2">
        <v>43514</v>
      </c>
      <c r="B172" t="s">
        <v>65</v>
      </c>
      <c r="C172" t="s">
        <v>13</v>
      </c>
      <c r="D172" s="6">
        <v>810</v>
      </c>
      <c r="E172" s="4">
        <v>788824</v>
      </c>
      <c r="F172" s="4">
        <v>638947090</v>
      </c>
      <c r="G172" s="4">
        <v>102231534.39999999</v>
      </c>
      <c r="H172" t="s">
        <v>43</v>
      </c>
      <c r="I172" t="s">
        <v>75</v>
      </c>
      <c r="J172" s="13" t="str">
        <f t="shared" si="6"/>
        <v>T02</v>
      </c>
      <c r="K172" s="13" t="str">
        <f t="shared" si="7"/>
        <v>W08</v>
      </c>
      <c r="L172" s="13" t="str">
        <f>VLOOKUP($C172,List!$A$2:$D$26,2,0)</f>
        <v>Nhóm 08</v>
      </c>
      <c r="M172" s="14">
        <f>VLOOKUP($C172,List!$A$2:$D$26,3,0)*D172/1000</f>
        <v>2.1869999999999998</v>
      </c>
      <c r="N172" s="13" t="str">
        <f>VLOOKUP($C172,List!$A$2:$D$26,4,0)</f>
        <v>500g</v>
      </c>
      <c r="O172" s="14" t="str">
        <f t="shared" si="8"/>
        <v>Q1</v>
      </c>
    </row>
    <row r="173" spans="1:15" x14ac:dyDescent="0.55000000000000004">
      <c r="A173" s="2">
        <v>43514</v>
      </c>
      <c r="B173" t="s">
        <v>50</v>
      </c>
      <c r="C173" t="s">
        <v>9</v>
      </c>
      <c r="D173" s="6">
        <v>580</v>
      </c>
      <c r="E173" s="4">
        <v>528666</v>
      </c>
      <c r="F173" s="4">
        <v>306626520</v>
      </c>
      <c r="G173" s="4">
        <v>58259038.799999997</v>
      </c>
      <c r="H173" t="s">
        <v>46</v>
      </c>
      <c r="I173" t="s">
        <v>74</v>
      </c>
      <c r="J173" s="13" t="str">
        <f t="shared" si="6"/>
        <v>T02</v>
      </c>
      <c r="K173" s="13" t="str">
        <f t="shared" si="7"/>
        <v>W08</v>
      </c>
      <c r="L173" s="13" t="str">
        <f>VLOOKUP($C173,List!$A$2:$D$26,2,0)</f>
        <v>Nhóm 04</v>
      </c>
      <c r="M173" s="14">
        <f>VLOOKUP($C173,List!$A$2:$D$26,3,0)*D173/1000</f>
        <v>1.8560000000000001</v>
      </c>
      <c r="N173" s="13" t="str">
        <f>VLOOKUP($C173,List!$A$2:$D$26,4,0)</f>
        <v>800g</v>
      </c>
      <c r="O173" s="14" t="str">
        <f t="shared" si="8"/>
        <v>Q1</v>
      </c>
    </row>
    <row r="174" spans="1:15" x14ac:dyDescent="0.55000000000000004">
      <c r="A174" s="2">
        <v>43515</v>
      </c>
      <c r="B174" t="s">
        <v>53</v>
      </c>
      <c r="C174" t="s">
        <v>9</v>
      </c>
      <c r="D174" s="6">
        <v>430</v>
      </c>
      <c r="E174" s="4">
        <v>561134</v>
      </c>
      <c r="F174" s="4">
        <v>241287600</v>
      </c>
      <c r="G174" s="4">
        <v>31367388.000000004</v>
      </c>
      <c r="H174" t="s">
        <v>47</v>
      </c>
      <c r="I174" t="s">
        <v>75</v>
      </c>
      <c r="J174" s="13" t="str">
        <f t="shared" si="6"/>
        <v>T02</v>
      </c>
      <c r="K174" s="13" t="str">
        <f t="shared" si="7"/>
        <v>W08</v>
      </c>
      <c r="L174" s="13" t="str">
        <f>VLOOKUP($C174,List!$A$2:$D$26,2,0)</f>
        <v>Nhóm 04</v>
      </c>
      <c r="M174" s="14">
        <f>VLOOKUP($C174,List!$A$2:$D$26,3,0)*D174/1000</f>
        <v>1.3759999999999999</v>
      </c>
      <c r="N174" s="13" t="str">
        <f>VLOOKUP($C174,List!$A$2:$D$26,4,0)</f>
        <v>800g</v>
      </c>
      <c r="O174" s="14" t="str">
        <f t="shared" si="8"/>
        <v>Q1</v>
      </c>
    </row>
    <row r="175" spans="1:15" x14ac:dyDescent="0.55000000000000004">
      <c r="A175" s="2">
        <v>43515</v>
      </c>
      <c r="B175" t="s">
        <v>56</v>
      </c>
      <c r="C175" t="s">
        <v>26</v>
      </c>
      <c r="D175" s="6">
        <v>330</v>
      </c>
      <c r="E175" s="4">
        <v>806975</v>
      </c>
      <c r="F175" s="4">
        <v>266301770</v>
      </c>
      <c r="G175" s="4">
        <v>45271300.900000006</v>
      </c>
      <c r="H175" t="s">
        <v>44</v>
      </c>
      <c r="I175" t="s">
        <v>75</v>
      </c>
      <c r="J175" s="13" t="str">
        <f t="shared" si="6"/>
        <v>T02</v>
      </c>
      <c r="K175" s="13" t="str">
        <f t="shared" si="7"/>
        <v>W08</v>
      </c>
      <c r="L175" s="13" t="str">
        <f>VLOOKUP($C175,List!$A$2:$D$26,2,0)</f>
        <v>Nhóm 06</v>
      </c>
      <c r="M175" s="14">
        <f>VLOOKUP($C175,List!$A$2:$D$26,3,0)*D175/1000</f>
        <v>0.85799999999999998</v>
      </c>
      <c r="N175" s="13" t="str">
        <f>VLOOKUP($C175,List!$A$2:$D$26,4,0)</f>
        <v>500g</v>
      </c>
      <c r="O175" s="14" t="str">
        <f t="shared" si="8"/>
        <v>Q1</v>
      </c>
    </row>
    <row r="176" spans="1:15" x14ac:dyDescent="0.55000000000000004">
      <c r="A176" s="2">
        <v>43515</v>
      </c>
      <c r="B176" t="s">
        <v>62</v>
      </c>
      <c r="C176" t="s">
        <v>30</v>
      </c>
      <c r="D176" s="6">
        <v>770</v>
      </c>
      <c r="E176" s="4">
        <v>403566</v>
      </c>
      <c r="F176" s="4">
        <v>310745990</v>
      </c>
      <c r="G176" s="4">
        <v>55934278.199999996</v>
      </c>
      <c r="H176" t="s">
        <v>44</v>
      </c>
      <c r="I176" t="s">
        <v>74</v>
      </c>
      <c r="J176" s="13" t="str">
        <f t="shared" si="6"/>
        <v>T02</v>
      </c>
      <c r="K176" s="13" t="str">
        <f t="shared" si="7"/>
        <v>W08</v>
      </c>
      <c r="L176" s="13" t="str">
        <f>VLOOKUP($C176,List!$A$2:$D$26,2,0)</f>
        <v>Nhóm 07</v>
      </c>
      <c r="M176" s="14">
        <f>VLOOKUP($C176,List!$A$2:$D$26,3,0)*D176/1000</f>
        <v>2.9260000000000002</v>
      </c>
      <c r="N176" s="13" t="str">
        <f>VLOOKUP($C176,List!$A$2:$D$26,4,0)</f>
        <v>800g</v>
      </c>
      <c r="O176" s="14" t="str">
        <f t="shared" si="8"/>
        <v>Q1</v>
      </c>
    </row>
    <row r="177" spans="1:15" x14ac:dyDescent="0.55000000000000004">
      <c r="A177" s="2">
        <v>43515</v>
      </c>
      <c r="B177" t="s">
        <v>55</v>
      </c>
      <c r="C177" t="s">
        <v>18</v>
      </c>
      <c r="D177" s="6">
        <v>270</v>
      </c>
      <c r="E177" s="4">
        <v>285552</v>
      </c>
      <c r="F177" s="4">
        <v>77099050</v>
      </c>
      <c r="G177" s="4">
        <v>14648819.5</v>
      </c>
      <c r="H177" t="s">
        <v>47</v>
      </c>
      <c r="I177" t="s">
        <v>75</v>
      </c>
      <c r="J177" s="13" t="str">
        <f t="shared" si="6"/>
        <v>T02</v>
      </c>
      <c r="K177" s="13" t="str">
        <f t="shared" si="7"/>
        <v>W08</v>
      </c>
      <c r="L177" s="13" t="str">
        <f>VLOOKUP($C177,List!$A$2:$D$26,2,0)</f>
        <v>Nhóm 02</v>
      </c>
      <c r="M177" s="14">
        <f>VLOOKUP($C177,List!$A$2:$D$26,3,0)*D177/1000</f>
        <v>1.08</v>
      </c>
      <c r="N177" s="13" t="str">
        <f>VLOOKUP($C177,List!$A$2:$D$26,4,0)</f>
        <v>800g</v>
      </c>
      <c r="O177" s="14" t="str">
        <f t="shared" si="8"/>
        <v>Q1</v>
      </c>
    </row>
    <row r="178" spans="1:15" x14ac:dyDescent="0.55000000000000004">
      <c r="A178" s="2">
        <v>43515</v>
      </c>
      <c r="B178" t="s">
        <v>60</v>
      </c>
      <c r="C178" t="s">
        <v>15</v>
      </c>
      <c r="D178" s="6">
        <v>740</v>
      </c>
      <c r="E178" s="4">
        <v>699026</v>
      </c>
      <c r="F178" s="4">
        <v>517278880</v>
      </c>
      <c r="G178" s="4">
        <v>124146931.19999999</v>
      </c>
      <c r="H178" t="s">
        <v>44</v>
      </c>
      <c r="I178" t="s">
        <v>74</v>
      </c>
      <c r="J178" s="13" t="str">
        <f t="shared" si="6"/>
        <v>T02</v>
      </c>
      <c r="K178" s="13" t="str">
        <f t="shared" si="7"/>
        <v>W08</v>
      </c>
      <c r="L178" s="13" t="str">
        <f>VLOOKUP($C178,List!$A$2:$D$26,2,0)</f>
        <v>Nhóm 03</v>
      </c>
      <c r="M178" s="14">
        <f>VLOOKUP($C178,List!$A$2:$D$26,3,0)*D178/1000</f>
        <v>2.6640000000000001</v>
      </c>
      <c r="N178" s="13" t="str">
        <f>VLOOKUP($C178,List!$A$2:$D$26,4,0)</f>
        <v>800g</v>
      </c>
      <c r="O178" s="14" t="str">
        <f t="shared" si="8"/>
        <v>Q1</v>
      </c>
    </row>
    <row r="179" spans="1:15" x14ac:dyDescent="0.55000000000000004">
      <c r="A179" s="2">
        <v>43516</v>
      </c>
      <c r="B179" t="s">
        <v>54</v>
      </c>
      <c r="C179" t="s">
        <v>21</v>
      </c>
      <c r="D179" s="6">
        <v>150</v>
      </c>
      <c r="E179" s="4">
        <v>586967</v>
      </c>
      <c r="F179" s="4">
        <v>88044980</v>
      </c>
      <c r="G179" s="4">
        <v>8804498</v>
      </c>
      <c r="H179" t="s">
        <v>47</v>
      </c>
      <c r="I179" t="s">
        <v>75</v>
      </c>
      <c r="J179" s="13" t="str">
        <f t="shared" si="6"/>
        <v>T02</v>
      </c>
      <c r="K179" s="13" t="str">
        <f t="shared" si="7"/>
        <v>W08</v>
      </c>
      <c r="L179" s="13" t="str">
        <f>VLOOKUP($C179,List!$A$2:$D$26,2,0)</f>
        <v>Nhóm 07</v>
      </c>
      <c r="M179" s="14">
        <f>VLOOKUP($C179,List!$A$2:$D$26,3,0)*D179/1000</f>
        <v>0.52500000000000002</v>
      </c>
      <c r="N179" s="13" t="str">
        <f>VLOOKUP($C179,List!$A$2:$D$26,4,0)</f>
        <v>800g</v>
      </c>
      <c r="O179" s="14" t="str">
        <f t="shared" si="8"/>
        <v>Q1</v>
      </c>
    </row>
    <row r="180" spans="1:15" x14ac:dyDescent="0.55000000000000004">
      <c r="A180" s="2">
        <v>43516</v>
      </c>
      <c r="B180" t="s">
        <v>65</v>
      </c>
      <c r="C180" t="s">
        <v>30</v>
      </c>
      <c r="D180" s="6">
        <v>1200</v>
      </c>
      <c r="E180" s="4">
        <v>365957</v>
      </c>
      <c r="F180" s="4">
        <v>439148010</v>
      </c>
      <c r="G180" s="4">
        <v>43914801.000000007</v>
      </c>
      <c r="H180" t="s">
        <v>45</v>
      </c>
      <c r="I180" t="s">
        <v>74</v>
      </c>
      <c r="J180" s="13" t="str">
        <f t="shared" si="6"/>
        <v>T02</v>
      </c>
      <c r="K180" s="13" t="str">
        <f t="shared" si="7"/>
        <v>W08</v>
      </c>
      <c r="L180" s="13" t="str">
        <f>VLOOKUP($C180,List!$A$2:$D$26,2,0)</f>
        <v>Nhóm 07</v>
      </c>
      <c r="M180" s="14">
        <f>VLOOKUP($C180,List!$A$2:$D$26,3,0)*D180/1000</f>
        <v>4.5599999999999996</v>
      </c>
      <c r="N180" s="13" t="str">
        <f>VLOOKUP($C180,List!$A$2:$D$26,4,0)</f>
        <v>800g</v>
      </c>
      <c r="O180" s="14" t="str">
        <f t="shared" si="8"/>
        <v>Q1</v>
      </c>
    </row>
    <row r="181" spans="1:15" x14ac:dyDescent="0.55000000000000004">
      <c r="A181" s="2">
        <v>43516</v>
      </c>
      <c r="B181" t="s">
        <v>64</v>
      </c>
      <c r="C181" t="s">
        <v>28</v>
      </c>
      <c r="D181" s="6">
        <v>790</v>
      </c>
      <c r="E181" s="4">
        <v>835493</v>
      </c>
      <c r="F181" s="4">
        <v>660039770</v>
      </c>
      <c r="G181" s="4">
        <v>105606363.2</v>
      </c>
      <c r="H181" t="s">
        <v>43</v>
      </c>
      <c r="I181" t="s">
        <v>74</v>
      </c>
      <c r="J181" s="13" t="str">
        <f t="shared" si="6"/>
        <v>T02</v>
      </c>
      <c r="K181" s="13" t="str">
        <f t="shared" si="7"/>
        <v>W08</v>
      </c>
      <c r="L181" s="13" t="str">
        <f>VLOOKUP($C181,List!$A$2:$D$26,2,0)</f>
        <v>Nhóm 05</v>
      </c>
      <c r="M181" s="14">
        <f>VLOOKUP($C181,List!$A$2:$D$26,3,0)*D181/1000</f>
        <v>1.58</v>
      </c>
      <c r="N181" s="13" t="str">
        <f>VLOOKUP($C181,List!$A$2:$D$26,4,0)</f>
        <v>250g</v>
      </c>
      <c r="O181" s="14" t="str">
        <f t="shared" si="8"/>
        <v>Q1</v>
      </c>
    </row>
    <row r="182" spans="1:15" x14ac:dyDescent="0.55000000000000004">
      <c r="A182" s="2">
        <v>43517</v>
      </c>
      <c r="B182" t="s">
        <v>60</v>
      </c>
      <c r="C182" t="s">
        <v>19</v>
      </c>
      <c r="D182" s="6">
        <v>690</v>
      </c>
      <c r="E182" s="4">
        <v>560911</v>
      </c>
      <c r="F182" s="4">
        <v>387028350</v>
      </c>
      <c r="G182" s="4">
        <v>100627371</v>
      </c>
      <c r="H182" t="s">
        <v>45</v>
      </c>
      <c r="I182" t="s">
        <v>74</v>
      </c>
      <c r="J182" s="13" t="str">
        <f t="shared" si="6"/>
        <v>T02</v>
      </c>
      <c r="K182" s="13" t="str">
        <f t="shared" si="7"/>
        <v>W08</v>
      </c>
      <c r="L182" s="13" t="str">
        <f>VLOOKUP($C182,List!$A$2:$D$26,2,0)</f>
        <v>Nhóm 08</v>
      </c>
      <c r="M182" s="14">
        <f>VLOOKUP($C182,List!$A$2:$D$26,3,0)*D182/1000</f>
        <v>0.82799999999999996</v>
      </c>
      <c r="N182" s="13" t="str">
        <f>VLOOKUP($C182,List!$A$2:$D$26,4,0)</f>
        <v>250g</v>
      </c>
      <c r="O182" s="14" t="str">
        <f t="shared" si="8"/>
        <v>Q1</v>
      </c>
    </row>
    <row r="183" spans="1:15" x14ac:dyDescent="0.55000000000000004">
      <c r="A183" s="2">
        <v>43517</v>
      </c>
      <c r="B183" t="s">
        <v>62</v>
      </c>
      <c r="C183" t="s">
        <v>13</v>
      </c>
      <c r="D183" s="6">
        <v>420</v>
      </c>
      <c r="E183" s="4">
        <v>675568</v>
      </c>
      <c r="F183" s="4">
        <v>283738540</v>
      </c>
      <c r="G183" s="4">
        <v>65259864.200000003</v>
      </c>
      <c r="H183" t="s">
        <v>45</v>
      </c>
      <c r="I183" t="s">
        <v>75</v>
      </c>
      <c r="J183" s="13" t="str">
        <f t="shared" si="6"/>
        <v>T02</v>
      </c>
      <c r="K183" s="13" t="str">
        <f t="shared" si="7"/>
        <v>W08</v>
      </c>
      <c r="L183" s="13" t="str">
        <f>VLOOKUP($C183,List!$A$2:$D$26,2,0)</f>
        <v>Nhóm 08</v>
      </c>
      <c r="M183" s="14">
        <f>VLOOKUP($C183,List!$A$2:$D$26,3,0)*D183/1000</f>
        <v>1.1339999999999999</v>
      </c>
      <c r="N183" s="13" t="str">
        <f>VLOOKUP($C183,List!$A$2:$D$26,4,0)</f>
        <v>500g</v>
      </c>
      <c r="O183" s="14" t="str">
        <f t="shared" si="8"/>
        <v>Q1</v>
      </c>
    </row>
    <row r="184" spans="1:15" x14ac:dyDescent="0.55000000000000004">
      <c r="A184" s="2">
        <v>43518</v>
      </c>
      <c r="B184" t="s">
        <v>56</v>
      </c>
      <c r="C184" t="s">
        <v>29</v>
      </c>
      <c r="D184" s="6">
        <v>550</v>
      </c>
      <c r="E184" s="4">
        <v>906837</v>
      </c>
      <c r="F184" s="4">
        <v>498760460</v>
      </c>
      <c r="G184" s="4">
        <v>44888441.399999999</v>
      </c>
      <c r="H184" t="s">
        <v>45</v>
      </c>
      <c r="I184" t="s">
        <v>75</v>
      </c>
      <c r="J184" s="13" t="str">
        <f t="shared" si="6"/>
        <v>T02</v>
      </c>
      <c r="K184" s="13" t="str">
        <f t="shared" si="7"/>
        <v>W08</v>
      </c>
      <c r="L184" s="13" t="str">
        <f>VLOOKUP($C184,List!$A$2:$D$26,2,0)</f>
        <v>Nhóm 02</v>
      </c>
      <c r="M184" s="14">
        <f>VLOOKUP($C184,List!$A$2:$D$26,3,0)*D184/1000</f>
        <v>1.8149999999999999</v>
      </c>
      <c r="N184" s="13" t="str">
        <f>VLOOKUP($C184,List!$A$2:$D$26,4,0)</f>
        <v>800g</v>
      </c>
      <c r="O184" s="14" t="str">
        <f t="shared" si="8"/>
        <v>Q1</v>
      </c>
    </row>
    <row r="185" spans="1:15" x14ac:dyDescent="0.55000000000000004">
      <c r="A185" s="2">
        <v>43518</v>
      </c>
      <c r="B185" t="s">
        <v>64</v>
      </c>
      <c r="C185" t="s">
        <v>20</v>
      </c>
      <c r="D185" s="6">
        <v>1330</v>
      </c>
      <c r="E185" s="4">
        <v>456934</v>
      </c>
      <c r="F185" s="4">
        <v>607722210</v>
      </c>
      <c r="G185" s="4">
        <v>127621664.09999999</v>
      </c>
      <c r="H185" t="s">
        <v>46</v>
      </c>
      <c r="I185" t="s">
        <v>75</v>
      </c>
      <c r="J185" s="13" t="str">
        <f t="shared" si="6"/>
        <v>T02</v>
      </c>
      <c r="K185" s="13" t="str">
        <f t="shared" si="7"/>
        <v>W08</v>
      </c>
      <c r="L185" s="13" t="str">
        <f>VLOOKUP($C185,List!$A$2:$D$26,2,0)</f>
        <v>Nhóm 08</v>
      </c>
      <c r="M185" s="14">
        <f>VLOOKUP($C185,List!$A$2:$D$26,3,0)*D185/1000</f>
        <v>3.99</v>
      </c>
      <c r="N185" s="13" t="str">
        <f>VLOOKUP($C185,List!$A$2:$D$26,4,0)</f>
        <v>500g</v>
      </c>
      <c r="O185" s="14" t="str">
        <f t="shared" si="8"/>
        <v>Q1</v>
      </c>
    </row>
    <row r="186" spans="1:15" x14ac:dyDescent="0.55000000000000004">
      <c r="A186" s="2">
        <v>43518</v>
      </c>
      <c r="B186" t="s">
        <v>64</v>
      </c>
      <c r="C186" t="s">
        <v>24</v>
      </c>
      <c r="D186" s="6">
        <v>610</v>
      </c>
      <c r="E186" s="4">
        <v>699412</v>
      </c>
      <c r="F186" s="4">
        <v>426641440</v>
      </c>
      <c r="G186" s="4">
        <v>76795459.200000003</v>
      </c>
      <c r="H186" t="s">
        <v>47</v>
      </c>
      <c r="I186" t="s">
        <v>74</v>
      </c>
      <c r="J186" s="13" t="str">
        <f t="shared" si="6"/>
        <v>T02</v>
      </c>
      <c r="K186" s="13" t="str">
        <f t="shared" si="7"/>
        <v>W08</v>
      </c>
      <c r="L186" s="13" t="str">
        <f>VLOOKUP($C186,List!$A$2:$D$26,2,0)</f>
        <v>Nhóm 06</v>
      </c>
      <c r="M186" s="14">
        <f>VLOOKUP($C186,List!$A$2:$D$26,3,0)*D186/1000</f>
        <v>1.2809999999999999</v>
      </c>
      <c r="N186" s="13" t="str">
        <f>VLOOKUP($C186,List!$A$2:$D$26,4,0)</f>
        <v>500g</v>
      </c>
      <c r="O186" s="14" t="str">
        <f t="shared" si="8"/>
        <v>Q1</v>
      </c>
    </row>
    <row r="187" spans="1:15" x14ac:dyDescent="0.55000000000000004">
      <c r="A187" s="2">
        <v>43518</v>
      </c>
      <c r="B187" t="s">
        <v>56</v>
      </c>
      <c r="C187" t="s">
        <v>21</v>
      </c>
      <c r="D187" s="6">
        <v>900</v>
      </c>
      <c r="E187" s="4">
        <v>623498</v>
      </c>
      <c r="F187" s="4">
        <v>561148000</v>
      </c>
      <c r="G187" s="4">
        <v>134675520</v>
      </c>
      <c r="H187" t="s">
        <v>47</v>
      </c>
      <c r="I187" t="s">
        <v>75</v>
      </c>
      <c r="J187" s="13" t="str">
        <f t="shared" si="6"/>
        <v>T02</v>
      </c>
      <c r="K187" s="13" t="str">
        <f t="shared" si="7"/>
        <v>W08</v>
      </c>
      <c r="L187" s="13" t="str">
        <f>VLOOKUP($C187,List!$A$2:$D$26,2,0)</f>
        <v>Nhóm 07</v>
      </c>
      <c r="M187" s="14">
        <f>VLOOKUP($C187,List!$A$2:$D$26,3,0)*D187/1000</f>
        <v>3.15</v>
      </c>
      <c r="N187" s="13" t="str">
        <f>VLOOKUP($C187,List!$A$2:$D$26,4,0)</f>
        <v>800g</v>
      </c>
      <c r="O187" s="14" t="str">
        <f t="shared" si="8"/>
        <v>Q1</v>
      </c>
    </row>
    <row r="188" spans="1:15" x14ac:dyDescent="0.55000000000000004">
      <c r="A188" s="2">
        <v>43518</v>
      </c>
      <c r="B188" t="s">
        <v>50</v>
      </c>
      <c r="C188" t="s">
        <v>19</v>
      </c>
      <c r="D188" s="6">
        <v>430</v>
      </c>
      <c r="E188" s="4">
        <v>491884</v>
      </c>
      <c r="F188" s="4">
        <v>211509950</v>
      </c>
      <c r="G188" s="4">
        <v>25381194</v>
      </c>
      <c r="H188" t="s">
        <v>44</v>
      </c>
      <c r="I188" t="s">
        <v>75</v>
      </c>
      <c r="J188" s="13" t="str">
        <f t="shared" si="6"/>
        <v>T02</v>
      </c>
      <c r="K188" s="13" t="str">
        <f t="shared" si="7"/>
        <v>W08</v>
      </c>
      <c r="L188" s="13" t="str">
        <f>VLOOKUP($C188,List!$A$2:$D$26,2,0)</f>
        <v>Nhóm 08</v>
      </c>
      <c r="M188" s="14">
        <f>VLOOKUP($C188,List!$A$2:$D$26,3,0)*D188/1000</f>
        <v>0.51600000000000001</v>
      </c>
      <c r="N188" s="13" t="str">
        <f>VLOOKUP($C188,List!$A$2:$D$26,4,0)</f>
        <v>250g</v>
      </c>
      <c r="O188" s="14" t="str">
        <f t="shared" si="8"/>
        <v>Q1</v>
      </c>
    </row>
    <row r="189" spans="1:15" x14ac:dyDescent="0.55000000000000004">
      <c r="A189" s="2">
        <v>43519</v>
      </c>
      <c r="B189" t="s">
        <v>62</v>
      </c>
      <c r="C189" t="s">
        <v>8</v>
      </c>
      <c r="D189" s="6">
        <v>180</v>
      </c>
      <c r="E189" s="4">
        <v>513880</v>
      </c>
      <c r="F189" s="4">
        <v>92498470</v>
      </c>
      <c r="G189" s="4">
        <v>12024801.100000001</v>
      </c>
      <c r="H189" t="s">
        <v>45</v>
      </c>
      <c r="I189" t="s">
        <v>75</v>
      </c>
      <c r="J189" s="13" t="str">
        <f t="shared" si="6"/>
        <v>T02</v>
      </c>
      <c r="K189" s="13" t="str">
        <f t="shared" si="7"/>
        <v>W08</v>
      </c>
      <c r="L189" s="13" t="str">
        <f>VLOOKUP($C189,List!$A$2:$D$26,2,0)</f>
        <v>Nhóm 02</v>
      </c>
      <c r="M189" s="14">
        <f>VLOOKUP($C189,List!$A$2:$D$26,3,0)*D189/1000</f>
        <v>0.72</v>
      </c>
      <c r="N189" s="13" t="str">
        <f>VLOOKUP($C189,List!$A$2:$D$26,4,0)</f>
        <v>800g</v>
      </c>
      <c r="O189" s="14" t="str">
        <f t="shared" si="8"/>
        <v>Q1</v>
      </c>
    </row>
    <row r="190" spans="1:15" x14ac:dyDescent="0.55000000000000004">
      <c r="A190" s="2">
        <v>43519</v>
      </c>
      <c r="B190" t="s">
        <v>50</v>
      </c>
      <c r="C190" t="s">
        <v>27</v>
      </c>
      <c r="D190" s="6">
        <v>680</v>
      </c>
      <c r="E190" s="4">
        <v>368715</v>
      </c>
      <c r="F190" s="4">
        <v>250726340</v>
      </c>
      <c r="G190" s="4">
        <v>47638004.600000001</v>
      </c>
      <c r="H190" t="s">
        <v>43</v>
      </c>
      <c r="I190" t="s">
        <v>74</v>
      </c>
      <c r="J190" s="13" t="str">
        <f t="shared" si="6"/>
        <v>T02</v>
      </c>
      <c r="K190" s="13" t="str">
        <f t="shared" si="7"/>
        <v>W08</v>
      </c>
      <c r="L190" s="13" t="str">
        <f>VLOOKUP($C190,List!$A$2:$D$26,2,0)</f>
        <v>Nhóm 03</v>
      </c>
      <c r="M190" s="14">
        <f>VLOOKUP($C190,List!$A$2:$D$26,3,0)*D190/1000</f>
        <v>2.516</v>
      </c>
      <c r="N190" s="13" t="str">
        <f>VLOOKUP($C190,List!$A$2:$D$26,4,0)</f>
        <v>800g</v>
      </c>
      <c r="O190" s="14" t="str">
        <f t="shared" si="8"/>
        <v>Q1</v>
      </c>
    </row>
    <row r="191" spans="1:15" x14ac:dyDescent="0.55000000000000004">
      <c r="A191" s="2">
        <v>43519</v>
      </c>
      <c r="B191" t="s">
        <v>53</v>
      </c>
      <c r="C191" t="s">
        <v>16</v>
      </c>
      <c r="D191" s="6">
        <v>410</v>
      </c>
      <c r="E191" s="4">
        <v>600841</v>
      </c>
      <c r="F191" s="4">
        <v>246344640</v>
      </c>
      <c r="G191" s="4">
        <v>19707571.200000003</v>
      </c>
      <c r="H191" t="s">
        <v>47</v>
      </c>
      <c r="I191" t="s">
        <v>75</v>
      </c>
      <c r="J191" s="13" t="str">
        <f t="shared" si="6"/>
        <v>T02</v>
      </c>
      <c r="K191" s="13" t="str">
        <f t="shared" si="7"/>
        <v>W08</v>
      </c>
      <c r="L191" s="13" t="str">
        <f>VLOOKUP($C191,List!$A$2:$D$26,2,0)</f>
        <v>Nhóm 04</v>
      </c>
      <c r="M191" s="14">
        <f>VLOOKUP($C191,List!$A$2:$D$26,3,0)*D191/1000</f>
        <v>1.3120000000000001</v>
      </c>
      <c r="N191" s="13" t="str">
        <f>VLOOKUP($C191,List!$A$2:$D$26,4,0)</f>
        <v>800g</v>
      </c>
      <c r="O191" s="14" t="str">
        <f t="shared" si="8"/>
        <v>Q1</v>
      </c>
    </row>
    <row r="192" spans="1:15" x14ac:dyDescent="0.55000000000000004">
      <c r="A192" s="2">
        <v>43521</v>
      </c>
      <c r="B192" t="s">
        <v>62</v>
      </c>
      <c r="C192" t="s">
        <v>22</v>
      </c>
      <c r="D192" s="6">
        <v>230</v>
      </c>
      <c r="E192" s="4">
        <v>961179</v>
      </c>
      <c r="F192" s="4">
        <v>221071280</v>
      </c>
      <c r="G192" s="4">
        <v>33160691.999999996</v>
      </c>
      <c r="H192" t="s">
        <v>47</v>
      </c>
      <c r="I192" t="s">
        <v>75</v>
      </c>
      <c r="J192" s="13" t="str">
        <f t="shared" si="6"/>
        <v>T02</v>
      </c>
      <c r="K192" s="13" t="str">
        <f t="shared" si="7"/>
        <v>W09</v>
      </c>
      <c r="L192" s="13" t="str">
        <f>VLOOKUP($C192,List!$A$2:$D$26,2,0)</f>
        <v>Nhóm 06</v>
      </c>
      <c r="M192" s="14">
        <f>VLOOKUP($C192,List!$A$2:$D$26,3,0)*D192/1000</f>
        <v>0.437</v>
      </c>
      <c r="N192" s="13" t="str">
        <f>VLOOKUP($C192,List!$A$2:$D$26,4,0)</f>
        <v>250g</v>
      </c>
      <c r="O192" s="14" t="str">
        <f t="shared" si="8"/>
        <v>Q1</v>
      </c>
    </row>
    <row r="193" spans="1:15" x14ac:dyDescent="0.55000000000000004">
      <c r="A193" s="2">
        <v>43521</v>
      </c>
      <c r="B193" t="s">
        <v>50</v>
      </c>
      <c r="C193" t="s">
        <v>28</v>
      </c>
      <c r="D193" s="6">
        <v>680</v>
      </c>
      <c r="E193" s="4">
        <v>668918</v>
      </c>
      <c r="F193" s="4">
        <v>454864320</v>
      </c>
      <c r="G193" s="4">
        <v>118264723.2</v>
      </c>
      <c r="H193" t="s">
        <v>47</v>
      </c>
      <c r="I193" t="s">
        <v>74</v>
      </c>
      <c r="J193" s="13" t="str">
        <f t="shared" si="6"/>
        <v>T02</v>
      </c>
      <c r="K193" s="13" t="str">
        <f t="shared" si="7"/>
        <v>W09</v>
      </c>
      <c r="L193" s="13" t="str">
        <f>VLOOKUP($C193,List!$A$2:$D$26,2,0)</f>
        <v>Nhóm 05</v>
      </c>
      <c r="M193" s="14">
        <f>VLOOKUP($C193,List!$A$2:$D$26,3,0)*D193/1000</f>
        <v>1.36</v>
      </c>
      <c r="N193" s="13" t="str">
        <f>VLOOKUP($C193,List!$A$2:$D$26,4,0)</f>
        <v>250g</v>
      </c>
      <c r="O193" s="14" t="str">
        <f t="shared" si="8"/>
        <v>Q1</v>
      </c>
    </row>
    <row r="194" spans="1:15" x14ac:dyDescent="0.55000000000000004">
      <c r="A194" s="2">
        <v>43521</v>
      </c>
      <c r="B194" t="s">
        <v>50</v>
      </c>
      <c r="C194" t="s">
        <v>28</v>
      </c>
      <c r="D194" s="6">
        <v>620</v>
      </c>
      <c r="E194" s="4">
        <v>787643</v>
      </c>
      <c r="F194" s="4">
        <v>488338880</v>
      </c>
      <c r="G194" s="4">
        <v>43950499.200000003</v>
      </c>
      <c r="H194" t="s">
        <v>46</v>
      </c>
      <c r="I194" t="s">
        <v>75</v>
      </c>
      <c r="J194" s="13" t="str">
        <f t="shared" si="6"/>
        <v>T02</v>
      </c>
      <c r="K194" s="13" t="str">
        <f t="shared" si="7"/>
        <v>W09</v>
      </c>
      <c r="L194" s="13" t="str">
        <f>VLOOKUP($C194,List!$A$2:$D$26,2,0)</f>
        <v>Nhóm 05</v>
      </c>
      <c r="M194" s="14">
        <f>VLOOKUP($C194,List!$A$2:$D$26,3,0)*D194/1000</f>
        <v>1.24</v>
      </c>
      <c r="N194" s="13" t="str">
        <f>VLOOKUP($C194,List!$A$2:$D$26,4,0)</f>
        <v>250g</v>
      </c>
      <c r="O194" s="14" t="str">
        <f t="shared" si="8"/>
        <v>Q1</v>
      </c>
    </row>
    <row r="195" spans="1:15" x14ac:dyDescent="0.55000000000000004">
      <c r="A195" s="2">
        <v>43522</v>
      </c>
      <c r="B195" t="s">
        <v>50</v>
      </c>
      <c r="C195" t="s">
        <v>15</v>
      </c>
      <c r="D195" s="6">
        <v>460</v>
      </c>
      <c r="E195" s="4">
        <v>724797</v>
      </c>
      <c r="F195" s="4">
        <v>333406490</v>
      </c>
      <c r="G195" s="4">
        <v>70015362.900000006</v>
      </c>
      <c r="H195" t="s">
        <v>43</v>
      </c>
      <c r="I195" t="s">
        <v>74</v>
      </c>
      <c r="J195" s="13" t="str">
        <f t="shared" si="6"/>
        <v>T02</v>
      </c>
      <c r="K195" s="13" t="str">
        <f t="shared" si="7"/>
        <v>W09</v>
      </c>
      <c r="L195" s="13" t="str">
        <f>VLOOKUP($C195,List!$A$2:$D$26,2,0)</f>
        <v>Nhóm 03</v>
      </c>
      <c r="M195" s="14">
        <f>VLOOKUP($C195,List!$A$2:$D$26,3,0)*D195/1000</f>
        <v>1.6559999999999999</v>
      </c>
      <c r="N195" s="13" t="str">
        <f>VLOOKUP($C195,List!$A$2:$D$26,4,0)</f>
        <v>800g</v>
      </c>
      <c r="O195" s="14" t="str">
        <f t="shared" si="8"/>
        <v>Q1</v>
      </c>
    </row>
    <row r="196" spans="1:15" x14ac:dyDescent="0.55000000000000004">
      <c r="A196" s="2">
        <v>43522</v>
      </c>
      <c r="B196" t="s">
        <v>56</v>
      </c>
      <c r="C196" t="s">
        <v>9</v>
      </c>
      <c r="D196" s="6">
        <v>600</v>
      </c>
      <c r="E196" s="4">
        <v>613073</v>
      </c>
      <c r="F196" s="4">
        <v>367843930</v>
      </c>
      <c r="G196" s="4">
        <v>62533468.100000009</v>
      </c>
      <c r="H196" t="s">
        <v>43</v>
      </c>
      <c r="I196" t="s">
        <v>74</v>
      </c>
      <c r="J196" s="13" t="str">
        <f t="shared" si="6"/>
        <v>T02</v>
      </c>
      <c r="K196" s="13" t="str">
        <f t="shared" si="7"/>
        <v>W09</v>
      </c>
      <c r="L196" s="13" t="str">
        <f>VLOOKUP($C196,List!$A$2:$D$26,2,0)</f>
        <v>Nhóm 04</v>
      </c>
      <c r="M196" s="14">
        <f>VLOOKUP($C196,List!$A$2:$D$26,3,0)*D196/1000</f>
        <v>1.92</v>
      </c>
      <c r="N196" s="13" t="str">
        <f>VLOOKUP($C196,List!$A$2:$D$26,4,0)</f>
        <v>800g</v>
      </c>
      <c r="O196" s="14" t="str">
        <f t="shared" si="8"/>
        <v>Q1</v>
      </c>
    </row>
    <row r="197" spans="1:15" x14ac:dyDescent="0.55000000000000004">
      <c r="A197" s="2">
        <v>43522</v>
      </c>
      <c r="B197" t="s">
        <v>60</v>
      </c>
      <c r="C197" t="s">
        <v>20</v>
      </c>
      <c r="D197" s="6">
        <v>650</v>
      </c>
      <c r="E197" s="4">
        <v>492801</v>
      </c>
      <c r="F197" s="4">
        <v>320320590</v>
      </c>
      <c r="G197" s="4">
        <v>73673735.700000003</v>
      </c>
      <c r="H197" t="s">
        <v>44</v>
      </c>
      <c r="I197" t="s">
        <v>75</v>
      </c>
      <c r="J197" s="13" t="str">
        <f t="shared" si="6"/>
        <v>T02</v>
      </c>
      <c r="K197" s="13" t="str">
        <f t="shared" si="7"/>
        <v>W09</v>
      </c>
      <c r="L197" s="13" t="str">
        <f>VLOOKUP($C197,List!$A$2:$D$26,2,0)</f>
        <v>Nhóm 08</v>
      </c>
      <c r="M197" s="14">
        <f>VLOOKUP($C197,List!$A$2:$D$26,3,0)*D197/1000</f>
        <v>1.95</v>
      </c>
      <c r="N197" s="13" t="str">
        <f>VLOOKUP($C197,List!$A$2:$D$26,4,0)</f>
        <v>500g</v>
      </c>
      <c r="O197" s="14" t="str">
        <f t="shared" si="8"/>
        <v>Q1</v>
      </c>
    </row>
    <row r="198" spans="1:15" x14ac:dyDescent="0.55000000000000004">
      <c r="A198" s="2">
        <v>43522</v>
      </c>
      <c r="B198" t="s">
        <v>50</v>
      </c>
      <c r="C198" t="s">
        <v>12</v>
      </c>
      <c r="D198" s="6">
        <v>20</v>
      </c>
      <c r="E198" s="4">
        <v>732546</v>
      </c>
      <c r="F198" s="4">
        <v>14650920</v>
      </c>
      <c r="G198" s="4">
        <v>1318582.8</v>
      </c>
      <c r="H198" t="s">
        <v>46</v>
      </c>
      <c r="I198" t="s">
        <v>75</v>
      </c>
      <c r="J198" s="13" t="str">
        <f t="shared" si="6"/>
        <v>T02</v>
      </c>
      <c r="K198" s="13" t="str">
        <f t="shared" si="7"/>
        <v>W09</v>
      </c>
      <c r="L198" s="13" t="str">
        <f>VLOOKUP($C198,List!$A$2:$D$26,2,0)</f>
        <v>Nhóm 03</v>
      </c>
      <c r="M198" s="14">
        <f>VLOOKUP($C198,List!$A$2:$D$26,3,0)*D198/1000</f>
        <v>8.5999999999999993E-2</v>
      </c>
      <c r="N198" s="13" t="str">
        <f>VLOOKUP($C198,List!$A$2:$D$26,4,0)</f>
        <v>1000g</v>
      </c>
      <c r="O198" s="14" t="str">
        <f t="shared" si="8"/>
        <v>Q1</v>
      </c>
    </row>
    <row r="199" spans="1:15" x14ac:dyDescent="0.55000000000000004">
      <c r="A199" s="2">
        <v>43522</v>
      </c>
      <c r="B199" t="s">
        <v>57</v>
      </c>
      <c r="C199" t="s">
        <v>26</v>
      </c>
      <c r="D199" s="6">
        <v>90</v>
      </c>
      <c r="E199" s="4">
        <v>707657</v>
      </c>
      <c r="F199" s="4">
        <v>63689100</v>
      </c>
      <c r="G199" s="4">
        <v>16559166</v>
      </c>
      <c r="H199" t="s">
        <v>45</v>
      </c>
      <c r="I199" t="s">
        <v>74</v>
      </c>
      <c r="J199" s="13" t="str">
        <f t="shared" si="6"/>
        <v>T02</v>
      </c>
      <c r="K199" s="13" t="str">
        <f t="shared" si="7"/>
        <v>W09</v>
      </c>
      <c r="L199" s="13" t="str">
        <f>VLOOKUP($C199,List!$A$2:$D$26,2,0)</f>
        <v>Nhóm 06</v>
      </c>
      <c r="M199" s="14">
        <f>VLOOKUP($C199,List!$A$2:$D$26,3,0)*D199/1000</f>
        <v>0.23400000000000001</v>
      </c>
      <c r="N199" s="13" t="str">
        <f>VLOOKUP($C199,List!$A$2:$D$26,4,0)</f>
        <v>500g</v>
      </c>
      <c r="O199" s="14" t="str">
        <f t="shared" si="8"/>
        <v>Q1</v>
      </c>
    </row>
    <row r="200" spans="1:15" x14ac:dyDescent="0.55000000000000004">
      <c r="A200" s="2">
        <v>43523</v>
      </c>
      <c r="B200" t="s">
        <v>58</v>
      </c>
      <c r="C200" t="s">
        <v>25</v>
      </c>
      <c r="D200" s="6">
        <v>550</v>
      </c>
      <c r="E200" s="4">
        <v>618182</v>
      </c>
      <c r="F200" s="4">
        <v>339999980</v>
      </c>
      <c r="G200" s="4">
        <v>30599998.199999999</v>
      </c>
      <c r="H200" t="s">
        <v>46</v>
      </c>
      <c r="I200" t="s">
        <v>75</v>
      </c>
      <c r="J200" s="13" t="str">
        <f t="shared" ref="J200:J263" si="9">"T"&amp;RIGHT(0&amp;MONTH(A200),2)</f>
        <v>T02</v>
      </c>
      <c r="K200" s="13" t="str">
        <f t="shared" ref="K200:K263" si="10">"W"&amp;RIGHT(0&amp;WEEKNUM(A200),2)</f>
        <v>W09</v>
      </c>
      <c r="L200" s="13" t="str">
        <f>VLOOKUP($C200,List!$A$2:$D$26,2,0)</f>
        <v>Nhóm 06</v>
      </c>
      <c r="M200" s="14">
        <f>VLOOKUP($C200,List!$A$2:$D$26,3,0)*D200/1000</f>
        <v>0.71499999999999997</v>
      </c>
      <c r="N200" s="13" t="str">
        <f>VLOOKUP($C200,List!$A$2:$D$26,4,0)</f>
        <v>250g</v>
      </c>
      <c r="O200" s="14" t="str">
        <f t="shared" ref="O200:O263" si="11">IF(MONTH(A200)&gt;9,"Q4",IF(MONTH(A200)&gt;6,"Q3",IF(MONTH(A200)&gt;3,"Q2","Q1")))</f>
        <v>Q1</v>
      </c>
    </row>
    <row r="201" spans="1:15" x14ac:dyDescent="0.55000000000000004">
      <c r="A201" s="2">
        <v>43523</v>
      </c>
      <c r="B201" t="s">
        <v>64</v>
      </c>
      <c r="C201" t="s">
        <v>20</v>
      </c>
      <c r="D201" s="6">
        <v>1670</v>
      </c>
      <c r="E201" s="4">
        <v>391282</v>
      </c>
      <c r="F201" s="4">
        <v>653441620</v>
      </c>
      <c r="G201" s="4">
        <v>137222740.19999999</v>
      </c>
      <c r="H201" t="s">
        <v>44</v>
      </c>
      <c r="I201" t="s">
        <v>75</v>
      </c>
      <c r="J201" s="13" t="str">
        <f t="shared" si="9"/>
        <v>T02</v>
      </c>
      <c r="K201" s="13" t="str">
        <f t="shared" si="10"/>
        <v>W09</v>
      </c>
      <c r="L201" s="13" t="str">
        <f>VLOOKUP($C201,List!$A$2:$D$26,2,0)</f>
        <v>Nhóm 08</v>
      </c>
      <c r="M201" s="14">
        <f>VLOOKUP($C201,List!$A$2:$D$26,3,0)*D201/1000</f>
        <v>5.01</v>
      </c>
      <c r="N201" s="13" t="str">
        <f>VLOOKUP($C201,List!$A$2:$D$26,4,0)</f>
        <v>500g</v>
      </c>
      <c r="O201" s="14" t="str">
        <f t="shared" si="11"/>
        <v>Q1</v>
      </c>
    </row>
    <row r="202" spans="1:15" x14ac:dyDescent="0.55000000000000004">
      <c r="A202" s="2">
        <v>43523</v>
      </c>
      <c r="B202" t="s">
        <v>56</v>
      </c>
      <c r="C202" t="s">
        <v>27</v>
      </c>
      <c r="D202" s="6">
        <v>440</v>
      </c>
      <c r="E202" s="4">
        <v>323618</v>
      </c>
      <c r="F202" s="4">
        <v>142391900</v>
      </c>
      <c r="G202" s="4">
        <v>17087028</v>
      </c>
      <c r="H202" t="s">
        <v>43</v>
      </c>
      <c r="I202" t="s">
        <v>75</v>
      </c>
      <c r="J202" s="13" t="str">
        <f t="shared" si="9"/>
        <v>T02</v>
      </c>
      <c r="K202" s="13" t="str">
        <f t="shared" si="10"/>
        <v>W09</v>
      </c>
      <c r="L202" s="13" t="str">
        <f>VLOOKUP($C202,List!$A$2:$D$26,2,0)</f>
        <v>Nhóm 03</v>
      </c>
      <c r="M202" s="14">
        <f>VLOOKUP($C202,List!$A$2:$D$26,3,0)*D202/1000</f>
        <v>1.6279999999999999</v>
      </c>
      <c r="N202" s="13" t="str">
        <f>VLOOKUP($C202,List!$A$2:$D$26,4,0)</f>
        <v>800g</v>
      </c>
      <c r="O202" s="14" t="str">
        <f t="shared" si="11"/>
        <v>Q1</v>
      </c>
    </row>
    <row r="203" spans="1:15" x14ac:dyDescent="0.55000000000000004">
      <c r="A203" s="2">
        <v>43523</v>
      </c>
      <c r="B203" t="s">
        <v>57</v>
      </c>
      <c r="C203" t="s">
        <v>21</v>
      </c>
      <c r="D203" s="6">
        <v>50</v>
      </c>
      <c r="E203" s="4">
        <v>537666</v>
      </c>
      <c r="F203" s="4">
        <v>26883320</v>
      </c>
      <c r="G203" s="4">
        <v>3225998.3999999994</v>
      </c>
      <c r="H203" t="s">
        <v>46</v>
      </c>
      <c r="I203" t="s">
        <v>74</v>
      </c>
      <c r="J203" s="13" t="str">
        <f t="shared" si="9"/>
        <v>T02</v>
      </c>
      <c r="K203" s="13" t="str">
        <f t="shared" si="10"/>
        <v>W09</v>
      </c>
      <c r="L203" s="13" t="str">
        <f>VLOOKUP($C203,List!$A$2:$D$26,2,0)</f>
        <v>Nhóm 07</v>
      </c>
      <c r="M203" s="14">
        <f>VLOOKUP($C203,List!$A$2:$D$26,3,0)*D203/1000</f>
        <v>0.17499999999999999</v>
      </c>
      <c r="N203" s="13" t="str">
        <f>VLOOKUP($C203,List!$A$2:$D$26,4,0)</f>
        <v>800g</v>
      </c>
      <c r="O203" s="14" t="str">
        <f t="shared" si="11"/>
        <v>Q1</v>
      </c>
    </row>
    <row r="204" spans="1:15" x14ac:dyDescent="0.55000000000000004">
      <c r="A204" s="2">
        <v>43523</v>
      </c>
      <c r="B204" t="s">
        <v>51</v>
      </c>
      <c r="C204" t="s">
        <v>12</v>
      </c>
      <c r="D204" s="6">
        <v>210</v>
      </c>
      <c r="E204" s="4">
        <v>842395</v>
      </c>
      <c r="F204" s="4">
        <v>176902910</v>
      </c>
      <c r="G204" s="4">
        <v>45994756.600000001</v>
      </c>
      <c r="H204" t="s">
        <v>47</v>
      </c>
      <c r="I204" t="s">
        <v>75</v>
      </c>
      <c r="J204" s="13" t="str">
        <f t="shared" si="9"/>
        <v>T02</v>
      </c>
      <c r="K204" s="13" t="str">
        <f t="shared" si="10"/>
        <v>W09</v>
      </c>
      <c r="L204" s="13" t="str">
        <f>VLOOKUP($C204,List!$A$2:$D$26,2,0)</f>
        <v>Nhóm 03</v>
      </c>
      <c r="M204" s="14">
        <f>VLOOKUP($C204,List!$A$2:$D$26,3,0)*D204/1000</f>
        <v>0.90300000000000002</v>
      </c>
      <c r="N204" s="13" t="str">
        <f>VLOOKUP($C204,List!$A$2:$D$26,4,0)</f>
        <v>1000g</v>
      </c>
      <c r="O204" s="14" t="str">
        <f t="shared" si="11"/>
        <v>Q1</v>
      </c>
    </row>
    <row r="205" spans="1:15" x14ac:dyDescent="0.55000000000000004">
      <c r="A205" s="2">
        <v>43523</v>
      </c>
      <c r="B205" t="s">
        <v>57</v>
      </c>
      <c r="C205" t="s">
        <v>17</v>
      </c>
      <c r="D205" s="6">
        <v>200</v>
      </c>
      <c r="E205" s="4">
        <v>555735</v>
      </c>
      <c r="F205" s="4">
        <v>111146940</v>
      </c>
      <c r="G205" s="4">
        <v>25563796.200000003</v>
      </c>
      <c r="H205" t="s">
        <v>45</v>
      </c>
      <c r="I205" t="s">
        <v>75</v>
      </c>
      <c r="J205" s="13" t="str">
        <f t="shared" si="9"/>
        <v>T02</v>
      </c>
      <c r="K205" s="13" t="str">
        <f t="shared" si="10"/>
        <v>W09</v>
      </c>
      <c r="L205" s="13" t="str">
        <f>VLOOKUP($C205,List!$A$2:$D$26,2,0)</f>
        <v>Nhóm 01</v>
      </c>
      <c r="M205" s="14">
        <f>VLOOKUP($C205,List!$A$2:$D$26,3,0)*D205/1000</f>
        <v>0.45999999999999996</v>
      </c>
      <c r="N205" s="13" t="str">
        <f>VLOOKUP($C205,List!$A$2:$D$26,4,0)</f>
        <v>500g</v>
      </c>
      <c r="O205" s="14" t="str">
        <f t="shared" si="11"/>
        <v>Q1</v>
      </c>
    </row>
    <row r="206" spans="1:15" x14ac:dyDescent="0.55000000000000004">
      <c r="A206" s="2">
        <v>43524</v>
      </c>
      <c r="B206" t="s">
        <v>58</v>
      </c>
      <c r="C206" t="s">
        <v>19</v>
      </c>
      <c r="D206" s="6">
        <v>1310</v>
      </c>
      <c r="E206" s="4">
        <v>523069</v>
      </c>
      <c r="F206" s="4">
        <v>685220970</v>
      </c>
      <c r="G206" s="4">
        <v>61669887.299999997</v>
      </c>
      <c r="H206" t="s">
        <v>45</v>
      </c>
      <c r="I206" t="s">
        <v>74</v>
      </c>
      <c r="J206" s="13" t="str">
        <f t="shared" si="9"/>
        <v>T02</v>
      </c>
      <c r="K206" s="13" t="str">
        <f t="shared" si="10"/>
        <v>W09</v>
      </c>
      <c r="L206" s="13" t="str">
        <f>VLOOKUP($C206,List!$A$2:$D$26,2,0)</f>
        <v>Nhóm 08</v>
      </c>
      <c r="M206" s="14">
        <f>VLOOKUP($C206,List!$A$2:$D$26,3,0)*D206/1000</f>
        <v>1.5720000000000001</v>
      </c>
      <c r="N206" s="13" t="str">
        <f>VLOOKUP($C206,List!$A$2:$D$26,4,0)</f>
        <v>250g</v>
      </c>
      <c r="O206" s="14" t="str">
        <f t="shared" si="11"/>
        <v>Q1</v>
      </c>
    </row>
    <row r="207" spans="1:15" x14ac:dyDescent="0.55000000000000004">
      <c r="A207" s="2">
        <v>43524</v>
      </c>
      <c r="B207" t="s">
        <v>56</v>
      </c>
      <c r="C207" t="s">
        <v>13</v>
      </c>
      <c r="D207" s="6">
        <v>960</v>
      </c>
      <c r="E207" s="4">
        <v>639642</v>
      </c>
      <c r="F207" s="4">
        <v>614055930</v>
      </c>
      <c r="G207" s="4">
        <v>67546152.300000012</v>
      </c>
      <c r="H207" t="s">
        <v>46</v>
      </c>
      <c r="I207" t="s">
        <v>75</v>
      </c>
      <c r="J207" s="13" t="str">
        <f t="shared" si="9"/>
        <v>T02</v>
      </c>
      <c r="K207" s="13" t="str">
        <f t="shared" si="10"/>
        <v>W09</v>
      </c>
      <c r="L207" s="13" t="str">
        <f>VLOOKUP($C207,List!$A$2:$D$26,2,0)</f>
        <v>Nhóm 08</v>
      </c>
      <c r="M207" s="14">
        <f>VLOOKUP($C207,List!$A$2:$D$26,3,0)*D207/1000</f>
        <v>2.5920000000000001</v>
      </c>
      <c r="N207" s="13" t="str">
        <f>VLOOKUP($C207,List!$A$2:$D$26,4,0)</f>
        <v>500g</v>
      </c>
      <c r="O207" s="14" t="str">
        <f t="shared" si="11"/>
        <v>Q1</v>
      </c>
    </row>
    <row r="208" spans="1:15" x14ac:dyDescent="0.55000000000000004">
      <c r="A208" s="2">
        <v>43524</v>
      </c>
      <c r="B208" t="s">
        <v>64</v>
      </c>
      <c r="C208" t="s">
        <v>21</v>
      </c>
      <c r="D208" s="6">
        <v>230</v>
      </c>
      <c r="E208" s="4">
        <v>568510</v>
      </c>
      <c r="F208" s="4">
        <v>130757240</v>
      </c>
      <c r="G208" s="4">
        <v>19613586</v>
      </c>
      <c r="H208" t="s">
        <v>44</v>
      </c>
      <c r="I208" t="s">
        <v>75</v>
      </c>
      <c r="J208" s="13" t="str">
        <f t="shared" si="9"/>
        <v>T02</v>
      </c>
      <c r="K208" s="13" t="str">
        <f t="shared" si="10"/>
        <v>W09</v>
      </c>
      <c r="L208" s="13" t="str">
        <f>VLOOKUP($C208,List!$A$2:$D$26,2,0)</f>
        <v>Nhóm 07</v>
      </c>
      <c r="M208" s="14">
        <f>VLOOKUP($C208,List!$A$2:$D$26,3,0)*D208/1000</f>
        <v>0.80500000000000005</v>
      </c>
      <c r="N208" s="13" t="str">
        <f>VLOOKUP($C208,List!$A$2:$D$26,4,0)</f>
        <v>800g</v>
      </c>
      <c r="O208" s="14" t="str">
        <f t="shared" si="11"/>
        <v>Q1</v>
      </c>
    </row>
    <row r="209" spans="1:15" x14ac:dyDescent="0.55000000000000004">
      <c r="A209" s="2">
        <v>43524</v>
      </c>
      <c r="B209" t="s">
        <v>62</v>
      </c>
      <c r="C209" t="s">
        <v>14</v>
      </c>
      <c r="D209" s="6">
        <v>40</v>
      </c>
      <c r="E209" s="4">
        <v>294888</v>
      </c>
      <c r="F209" s="4">
        <v>11795510</v>
      </c>
      <c r="G209" s="4">
        <v>2830922.4</v>
      </c>
      <c r="H209" t="s">
        <v>45</v>
      </c>
      <c r="I209" t="s">
        <v>75</v>
      </c>
      <c r="J209" s="13" t="str">
        <f t="shared" si="9"/>
        <v>T02</v>
      </c>
      <c r="K209" s="13" t="str">
        <f t="shared" si="10"/>
        <v>W09</v>
      </c>
      <c r="L209" s="13" t="str">
        <f>VLOOKUP($C209,List!$A$2:$D$26,2,0)</f>
        <v>Nhóm 04</v>
      </c>
      <c r="M209" s="14">
        <f>VLOOKUP($C209,List!$A$2:$D$26,3,0)*D209/1000</f>
        <v>6.4000000000000001E-2</v>
      </c>
      <c r="N209" s="13" t="str">
        <f>VLOOKUP($C209,List!$A$2:$D$26,4,0)</f>
        <v>250g</v>
      </c>
      <c r="O209" s="14" t="str">
        <f t="shared" si="11"/>
        <v>Q1</v>
      </c>
    </row>
    <row r="210" spans="1:15" x14ac:dyDescent="0.55000000000000004">
      <c r="A210" s="2">
        <v>43525</v>
      </c>
      <c r="B210" t="s">
        <v>59</v>
      </c>
      <c r="C210" t="s">
        <v>17</v>
      </c>
      <c r="D210" s="6">
        <v>960</v>
      </c>
      <c r="E210" s="4">
        <v>576535</v>
      </c>
      <c r="F210" s="4">
        <v>553473120</v>
      </c>
      <c r="G210" s="4">
        <v>83020968</v>
      </c>
      <c r="H210" t="s">
        <v>43</v>
      </c>
      <c r="I210" t="s">
        <v>75</v>
      </c>
      <c r="J210" s="13" t="str">
        <f t="shared" si="9"/>
        <v>T03</v>
      </c>
      <c r="K210" s="13" t="str">
        <f t="shared" si="10"/>
        <v>W09</v>
      </c>
      <c r="L210" s="13" t="str">
        <f>VLOOKUP($C210,List!$A$2:$D$26,2,0)</f>
        <v>Nhóm 01</v>
      </c>
      <c r="M210" s="14">
        <f>VLOOKUP($C210,List!$A$2:$D$26,3,0)*D210/1000</f>
        <v>2.2080000000000002</v>
      </c>
      <c r="N210" s="13" t="str">
        <f>VLOOKUP($C210,List!$A$2:$D$26,4,0)</f>
        <v>500g</v>
      </c>
      <c r="O210" s="14" t="str">
        <f t="shared" si="11"/>
        <v>Q1</v>
      </c>
    </row>
    <row r="211" spans="1:15" x14ac:dyDescent="0.55000000000000004">
      <c r="A211" s="2">
        <v>43525</v>
      </c>
      <c r="B211" t="s">
        <v>52</v>
      </c>
      <c r="C211" t="s">
        <v>10</v>
      </c>
      <c r="D211" s="6">
        <v>340</v>
      </c>
      <c r="E211" s="4">
        <v>284074</v>
      </c>
      <c r="F211" s="4">
        <v>96585100</v>
      </c>
      <c r="G211" s="4">
        <v>11590212</v>
      </c>
      <c r="H211" t="s">
        <v>45</v>
      </c>
      <c r="I211" t="s">
        <v>74</v>
      </c>
      <c r="J211" s="13" t="str">
        <f t="shared" si="9"/>
        <v>T03</v>
      </c>
      <c r="K211" s="13" t="str">
        <f t="shared" si="10"/>
        <v>W09</v>
      </c>
      <c r="L211" s="13" t="str">
        <f>VLOOKUP($C211,List!$A$2:$D$26,2,0)</f>
        <v>Nhóm 07</v>
      </c>
      <c r="M211" s="14">
        <f>VLOOKUP($C211,List!$A$2:$D$26,3,0)*D211/1000</f>
        <v>0.91800000000000015</v>
      </c>
      <c r="N211" s="13" t="str">
        <f>VLOOKUP($C211,List!$A$2:$D$26,4,0)</f>
        <v>500g</v>
      </c>
      <c r="O211" s="14" t="str">
        <f t="shared" si="11"/>
        <v>Q1</v>
      </c>
    </row>
    <row r="212" spans="1:15" x14ac:dyDescent="0.55000000000000004">
      <c r="A212" s="2">
        <v>43525</v>
      </c>
      <c r="B212" t="s">
        <v>58</v>
      </c>
      <c r="C212" t="s">
        <v>16</v>
      </c>
      <c r="D212" s="6">
        <v>40</v>
      </c>
      <c r="E212" s="4">
        <v>634073</v>
      </c>
      <c r="F212" s="4">
        <v>25362900</v>
      </c>
      <c r="G212" s="4">
        <v>5579838</v>
      </c>
      <c r="H212" t="s">
        <v>47</v>
      </c>
      <c r="I212" t="s">
        <v>75</v>
      </c>
      <c r="J212" s="13" t="str">
        <f t="shared" si="9"/>
        <v>T03</v>
      </c>
      <c r="K212" s="13" t="str">
        <f t="shared" si="10"/>
        <v>W09</v>
      </c>
      <c r="L212" s="13" t="str">
        <f>VLOOKUP($C212,List!$A$2:$D$26,2,0)</f>
        <v>Nhóm 04</v>
      </c>
      <c r="M212" s="14">
        <f>VLOOKUP($C212,List!$A$2:$D$26,3,0)*D212/1000</f>
        <v>0.128</v>
      </c>
      <c r="N212" s="13" t="str">
        <f>VLOOKUP($C212,List!$A$2:$D$26,4,0)</f>
        <v>800g</v>
      </c>
      <c r="O212" s="14" t="str">
        <f t="shared" si="11"/>
        <v>Q1</v>
      </c>
    </row>
    <row r="213" spans="1:15" x14ac:dyDescent="0.55000000000000004">
      <c r="A213" s="2">
        <v>43525</v>
      </c>
      <c r="B213" t="s">
        <v>59</v>
      </c>
      <c r="C213" t="s">
        <v>11</v>
      </c>
      <c r="D213" s="6">
        <v>1590</v>
      </c>
      <c r="E213" s="4">
        <v>410767</v>
      </c>
      <c r="F213" s="4">
        <v>653118850</v>
      </c>
      <c r="G213" s="4">
        <v>124092581.5</v>
      </c>
      <c r="H213" t="s">
        <v>44</v>
      </c>
      <c r="I213" t="s">
        <v>75</v>
      </c>
      <c r="J213" s="13" t="str">
        <f t="shared" si="9"/>
        <v>T03</v>
      </c>
      <c r="K213" s="13" t="str">
        <f t="shared" si="10"/>
        <v>W09</v>
      </c>
      <c r="L213" s="13" t="str">
        <f>VLOOKUP($C213,List!$A$2:$D$26,2,0)</f>
        <v>Nhóm 05</v>
      </c>
      <c r="M213" s="14">
        <f>VLOOKUP($C213,List!$A$2:$D$26,3,0)*D213/1000</f>
        <v>3.4980000000000007</v>
      </c>
      <c r="N213" s="13" t="str">
        <f>VLOOKUP($C213,List!$A$2:$D$26,4,0)</f>
        <v>500g</v>
      </c>
      <c r="O213" s="14" t="str">
        <f t="shared" si="11"/>
        <v>Q1</v>
      </c>
    </row>
    <row r="214" spans="1:15" x14ac:dyDescent="0.55000000000000004">
      <c r="A214" s="2">
        <v>43526</v>
      </c>
      <c r="B214" t="s">
        <v>61</v>
      </c>
      <c r="C214" t="s">
        <v>20</v>
      </c>
      <c r="D214" s="6">
        <v>630</v>
      </c>
      <c r="E214" s="4">
        <v>511089</v>
      </c>
      <c r="F214" s="4">
        <v>321986080</v>
      </c>
      <c r="G214" s="4">
        <v>54737633.600000001</v>
      </c>
      <c r="H214" t="s">
        <v>44</v>
      </c>
      <c r="I214" t="s">
        <v>74</v>
      </c>
      <c r="J214" s="13" t="str">
        <f t="shared" si="9"/>
        <v>T03</v>
      </c>
      <c r="K214" s="13" t="str">
        <f t="shared" si="10"/>
        <v>W09</v>
      </c>
      <c r="L214" s="13" t="str">
        <f>VLOOKUP($C214,List!$A$2:$D$26,2,0)</f>
        <v>Nhóm 08</v>
      </c>
      <c r="M214" s="14">
        <f>VLOOKUP($C214,List!$A$2:$D$26,3,0)*D214/1000</f>
        <v>1.89</v>
      </c>
      <c r="N214" s="13" t="str">
        <f>VLOOKUP($C214,List!$A$2:$D$26,4,0)</f>
        <v>500g</v>
      </c>
      <c r="O214" s="14" t="str">
        <f t="shared" si="11"/>
        <v>Q1</v>
      </c>
    </row>
    <row r="215" spans="1:15" x14ac:dyDescent="0.55000000000000004">
      <c r="A215" s="2">
        <v>43526</v>
      </c>
      <c r="B215" t="s">
        <v>53</v>
      </c>
      <c r="C215" t="s">
        <v>28</v>
      </c>
      <c r="D215" s="6">
        <v>40</v>
      </c>
      <c r="E215" s="4">
        <v>665967</v>
      </c>
      <c r="F215" s="4">
        <v>26638660</v>
      </c>
      <c r="G215" s="4">
        <v>6393278.3999999994</v>
      </c>
      <c r="H215" t="s">
        <v>47</v>
      </c>
      <c r="I215" t="s">
        <v>75</v>
      </c>
      <c r="J215" s="13" t="str">
        <f t="shared" si="9"/>
        <v>T03</v>
      </c>
      <c r="K215" s="13" t="str">
        <f t="shared" si="10"/>
        <v>W09</v>
      </c>
      <c r="L215" s="13" t="str">
        <f>VLOOKUP($C215,List!$A$2:$D$26,2,0)</f>
        <v>Nhóm 05</v>
      </c>
      <c r="M215" s="14">
        <f>VLOOKUP($C215,List!$A$2:$D$26,3,0)*D215/1000</f>
        <v>0.08</v>
      </c>
      <c r="N215" s="13" t="str">
        <f>VLOOKUP($C215,List!$A$2:$D$26,4,0)</f>
        <v>250g</v>
      </c>
      <c r="O215" s="14" t="str">
        <f t="shared" si="11"/>
        <v>Q1</v>
      </c>
    </row>
    <row r="216" spans="1:15" x14ac:dyDescent="0.55000000000000004">
      <c r="A216" s="2">
        <v>43526</v>
      </c>
      <c r="B216" t="s">
        <v>55</v>
      </c>
      <c r="C216" t="s">
        <v>26</v>
      </c>
      <c r="D216" s="6">
        <v>250</v>
      </c>
      <c r="E216" s="4">
        <v>774603</v>
      </c>
      <c r="F216" s="4">
        <v>193650670</v>
      </c>
      <c r="G216" s="4">
        <v>15492053.600000001</v>
      </c>
      <c r="H216" t="s">
        <v>44</v>
      </c>
      <c r="I216" t="s">
        <v>75</v>
      </c>
      <c r="J216" s="13" t="str">
        <f t="shared" si="9"/>
        <v>T03</v>
      </c>
      <c r="K216" s="13" t="str">
        <f t="shared" si="10"/>
        <v>W09</v>
      </c>
      <c r="L216" s="13" t="str">
        <f>VLOOKUP($C216,List!$A$2:$D$26,2,0)</f>
        <v>Nhóm 06</v>
      </c>
      <c r="M216" s="14">
        <f>VLOOKUP($C216,List!$A$2:$D$26,3,0)*D216/1000</f>
        <v>0.65</v>
      </c>
      <c r="N216" s="13" t="str">
        <f>VLOOKUP($C216,List!$A$2:$D$26,4,0)</f>
        <v>500g</v>
      </c>
      <c r="O216" s="14" t="str">
        <f t="shared" si="11"/>
        <v>Q1</v>
      </c>
    </row>
    <row r="217" spans="1:15" x14ac:dyDescent="0.55000000000000004">
      <c r="A217" s="2">
        <v>43527</v>
      </c>
      <c r="B217" t="s">
        <v>53</v>
      </c>
      <c r="C217" t="s">
        <v>24</v>
      </c>
      <c r="D217" s="6">
        <v>820</v>
      </c>
      <c r="E217" s="4">
        <v>681103</v>
      </c>
      <c r="F217" s="4">
        <v>558504210</v>
      </c>
      <c r="G217" s="4">
        <v>55850421.000000007</v>
      </c>
      <c r="H217" t="s">
        <v>43</v>
      </c>
      <c r="I217" t="s">
        <v>74</v>
      </c>
      <c r="J217" s="13" t="str">
        <f t="shared" si="9"/>
        <v>T03</v>
      </c>
      <c r="K217" s="13" t="str">
        <f t="shared" si="10"/>
        <v>W10</v>
      </c>
      <c r="L217" s="13" t="str">
        <f>VLOOKUP($C217,List!$A$2:$D$26,2,0)</f>
        <v>Nhóm 06</v>
      </c>
      <c r="M217" s="14">
        <f>VLOOKUP($C217,List!$A$2:$D$26,3,0)*D217/1000</f>
        <v>1.722</v>
      </c>
      <c r="N217" s="13" t="str">
        <f>VLOOKUP($C217,List!$A$2:$D$26,4,0)</f>
        <v>500g</v>
      </c>
      <c r="O217" s="14" t="str">
        <f t="shared" si="11"/>
        <v>Q1</v>
      </c>
    </row>
    <row r="218" spans="1:15" x14ac:dyDescent="0.55000000000000004">
      <c r="A218" s="2">
        <v>43528</v>
      </c>
      <c r="B218" t="s">
        <v>58</v>
      </c>
      <c r="C218" t="s">
        <v>19</v>
      </c>
      <c r="D218" s="6">
        <v>470</v>
      </c>
      <c r="E218" s="4">
        <v>611974</v>
      </c>
      <c r="F218" s="4">
        <v>287627990</v>
      </c>
      <c r="G218" s="4">
        <v>60401877.899999999</v>
      </c>
      <c r="H218" t="s">
        <v>45</v>
      </c>
      <c r="I218" t="s">
        <v>74</v>
      </c>
      <c r="J218" s="13" t="str">
        <f t="shared" si="9"/>
        <v>T03</v>
      </c>
      <c r="K218" s="13" t="str">
        <f t="shared" si="10"/>
        <v>W10</v>
      </c>
      <c r="L218" s="13" t="str">
        <f>VLOOKUP($C218,List!$A$2:$D$26,2,0)</f>
        <v>Nhóm 08</v>
      </c>
      <c r="M218" s="14">
        <f>VLOOKUP($C218,List!$A$2:$D$26,3,0)*D218/1000</f>
        <v>0.56399999999999995</v>
      </c>
      <c r="N218" s="13" t="str">
        <f>VLOOKUP($C218,List!$A$2:$D$26,4,0)</f>
        <v>250g</v>
      </c>
      <c r="O218" s="14" t="str">
        <f t="shared" si="11"/>
        <v>Q1</v>
      </c>
    </row>
    <row r="219" spans="1:15" x14ac:dyDescent="0.55000000000000004">
      <c r="A219" s="2">
        <v>43528</v>
      </c>
      <c r="B219" t="s">
        <v>56</v>
      </c>
      <c r="C219" t="s">
        <v>15</v>
      </c>
      <c r="D219" s="6">
        <v>570</v>
      </c>
      <c r="E219" s="4">
        <v>593970</v>
      </c>
      <c r="F219" s="4">
        <v>338562710</v>
      </c>
      <c r="G219" s="4">
        <v>74483796.200000003</v>
      </c>
      <c r="H219" t="s">
        <v>47</v>
      </c>
      <c r="I219" t="s">
        <v>74</v>
      </c>
      <c r="J219" s="13" t="str">
        <f t="shared" si="9"/>
        <v>T03</v>
      </c>
      <c r="K219" s="13" t="str">
        <f t="shared" si="10"/>
        <v>W10</v>
      </c>
      <c r="L219" s="13" t="str">
        <f>VLOOKUP($C219,List!$A$2:$D$26,2,0)</f>
        <v>Nhóm 03</v>
      </c>
      <c r="M219" s="14">
        <f>VLOOKUP($C219,List!$A$2:$D$26,3,0)*D219/1000</f>
        <v>2.052</v>
      </c>
      <c r="N219" s="13" t="str">
        <f>VLOOKUP($C219,List!$A$2:$D$26,4,0)</f>
        <v>800g</v>
      </c>
      <c r="O219" s="14" t="str">
        <f t="shared" si="11"/>
        <v>Q1</v>
      </c>
    </row>
    <row r="220" spans="1:15" x14ac:dyDescent="0.55000000000000004">
      <c r="A220" s="2">
        <v>43528</v>
      </c>
      <c r="B220" t="s">
        <v>56</v>
      </c>
      <c r="C220" t="s">
        <v>24</v>
      </c>
      <c r="D220" s="6">
        <v>1190</v>
      </c>
      <c r="E220" s="4">
        <v>583472</v>
      </c>
      <c r="F220" s="4">
        <v>694331730</v>
      </c>
      <c r="G220" s="4">
        <v>166639615.19999999</v>
      </c>
      <c r="H220" t="s">
        <v>44</v>
      </c>
      <c r="I220" t="s">
        <v>74</v>
      </c>
      <c r="J220" s="13" t="str">
        <f t="shared" si="9"/>
        <v>T03</v>
      </c>
      <c r="K220" s="13" t="str">
        <f t="shared" si="10"/>
        <v>W10</v>
      </c>
      <c r="L220" s="13" t="str">
        <f>VLOOKUP($C220,List!$A$2:$D$26,2,0)</f>
        <v>Nhóm 06</v>
      </c>
      <c r="M220" s="14">
        <f>VLOOKUP($C220,List!$A$2:$D$26,3,0)*D220/1000</f>
        <v>2.4990000000000001</v>
      </c>
      <c r="N220" s="13" t="str">
        <f>VLOOKUP($C220,List!$A$2:$D$26,4,0)</f>
        <v>500g</v>
      </c>
      <c r="O220" s="14" t="str">
        <f t="shared" si="11"/>
        <v>Q1</v>
      </c>
    </row>
    <row r="221" spans="1:15" x14ac:dyDescent="0.55000000000000004">
      <c r="A221" s="2">
        <v>43528</v>
      </c>
      <c r="B221" t="s">
        <v>61</v>
      </c>
      <c r="C221" t="s">
        <v>27</v>
      </c>
      <c r="D221" s="6">
        <v>230</v>
      </c>
      <c r="E221" s="4">
        <v>361976</v>
      </c>
      <c r="F221" s="4">
        <v>83254470</v>
      </c>
      <c r="G221" s="4">
        <v>14985804.6</v>
      </c>
      <c r="H221" t="s">
        <v>43</v>
      </c>
      <c r="I221" t="s">
        <v>74</v>
      </c>
      <c r="J221" s="13" t="str">
        <f t="shared" si="9"/>
        <v>T03</v>
      </c>
      <c r="K221" s="13" t="str">
        <f t="shared" si="10"/>
        <v>W10</v>
      </c>
      <c r="L221" s="13" t="str">
        <f>VLOOKUP($C221,List!$A$2:$D$26,2,0)</f>
        <v>Nhóm 03</v>
      </c>
      <c r="M221" s="14">
        <f>VLOOKUP($C221,List!$A$2:$D$26,3,0)*D221/1000</f>
        <v>0.85099999999999998</v>
      </c>
      <c r="N221" s="13" t="str">
        <f>VLOOKUP($C221,List!$A$2:$D$26,4,0)</f>
        <v>800g</v>
      </c>
      <c r="O221" s="14" t="str">
        <f t="shared" si="11"/>
        <v>Q1</v>
      </c>
    </row>
    <row r="222" spans="1:15" x14ac:dyDescent="0.55000000000000004">
      <c r="A222" s="2">
        <v>43528</v>
      </c>
      <c r="B222" t="s">
        <v>62</v>
      </c>
      <c r="C222" t="s">
        <v>20</v>
      </c>
      <c r="D222" s="6">
        <v>1220</v>
      </c>
      <c r="E222" s="4">
        <v>489271</v>
      </c>
      <c r="F222" s="4">
        <v>596910780</v>
      </c>
      <c r="G222" s="4">
        <v>143258587.19999999</v>
      </c>
      <c r="H222" t="s">
        <v>44</v>
      </c>
      <c r="I222" t="s">
        <v>74</v>
      </c>
      <c r="J222" s="13" t="str">
        <f t="shared" si="9"/>
        <v>T03</v>
      </c>
      <c r="K222" s="13" t="str">
        <f t="shared" si="10"/>
        <v>W10</v>
      </c>
      <c r="L222" s="13" t="str">
        <f>VLOOKUP($C222,List!$A$2:$D$26,2,0)</f>
        <v>Nhóm 08</v>
      </c>
      <c r="M222" s="14">
        <f>VLOOKUP($C222,List!$A$2:$D$26,3,0)*D222/1000</f>
        <v>3.66</v>
      </c>
      <c r="N222" s="13" t="str">
        <f>VLOOKUP($C222,List!$A$2:$D$26,4,0)</f>
        <v>500g</v>
      </c>
      <c r="O222" s="14" t="str">
        <f t="shared" si="11"/>
        <v>Q1</v>
      </c>
    </row>
    <row r="223" spans="1:15" x14ac:dyDescent="0.55000000000000004">
      <c r="A223" s="2">
        <v>43528</v>
      </c>
      <c r="B223" t="s">
        <v>59</v>
      </c>
      <c r="C223" t="s">
        <v>19</v>
      </c>
      <c r="D223" s="6">
        <v>510</v>
      </c>
      <c r="E223" s="4">
        <v>536868</v>
      </c>
      <c r="F223" s="4">
        <v>273802850</v>
      </c>
      <c r="G223" s="4">
        <v>62974655.5</v>
      </c>
      <c r="H223" t="s">
        <v>45</v>
      </c>
      <c r="I223" t="s">
        <v>75</v>
      </c>
      <c r="J223" s="13" t="str">
        <f t="shared" si="9"/>
        <v>T03</v>
      </c>
      <c r="K223" s="13" t="str">
        <f t="shared" si="10"/>
        <v>W10</v>
      </c>
      <c r="L223" s="13" t="str">
        <f>VLOOKUP($C223,List!$A$2:$D$26,2,0)</f>
        <v>Nhóm 08</v>
      </c>
      <c r="M223" s="14">
        <f>VLOOKUP($C223,List!$A$2:$D$26,3,0)*D223/1000</f>
        <v>0.61199999999999999</v>
      </c>
      <c r="N223" s="13" t="str">
        <f>VLOOKUP($C223,List!$A$2:$D$26,4,0)</f>
        <v>250g</v>
      </c>
      <c r="O223" s="14" t="str">
        <f t="shared" si="11"/>
        <v>Q1</v>
      </c>
    </row>
    <row r="224" spans="1:15" x14ac:dyDescent="0.55000000000000004">
      <c r="A224" s="2">
        <v>43528</v>
      </c>
      <c r="B224" t="s">
        <v>62</v>
      </c>
      <c r="C224" t="s">
        <v>8</v>
      </c>
      <c r="D224" s="6">
        <v>330</v>
      </c>
      <c r="E224" s="4">
        <v>532169</v>
      </c>
      <c r="F224" s="4">
        <v>175615700</v>
      </c>
      <c r="G224" s="4">
        <v>35123140</v>
      </c>
      <c r="H224" t="s">
        <v>43</v>
      </c>
      <c r="I224" t="s">
        <v>74</v>
      </c>
      <c r="J224" s="13" t="str">
        <f t="shared" si="9"/>
        <v>T03</v>
      </c>
      <c r="K224" s="13" t="str">
        <f t="shared" si="10"/>
        <v>W10</v>
      </c>
      <c r="L224" s="13" t="str">
        <f>VLOOKUP($C224,List!$A$2:$D$26,2,0)</f>
        <v>Nhóm 02</v>
      </c>
      <c r="M224" s="14">
        <f>VLOOKUP($C224,List!$A$2:$D$26,3,0)*D224/1000</f>
        <v>1.32</v>
      </c>
      <c r="N224" s="13" t="str">
        <f>VLOOKUP($C224,List!$A$2:$D$26,4,0)</f>
        <v>800g</v>
      </c>
      <c r="O224" s="14" t="str">
        <f t="shared" si="11"/>
        <v>Q1</v>
      </c>
    </row>
    <row r="225" spans="1:15" x14ac:dyDescent="0.55000000000000004">
      <c r="A225" s="2">
        <v>43529</v>
      </c>
      <c r="B225" t="s">
        <v>60</v>
      </c>
      <c r="C225" t="s">
        <v>28</v>
      </c>
      <c r="D225" s="6">
        <v>60</v>
      </c>
      <c r="E225" s="4">
        <v>632383</v>
      </c>
      <c r="F225" s="4">
        <v>37942980</v>
      </c>
      <c r="G225" s="4">
        <v>4173727.8000000003</v>
      </c>
      <c r="H225" t="s">
        <v>46</v>
      </c>
      <c r="I225" t="s">
        <v>74</v>
      </c>
      <c r="J225" s="13" t="str">
        <f t="shared" si="9"/>
        <v>T03</v>
      </c>
      <c r="K225" s="13" t="str">
        <f t="shared" si="10"/>
        <v>W10</v>
      </c>
      <c r="L225" s="13" t="str">
        <f>VLOOKUP($C225,List!$A$2:$D$26,2,0)</f>
        <v>Nhóm 05</v>
      </c>
      <c r="M225" s="14">
        <f>VLOOKUP($C225,List!$A$2:$D$26,3,0)*D225/1000</f>
        <v>0.12</v>
      </c>
      <c r="N225" s="13" t="str">
        <f>VLOOKUP($C225,List!$A$2:$D$26,4,0)</f>
        <v>250g</v>
      </c>
      <c r="O225" s="14" t="str">
        <f t="shared" si="11"/>
        <v>Q1</v>
      </c>
    </row>
    <row r="226" spans="1:15" x14ac:dyDescent="0.55000000000000004">
      <c r="A226" s="2">
        <v>43529</v>
      </c>
      <c r="B226" t="s">
        <v>59</v>
      </c>
      <c r="C226" t="s">
        <v>10</v>
      </c>
      <c r="D226" s="6">
        <v>2600</v>
      </c>
      <c r="E226" s="4">
        <v>262412</v>
      </c>
      <c r="F226" s="4">
        <v>682270170</v>
      </c>
      <c r="G226" s="4">
        <v>88695122.100000009</v>
      </c>
      <c r="H226" t="s">
        <v>43</v>
      </c>
      <c r="I226" t="s">
        <v>74</v>
      </c>
      <c r="J226" s="13" t="str">
        <f t="shared" si="9"/>
        <v>T03</v>
      </c>
      <c r="K226" s="13" t="str">
        <f t="shared" si="10"/>
        <v>W10</v>
      </c>
      <c r="L226" s="13" t="str">
        <f>VLOOKUP($C226,List!$A$2:$D$26,2,0)</f>
        <v>Nhóm 07</v>
      </c>
      <c r="M226" s="14">
        <f>VLOOKUP($C226,List!$A$2:$D$26,3,0)*D226/1000</f>
        <v>7.0200000000000014</v>
      </c>
      <c r="N226" s="13" t="str">
        <f>VLOOKUP($C226,List!$A$2:$D$26,4,0)</f>
        <v>500g</v>
      </c>
      <c r="O226" s="14" t="str">
        <f t="shared" si="11"/>
        <v>Q1</v>
      </c>
    </row>
    <row r="227" spans="1:15" x14ac:dyDescent="0.55000000000000004">
      <c r="A227" s="2">
        <v>43529</v>
      </c>
      <c r="B227" t="s">
        <v>51</v>
      </c>
      <c r="C227" t="s">
        <v>20</v>
      </c>
      <c r="D227" s="6">
        <v>180</v>
      </c>
      <c r="E227" s="4">
        <v>518984</v>
      </c>
      <c r="F227" s="4">
        <v>93417180</v>
      </c>
      <c r="G227" s="4">
        <v>20551779.600000001</v>
      </c>
      <c r="H227" t="s">
        <v>46</v>
      </c>
      <c r="I227" t="s">
        <v>74</v>
      </c>
      <c r="J227" s="13" t="str">
        <f t="shared" si="9"/>
        <v>T03</v>
      </c>
      <c r="K227" s="13" t="str">
        <f t="shared" si="10"/>
        <v>W10</v>
      </c>
      <c r="L227" s="13" t="str">
        <f>VLOOKUP($C227,List!$A$2:$D$26,2,0)</f>
        <v>Nhóm 08</v>
      </c>
      <c r="M227" s="14">
        <f>VLOOKUP($C227,List!$A$2:$D$26,3,0)*D227/1000</f>
        <v>0.54</v>
      </c>
      <c r="N227" s="13" t="str">
        <f>VLOOKUP($C227,List!$A$2:$D$26,4,0)</f>
        <v>500g</v>
      </c>
      <c r="O227" s="14" t="str">
        <f t="shared" si="11"/>
        <v>Q1</v>
      </c>
    </row>
    <row r="228" spans="1:15" x14ac:dyDescent="0.55000000000000004">
      <c r="A228" s="2">
        <v>43530</v>
      </c>
      <c r="B228" t="s">
        <v>58</v>
      </c>
      <c r="C228" t="s">
        <v>11</v>
      </c>
      <c r="D228" s="6">
        <v>80</v>
      </c>
      <c r="E228" s="4">
        <v>430112</v>
      </c>
      <c r="F228" s="4">
        <v>34408930</v>
      </c>
      <c r="G228" s="4">
        <v>3440893.0000000005</v>
      </c>
      <c r="H228" t="s">
        <v>44</v>
      </c>
      <c r="I228" t="s">
        <v>75</v>
      </c>
      <c r="J228" s="13" t="str">
        <f t="shared" si="9"/>
        <v>T03</v>
      </c>
      <c r="K228" s="13" t="str">
        <f t="shared" si="10"/>
        <v>W10</v>
      </c>
      <c r="L228" s="13" t="str">
        <f>VLOOKUP($C228,List!$A$2:$D$26,2,0)</f>
        <v>Nhóm 05</v>
      </c>
      <c r="M228" s="14">
        <f>VLOOKUP($C228,List!$A$2:$D$26,3,0)*D228/1000</f>
        <v>0.17599999999999999</v>
      </c>
      <c r="N228" s="13" t="str">
        <f>VLOOKUP($C228,List!$A$2:$D$26,4,0)</f>
        <v>500g</v>
      </c>
      <c r="O228" s="14" t="str">
        <f t="shared" si="11"/>
        <v>Q1</v>
      </c>
    </row>
    <row r="229" spans="1:15" x14ac:dyDescent="0.55000000000000004">
      <c r="A229" s="2">
        <v>43530</v>
      </c>
      <c r="B229" t="s">
        <v>60</v>
      </c>
      <c r="C229" t="s">
        <v>18</v>
      </c>
      <c r="D229" s="6">
        <v>200</v>
      </c>
      <c r="E229" s="4">
        <v>284418</v>
      </c>
      <c r="F229" s="4">
        <v>56883540</v>
      </c>
      <c r="G229" s="4">
        <v>5119518.5999999996</v>
      </c>
      <c r="H229" t="s">
        <v>47</v>
      </c>
      <c r="I229" t="s">
        <v>74</v>
      </c>
      <c r="J229" s="13" t="str">
        <f t="shared" si="9"/>
        <v>T03</v>
      </c>
      <c r="K229" s="13" t="str">
        <f t="shared" si="10"/>
        <v>W10</v>
      </c>
      <c r="L229" s="13" t="str">
        <f>VLOOKUP($C229,List!$A$2:$D$26,2,0)</f>
        <v>Nhóm 02</v>
      </c>
      <c r="M229" s="14">
        <f>VLOOKUP($C229,List!$A$2:$D$26,3,0)*D229/1000</f>
        <v>0.8</v>
      </c>
      <c r="N229" s="13" t="str">
        <f>VLOOKUP($C229,List!$A$2:$D$26,4,0)</f>
        <v>800g</v>
      </c>
      <c r="O229" s="14" t="str">
        <f t="shared" si="11"/>
        <v>Q1</v>
      </c>
    </row>
    <row r="230" spans="1:15" x14ac:dyDescent="0.55000000000000004">
      <c r="A230" s="2">
        <v>43530</v>
      </c>
      <c r="B230" t="s">
        <v>53</v>
      </c>
      <c r="C230" t="s">
        <v>7</v>
      </c>
      <c r="D230" s="6">
        <v>110</v>
      </c>
      <c r="E230" s="4">
        <v>376228</v>
      </c>
      <c r="F230" s="4">
        <v>41385130</v>
      </c>
      <c r="G230" s="4">
        <v>5380066.9000000004</v>
      </c>
      <c r="H230" t="s">
        <v>43</v>
      </c>
      <c r="I230" t="s">
        <v>75</v>
      </c>
      <c r="J230" s="13" t="str">
        <f t="shared" si="9"/>
        <v>T03</v>
      </c>
      <c r="K230" s="13" t="str">
        <f t="shared" si="10"/>
        <v>W10</v>
      </c>
      <c r="L230" s="13" t="str">
        <f>VLOOKUP($C230,List!$A$2:$D$26,2,0)</f>
        <v>Nhóm 06</v>
      </c>
      <c r="M230" s="14">
        <f>VLOOKUP($C230,List!$A$2:$D$26,3,0)*D230/1000</f>
        <v>0.35199999999999998</v>
      </c>
      <c r="N230" s="13" t="str">
        <f>VLOOKUP($C230,List!$A$2:$D$26,4,0)</f>
        <v>800g</v>
      </c>
      <c r="O230" s="14" t="str">
        <f t="shared" si="11"/>
        <v>Q1</v>
      </c>
    </row>
    <row r="231" spans="1:15" x14ac:dyDescent="0.55000000000000004">
      <c r="A231" s="2">
        <v>43530</v>
      </c>
      <c r="B231" t="s">
        <v>63</v>
      </c>
      <c r="C231" t="s">
        <v>23</v>
      </c>
      <c r="D231" s="6">
        <v>650</v>
      </c>
      <c r="E231" s="4">
        <v>979988</v>
      </c>
      <c r="F231" s="4">
        <v>636992020</v>
      </c>
      <c r="G231" s="4">
        <v>133768324.2</v>
      </c>
      <c r="H231" t="s">
        <v>43</v>
      </c>
      <c r="I231" t="s">
        <v>75</v>
      </c>
      <c r="J231" s="13" t="str">
        <f t="shared" si="9"/>
        <v>T03</v>
      </c>
      <c r="K231" s="13" t="str">
        <f t="shared" si="10"/>
        <v>W10</v>
      </c>
      <c r="L231" s="13" t="str">
        <f>VLOOKUP($C231,List!$A$2:$D$26,2,0)</f>
        <v>Nhóm 07</v>
      </c>
      <c r="M231" s="14">
        <f>VLOOKUP($C231,List!$A$2:$D$26,3,0)*D231/1000</f>
        <v>2.6649999999999996</v>
      </c>
      <c r="N231" s="13" t="str">
        <f>VLOOKUP($C231,List!$A$2:$D$26,4,0)</f>
        <v>1000g</v>
      </c>
      <c r="O231" s="14" t="str">
        <f t="shared" si="11"/>
        <v>Q1</v>
      </c>
    </row>
    <row r="232" spans="1:15" x14ac:dyDescent="0.55000000000000004">
      <c r="A232" s="2">
        <v>43530</v>
      </c>
      <c r="B232" t="s">
        <v>58</v>
      </c>
      <c r="C232" t="s">
        <v>31</v>
      </c>
      <c r="D232" s="6">
        <v>20</v>
      </c>
      <c r="E232" s="4">
        <v>630106</v>
      </c>
      <c r="F232" s="4">
        <v>12602110</v>
      </c>
      <c r="G232" s="4">
        <v>1638274.2999999998</v>
      </c>
      <c r="H232" t="s">
        <v>43</v>
      </c>
      <c r="I232" t="s">
        <v>74</v>
      </c>
      <c r="J232" s="13" t="str">
        <f t="shared" si="9"/>
        <v>T03</v>
      </c>
      <c r="K232" s="13" t="str">
        <f t="shared" si="10"/>
        <v>W10</v>
      </c>
      <c r="L232" s="13" t="str">
        <f>VLOOKUP($C232,List!$A$2:$D$26,2,0)</f>
        <v>Nhóm 04</v>
      </c>
      <c r="M232" s="14">
        <f>VLOOKUP($C232,List!$A$2:$D$26,3,0)*D232/1000</f>
        <v>6.4000000000000001E-2</v>
      </c>
      <c r="N232" s="13" t="str">
        <f>VLOOKUP($C232,List!$A$2:$D$26,4,0)</f>
        <v>800g</v>
      </c>
      <c r="O232" s="14" t="str">
        <f t="shared" si="11"/>
        <v>Q1</v>
      </c>
    </row>
    <row r="233" spans="1:15" x14ac:dyDescent="0.55000000000000004">
      <c r="A233" s="2">
        <v>43531</v>
      </c>
      <c r="B233" t="s">
        <v>65</v>
      </c>
      <c r="C233" t="s">
        <v>24</v>
      </c>
      <c r="D233" s="6">
        <v>1030</v>
      </c>
      <c r="E233" s="4">
        <v>581046</v>
      </c>
      <c r="F233" s="4">
        <v>598477100</v>
      </c>
      <c r="G233" s="4">
        <v>83786794</v>
      </c>
      <c r="H233" t="s">
        <v>47</v>
      </c>
      <c r="I233" t="s">
        <v>74</v>
      </c>
      <c r="J233" s="13" t="str">
        <f t="shared" si="9"/>
        <v>T03</v>
      </c>
      <c r="K233" s="13" t="str">
        <f t="shared" si="10"/>
        <v>W10</v>
      </c>
      <c r="L233" s="13" t="str">
        <f>VLOOKUP($C233,List!$A$2:$D$26,2,0)</f>
        <v>Nhóm 06</v>
      </c>
      <c r="M233" s="14">
        <f>VLOOKUP($C233,List!$A$2:$D$26,3,0)*D233/1000</f>
        <v>2.1629999999999998</v>
      </c>
      <c r="N233" s="13" t="str">
        <f>VLOOKUP($C233,List!$A$2:$D$26,4,0)</f>
        <v>500g</v>
      </c>
      <c r="O233" s="14" t="str">
        <f t="shared" si="11"/>
        <v>Q1</v>
      </c>
    </row>
    <row r="234" spans="1:15" x14ac:dyDescent="0.55000000000000004">
      <c r="A234" s="2">
        <v>43531</v>
      </c>
      <c r="B234" t="s">
        <v>50</v>
      </c>
      <c r="C234" t="s">
        <v>29</v>
      </c>
      <c r="D234" s="6">
        <v>680</v>
      </c>
      <c r="E234" s="4">
        <v>1009559</v>
      </c>
      <c r="F234" s="4">
        <v>686500410</v>
      </c>
      <c r="G234" s="4">
        <v>130435077.90000001</v>
      </c>
      <c r="H234" t="s">
        <v>46</v>
      </c>
      <c r="I234" t="s">
        <v>74</v>
      </c>
      <c r="J234" s="13" t="str">
        <f t="shared" si="9"/>
        <v>T03</v>
      </c>
      <c r="K234" s="13" t="str">
        <f t="shared" si="10"/>
        <v>W10</v>
      </c>
      <c r="L234" s="13" t="str">
        <f>VLOOKUP($C234,List!$A$2:$D$26,2,0)</f>
        <v>Nhóm 02</v>
      </c>
      <c r="M234" s="14">
        <f>VLOOKUP($C234,List!$A$2:$D$26,3,0)*D234/1000</f>
        <v>2.2440000000000002</v>
      </c>
      <c r="N234" s="13" t="str">
        <f>VLOOKUP($C234,List!$A$2:$D$26,4,0)</f>
        <v>800g</v>
      </c>
      <c r="O234" s="14" t="str">
        <f t="shared" si="11"/>
        <v>Q1</v>
      </c>
    </row>
    <row r="235" spans="1:15" x14ac:dyDescent="0.55000000000000004">
      <c r="A235" s="2">
        <v>43531</v>
      </c>
      <c r="B235" t="s">
        <v>57</v>
      </c>
      <c r="C235" t="s">
        <v>18</v>
      </c>
      <c r="D235" s="6">
        <v>120</v>
      </c>
      <c r="E235" s="4">
        <v>280806</v>
      </c>
      <c r="F235" s="4">
        <v>33696740</v>
      </c>
      <c r="G235" s="4">
        <v>4380576.2</v>
      </c>
      <c r="H235" t="s">
        <v>46</v>
      </c>
      <c r="I235" t="s">
        <v>74</v>
      </c>
      <c r="J235" s="13" t="str">
        <f t="shared" si="9"/>
        <v>T03</v>
      </c>
      <c r="K235" s="13" t="str">
        <f t="shared" si="10"/>
        <v>W10</v>
      </c>
      <c r="L235" s="13" t="str">
        <f>VLOOKUP($C235,List!$A$2:$D$26,2,0)</f>
        <v>Nhóm 02</v>
      </c>
      <c r="M235" s="14">
        <f>VLOOKUP($C235,List!$A$2:$D$26,3,0)*D235/1000</f>
        <v>0.48</v>
      </c>
      <c r="N235" s="13" t="str">
        <f>VLOOKUP($C235,List!$A$2:$D$26,4,0)</f>
        <v>800g</v>
      </c>
      <c r="O235" s="14" t="str">
        <f t="shared" si="11"/>
        <v>Q1</v>
      </c>
    </row>
    <row r="236" spans="1:15" x14ac:dyDescent="0.55000000000000004">
      <c r="A236" s="2">
        <v>43531</v>
      </c>
      <c r="B236" t="s">
        <v>57</v>
      </c>
      <c r="C236" t="s">
        <v>26</v>
      </c>
      <c r="D236" s="6">
        <v>410</v>
      </c>
      <c r="E236" s="4">
        <v>848240</v>
      </c>
      <c r="F236" s="4">
        <v>347778480</v>
      </c>
      <c r="G236" s="4">
        <v>34777848</v>
      </c>
      <c r="H236" t="s">
        <v>46</v>
      </c>
      <c r="I236" t="s">
        <v>75</v>
      </c>
      <c r="J236" s="13" t="str">
        <f t="shared" si="9"/>
        <v>T03</v>
      </c>
      <c r="K236" s="13" t="str">
        <f t="shared" si="10"/>
        <v>W10</v>
      </c>
      <c r="L236" s="13" t="str">
        <f>VLOOKUP($C236,List!$A$2:$D$26,2,0)</f>
        <v>Nhóm 06</v>
      </c>
      <c r="M236" s="14">
        <f>VLOOKUP($C236,List!$A$2:$D$26,3,0)*D236/1000</f>
        <v>1.0660000000000001</v>
      </c>
      <c r="N236" s="13" t="str">
        <f>VLOOKUP($C236,List!$A$2:$D$26,4,0)</f>
        <v>500g</v>
      </c>
      <c r="O236" s="14" t="str">
        <f t="shared" si="11"/>
        <v>Q1</v>
      </c>
    </row>
    <row r="237" spans="1:15" x14ac:dyDescent="0.55000000000000004">
      <c r="A237" s="2">
        <v>43531</v>
      </c>
      <c r="B237" t="s">
        <v>54</v>
      </c>
      <c r="C237" t="s">
        <v>22</v>
      </c>
      <c r="D237" s="6">
        <v>640</v>
      </c>
      <c r="E237" s="4">
        <v>991394</v>
      </c>
      <c r="F237" s="4">
        <v>634491980</v>
      </c>
      <c r="G237" s="4">
        <v>82483957.400000006</v>
      </c>
      <c r="H237" t="s">
        <v>44</v>
      </c>
      <c r="I237" t="s">
        <v>75</v>
      </c>
      <c r="J237" s="13" t="str">
        <f t="shared" si="9"/>
        <v>T03</v>
      </c>
      <c r="K237" s="13" t="str">
        <f t="shared" si="10"/>
        <v>W10</v>
      </c>
      <c r="L237" s="13" t="str">
        <f>VLOOKUP($C237,List!$A$2:$D$26,2,0)</f>
        <v>Nhóm 06</v>
      </c>
      <c r="M237" s="14">
        <f>VLOOKUP($C237,List!$A$2:$D$26,3,0)*D237/1000</f>
        <v>1.216</v>
      </c>
      <c r="N237" s="13" t="str">
        <f>VLOOKUP($C237,List!$A$2:$D$26,4,0)</f>
        <v>250g</v>
      </c>
      <c r="O237" s="14" t="str">
        <f t="shared" si="11"/>
        <v>Q1</v>
      </c>
    </row>
    <row r="238" spans="1:15" x14ac:dyDescent="0.55000000000000004">
      <c r="A238" s="2">
        <v>43531</v>
      </c>
      <c r="B238" t="s">
        <v>61</v>
      </c>
      <c r="C238" t="s">
        <v>23</v>
      </c>
      <c r="D238" s="6">
        <v>180</v>
      </c>
      <c r="E238" s="4">
        <v>853186</v>
      </c>
      <c r="F238" s="4">
        <v>153573530</v>
      </c>
      <c r="G238" s="4">
        <v>15357353</v>
      </c>
      <c r="H238" t="s">
        <v>45</v>
      </c>
      <c r="I238" t="s">
        <v>74</v>
      </c>
      <c r="J238" s="13" t="str">
        <f t="shared" si="9"/>
        <v>T03</v>
      </c>
      <c r="K238" s="13" t="str">
        <f t="shared" si="10"/>
        <v>W10</v>
      </c>
      <c r="L238" s="13" t="str">
        <f>VLOOKUP($C238,List!$A$2:$D$26,2,0)</f>
        <v>Nhóm 07</v>
      </c>
      <c r="M238" s="14">
        <f>VLOOKUP($C238,List!$A$2:$D$26,3,0)*D238/1000</f>
        <v>0.73799999999999988</v>
      </c>
      <c r="N238" s="13" t="str">
        <f>VLOOKUP($C238,List!$A$2:$D$26,4,0)</f>
        <v>1000g</v>
      </c>
      <c r="O238" s="14" t="str">
        <f t="shared" si="11"/>
        <v>Q1</v>
      </c>
    </row>
    <row r="239" spans="1:15" x14ac:dyDescent="0.55000000000000004">
      <c r="A239" s="2">
        <v>43532</v>
      </c>
      <c r="B239" t="s">
        <v>61</v>
      </c>
      <c r="C239" t="s">
        <v>25</v>
      </c>
      <c r="D239" s="6">
        <v>910</v>
      </c>
      <c r="E239" s="4">
        <v>685674</v>
      </c>
      <c r="F239" s="4">
        <v>623962960</v>
      </c>
      <c r="G239" s="4">
        <v>106073703.2</v>
      </c>
      <c r="H239" t="s">
        <v>43</v>
      </c>
      <c r="I239" t="s">
        <v>74</v>
      </c>
      <c r="J239" s="13" t="str">
        <f t="shared" si="9"/>
        <v>T03</v>
      </c>
      <c r="K239" s="13" t="str">
        <f t="shared" si="10"/>
        <v>W10</v>
      </c>
      <c r="L239" s="13" t="str">
        <f>VLOOKUP($C239,List!$A$2:$D$26,2,0)</f>
        <v>Nhóm 06</v>
      </c>
      <c r="M239" s="14">
        <f>VLOOKUP($C239,List!$A$2:$D$26,3,0)*D239/1000</f>
        <v>1.1830000000000001</v>
      </c>
      <c r="N239" s="13" t="str">
        <f>VLOOKUP($C239,List!$A$2:$D$26,4,0)</f>
        <v>250g</v>
      </c>
      <c r="O239" s="14" t="str">
        <f t="shared" si="11"/>
        <v>Q1</v>
      </c>
    </row>
    <row r="240" spans="1:15" x14ac:dyDescent="0.55000000000000004">
      <c r="A240" s="2">
        <v>43532</v>
      </c>
      <c r="B240" t="s">
        <v>59</v>
      </c>
      <c r="C240" t="s">
        <v>13</v>
      </c>
      <c r="D240" s="6">
        <v>380</v>
      </c>
      <c r="E240" s="4">
        <v>851974</v>
      </c>
      <c r="F240" s="4">
        <v>323750050</v>
      </c>
      <c r="G240" s="4">
        <v>74462511.5</v>
      </c>
      <c r="H240" t="s">
        <v>46</v>
      </c>
      <c r="I240" t="s">
        <v>74</v>
      </c>
      <c r="J240" s="13" t="str">
        <f t="shared" si="9"/>
        <v>T03</v>
      </c>
      <c r="K240" s="13" t="str">
        <f t="shared" si="10"/>
        <v>W10</v>
      </c>
      <c r="L240" s="13" t="str">
        <f>VLOOKUP($C240,List!$A$2:$D$26,2,0)</f>
        <v>Nhóm 08</v>
      </c>
      <c r="M240" s="14">
        <f>VLOOKUP($C240,List!$A$2:$D$26,3,0)*D240/1000</f>
        <v>1.026</v>
      </c>
      <c r="N240" s="13" t="str">
        <f>VLOOKUP($C240,List!$A$2:$D$26,4,0)</f>
        <v>500g</v>
      </c>
      <c r="O240" s="14" t="str">
        <f t="shared" si="11"/>
        <v>Q1</v>
      </c>
    </row>
    <row r="241" spans="1:15" x14ac:dyDescent="0.55000000000000004">
      <c r="A241" s="2">
        <v>43532</v>
      </c>
      <c r="B241" t="s">
        <v>51</v>
      </c>
      <c r="C241" t="s">
        <v>21</v>
      </c>
      <c r="D241" s="6">
        <v>400</v>
      </c>
      <c r="E241" s="4">
        <v>509230</v>
      </c>
      <c r="F241" s="4">
        <v>203692140</v>
      </c>
      <c r="G241" s="4">
        <v>30553821</v>
      </c>
      <c r="H241" t="s">
        <v>45</v>
      </c>
      <c r="I241" t="s">
        <v>75</v>
      </c>
      <c r="J241" s="13" t="str">
        <f t="shared" si="9"/>
        <v>T03</v>
      </c>
      <c r="K241" s="13" t="str">
        <f t="shared" si="10"/>
        <v>W10</v>
      </c>
      <c r="L241" s="13" t="str">
        <f>VLOOKUP($C241,List!$A$2:$D$26,2,0)</f>
        <v>Nhóm 07</v>
      </c>
      <c r="M241" s="14">
        <f>VLOOKUP($C241,List!$A$2:$D$26,3,0)*D241/1000</f>
        <v>1.4</v>
      </c>
      <c r="N241" s="13" t="str">
        <f>VLOOKUP($C241,List!$A$2:$D$26,4,0)</f>
        <v>800g</v>
      </c>
      <c r="O241" s="14" t="str">
        <f t="shared" si="11"/>
        <v>Q1</v>
      </c>
    </row>
    <row r="242" spans="1:15" x14ac:dyDescent="0.55000000000000004">
      <c r="A242" s="2">
        <v>43533</v>
      </c>
      <c r="B242" t="s">
        <v>59</v>
      </c>
      <c r="C242" t="s">
        <v>9</v>
      </c>
      <c r="D242" s="6">
        <v>1150</v>
      </c>
      <c r="E242" s="4">
        <v>461570</v>
      </c>
      <c r="F242" s="4">
        <v>530805360</v>
      </c>
      <c r="G242" s="4">
        <v>84928857.599999994</v>
      </c>
      <c r="H242" t="s">
        <v>43</v>
      </c>
      <c r="I242" t="s">
        <v>75</v>
      </c>
      <c r="J242" s="13" t="str">
        <f t="shared" si="9"/>
        <v>T03</v>
      </c>
      <c r="K242" s="13" t="str">
        <f t="shared" si="10"/>
        <v>W10</v>
      </c>
      <c r="L242" s="13" t="str">
        <f>VLOOKUP($C242,List!$A$2:$D$26,2,0)</f>
        <v>Nhóm 04</v>
      </c>
      <c r="M242" s="14">
        <f>VLOOKUP($C242,List!$A$2:$D$26,3,0)*D242/1000</f>
        <v>3.68</v>
      </c>
      <c r="N242" s="13" t="str">
        <f>VLOOKUP($C242,List!$A$2:$D$26,4,0)</f>
        <v>800g</v>
      </c>
      <c r="O242" s="14" t="str">
        <f t="shared" si="11"/>
        <v>Q1</v>
      </c>
    </row>
    <row r="243" spans="1:15" x14ac:dyDescent="0.55000000000000004">
      <c r="A243" s="2">
        <v>43533</v>
      </c>
      <c r="B243" t="s">
        <v>61</v>
      </c>
      <c r="C243" t="s">
        <v>23</v>
      </c>
      <c r="D243" s="6">
        <v>460</v>
      </c>
      <c r="E243" s="4">
        <v>874555</v>
      </c>
      <c r="F243" s="4">
        <v>402295440</v>
      </c>
      <c r="G243" s="4">
        <v>52298407.199999996</v>
      </c>
      <c r="H243" t="s">
        <v>44</v>
      </c>
      <c r="I243" t="s">
        <v>75</v>
      </c>
      <c r="J243" s="13" t="str">
        <f t="shared" si="9"/>
        <v>T03</v>
      </c>
      <c r="K243" s="13" t="str">
        <f t="shared" si="10"/>
        <v>W10</v>
      </c>
      <c r="L243" s="13" t="str">
        <f>VLOOKUP($C243,List!$A$2:$D$26,2,0)</f>
        <v>Nhóm 07</v>
      </c>
      <c r="M243" s="14">
        <f>VLOOKUP($C243,List!$A$2:$D$26,3,0)*D243/1000</f>
        <v>1.8859999999999997</v>
      </c>
      <c r="N243" s="13" t="str">
        <f>VLOOKUP($C243,List!$A$2:$D$26,4,0)</f>
        <v>1000g</v>
      </c>
      <c r="O243" s="14" t="str">
        <f t="shared" si="11"/>
        <v>Q1</v>
      </c>
    </row>
    <row r="244" spans="1:15" x14ac:dyDescent="0.55000000000000004">
      <c r="A244" s="2">
        <v>43533</v>
      </c>
      <c r="B244" t="s">
        <v>62</v>
      </c>
      <c r="C244" t="s">
        <v>19</v>
      </c>
      <c r="D244" s="6">
        <v>1540</v>
      </c>
      <c r="E244" s="4">
        <v>451302</v>
      </c>
      <c r="F244" s="4">
        <v>695004910</v>
      </c>
      <c r="G244" s="4">
        <v>55600392.800000004</v>
      </c>
      <c r="H244" t="s">
        <v>45</v>
      </c>
      <c r="I244" t="s">
        <v>75</v>
      </c>
      <c r="J244" s="13" t="str">
        <f t="shared" si="9"/>
        <v>T03</v>
      </c>
      <c r="K244" s="13" t="str">
        <f t="shared" si="10"/>
        <v>W10</v>
      </c>
      <c r="L244" s="13" t="str">
        <f>VLOOKUP($C244,List!$A$2:$D$26,2,0)</f>
        <v>Nhóm 08</v>
      </c>
      <c r="M244" s="14">
        <f>VLOOKUP($C244,List!$A$2:$D$26,3,0)*D244/1000</f>
        <v>1.8480000000000001</v>
      </c>
      <c r="N244" s="13" t="str">
        <f>VLOOKUP($C244,List!$A$2:$D$26,4,0)</f>
        <v>250g</v>
      </c>
      <c r="O244" s="14" t="str">
        <f t="shared" si="11"/>
        <v>Q1</v>
      </c>
    </row>
    <row r="245" spans="1:15" x14ac:dyDescent="0.55000000000000004">
      <c r="A245" s="2">
        <v>43534</v>
      </c>
      <c r="B245" t="s">
        <v>58</v>
      </c>
      <c r="C245" t="s">
        <v>31</v>
      </c>
      <c r="D245" s="6">
        <v>160</v>
      </c>
      <c r="E245" s="4">
        <v>589768</v>
      </c>
      <c r="F245" s="4">
        <v>94362950</v>
      </c>
      <c r="G245" s="4">
        <v>8492665.5</v>
      </c>
      <c r="H245" t="s">
        <v>46</v>
      </c>
      <c r="I245" t="s">
        <v>74</v>
      </c>
      <c r="J245" s="13" t="str">
        <f t="shared" si="9"/>
        <v>T03</v>
      </c>
      <c r="K245" s="13" t="str">
        <f t="shared" si="10"/>
        <v>W11</v>
      </c>
      <c r="L245" s="13" t="str">
        <f>VLOOKUP($C245,List!$A$2:$D$26,2,0)</f>
        <v>Nhóm 04</v>
      </c>
      <c r="M245" s="14">
        <f>VLOOKUP($C245,List!$A$2:$D$26,3,0)*D245/1000</f>
        <v>0.51200000000000001</v>
      </c>
      <c r="N245" s="13" t="str">
        <f>VLOOKUP($C245,List!$A$2:$D$26,4,0)</f>
        <v>800g</v>
      </c>
      <c r="O245" s="14" t="str">
        <f t="shared" si="11"/>
        <v>Q1</v>
      </c>
    </row>
    <row r="246" spans="1:15" x14ac:dyDescent="0.55000000000000004">
      <c r="A246" s="2">
        <v>43535</v>
      </c>
      <c r="B246" t="s">
        <v>54</v>
      </c>
      <c r="C246" t="s">
        <v>9</v>
      </c>
      <c r="D246" s="6">
        <v>970</v>
      </c>
      <c r="E246" s="4">
        <v>502315</v>
      </c>
      <c r="F246" s="4">
        <v>487245670</v>
      </c>
      <c r="G246" s="4">
        <v>48724567</v>
      </c>
      <c r="H246" t="s">
        <v>44</v>
      </c>
      <c r="I246" t="s">
        <v>75</v>
      </c>
      <c r="J246" s="13" t="str">
        <f t="shared" si="9"/>
        <v>T03</v>
      </c>
      <c r="K246" s="13" t="str">
        <f t="shared" si="10"/>
        <v>W11</v>
      </c>
      <c r="L246" s="13" t="str">
        <f>VLOOKUP($C246,List!$A$2:$D$26,2,0)</f>
        <v>Nhóm 04</v>
      </c>
      <c r="M246" s="14">
        <f>VLOOKUP($C246,List!$A$2:$D$26,3,0)*D246/1000</f>
        <v>3.1040000000000001</v>
      </c>
      <c r="N246" s="13" t="str">
        <f>VLOOKUP($C246,List!$A$2:$D$26,4,0)</f>
        <v>800g</v>
      </c>
      <c r="O246" s="14" t="str">
        <f t="shared" si="11"/>
        <v>Q1</v>
      </c>
    </row>
    <row r="247" spans="1:15" x14ac:dyDescent="0.55000000000000004">
      <c r="A247" s="2">
        <v>43535</v>
      </c>
      <c r="B247" t="s">
        <v>56</v>
      </c>
      <c r="C247" t="s">
        <v>10</v>
      </c>
      <c r="D247" s="6">
        <v>1140</v>
      </c>
      <c r="E247" s="4">
        <v>257024</v>
      </c>
      <c r="F247" s="4">
        <v>293007170</v>
      </c>
      <c r="G247" s="4">
        <v>29300717</v>
      </c>
      <c r="H247" t="s">
        <v>45</v>
      </c>
      <c r="I247" t="s">
        <v>75</v>
      </c>
      <c r="J247" s="13" t="str">
        <f t="shared" si="9"/>
        <v>T03</v>
      </c>
      <c r="K247" s="13" t="str">
        <f t="shared" si="10"/>
        <v>W11</v>
      </c>
      <c r="L247" s="13" t="str">
        <f>VLOOKUP($C247,List!$A$2:$D$26,2,0)</f>
        <v>Nhóm 07</v>
      </c>
      <c r="M247" s="14">
        <f>VLOOKUP($C247,List!$A$2:$D$26,3,0)*D247/1000</f>
        <v>3.0779999999999998</v>
      </c>
      <c r="N247" s="13" t="str">
        <f>VLOOKUP($C247,List!$A$2:$D$26,4,0)</f>
        <v>500g</v>
      </c>
      <c r="O247" s="14" t="str">
        <f t="shared" si="11"/>
        <v>Q1</v>
      </c>
    </row>
    <row r="248" spans="1:15" x14ac:dyDescent="0.55000000000000004">
      <c r="A248" s="2">
        <v>43535</v>
      </c>
      <c r="B248" t="s">
        <v>58</v>
      </c>
      <c r="C248" t="s">
        <v>17</v>
      </c>
      <c r="D248" s="6">
        <v>1280</v>
      </c>
      <c r="E248" s="4">
        <v>489500</v>
      </c>
      <c r="F248" s="4">
        <v>626559860</v>
      </c>
      <c r="G248" s="4">
        <v>68921584.599999994</v>
      </c>
      <c r="H248" t="s">
        <v>46</v>
      </c>
      <c r="I248" t="s">
        <v>75</v>
      </c>
      <c r="J248" s="13" t="str">
        <f t="shared" si="9"/>
        <v>T03</v>
      </c>
      <c r="K248" s="13" t="str">
        <f t="shared" si="10"/>
        <v>W11</v>
      </c>
      <c r="L248" s="13" t="str">
        <f>VLOOKUP($C248,List!$A$2:$D$26,2,0)</f>
        <v>Nhóm 01</v>
      </c>
      <c r="M248" s="14">
        <f>VLOOKUP($C248,List!$A$2:$D$26,3,0)*D248/1000</f>
        <v>2.944</v>
      </c>
      <c r="N248" s="13" t="str">
        <f>VLOOKUP($C248,List!$A$2:$D$26,4,0)</f>
        <v>500g</v>
      </c>
      <c r="O248" s="14" t="str">
        <f t="shared" si="11"/>
        <v>Q1</v>
      </c>
    </row>
    <row r="249" spans="1:15" x14ac:dyDescent="0.55000000000000004">
      <c r="A249" s="2">
        <v>43536</v>
      </c>
      <c r="B249" t="s">
        <v>64</v>
      </c>
      <c r="C249" t="s">
        <v>27</v>
      </c>
      <c r="D249" s="6">
        <v>80</v>
      </c>
      <c r="E249" s="4">
        <v>293651</v>
      </c>
      <c r="F249" s="4">
        <v>23492050</v>
      </c>
      <c r="G249" s="4">
        <v>3288887</v>
      </c>
      <c r="H249" t="s">
        <v>44</v>
      </c>
      <c r="I249" t="s">
        <v>75</v>
      </c>
      <c r="J249" s="13" t="str">
        <f t="shared" si="9"/>
        <v>T03</v>
      </c>
      <c r="K249" s="13" t="str">
        <f t="shared" si="10"/>
        <v>W11</v>
      </c>
      <c r="L249" s="13" t="str">
        <f>VLOOKUP($C249,List!$A$2:$D$26,2,0)</f>
        <v>Nhóm 03</v>
      </c>
      <c r="M249" s="14">
        <f>VLOOKUP($C249,List!$A$2:$D$26,3,0)*D249/1000</f>
        <v>0.29599999999999999</v>
      </c>
      <c r="N249" s="13" t="str">
        <f>VLOOKUP($C249,List!$A$2:$D$26,4,0)</f>
        <v>800g</v>
      </c>
      <c r="O249" s="14" t="str">
        <f t="shared" si="11"/>
        <v>Q1</v>
      </c>
    </row>
    <row r="250" spans="1:15" x14ac:dyDescent="0.55000000000000004">
      <c r="A250" s="2">
        <v>43536</v>
      </c>
      <c r="B250" t="s">
        <v>53</v>
      </c>
      <c r="C250" t="s">
        <v>21</v>
      </c>
      <c r="D250" s="6">
        <v>710</v>
      </c>
      <c r="E250" s="4">
        <v>616380</v>
      </c>
      <c r="F250" s="4">
        <v>437630080</v>
      </c>
      <c r="G250" s="4">
        <v>74397113.600000009</v>
      </c>
      <c r="H250" t="s">
        <v>45</v>
      </c>
      <c r="I250" t="s">
        <v>75</v>
      </c>
      <c r="J250" s="13" t="str">
        <f t="shared" si="9"/>
        <v>T03</v>
      </c>
      <c r="K250" s="13" t="str">
        <f t="shared" si="10"/>
        <v>W11</v>
      </c>
      <c r="L250" s="13" t="str">
        <f>VLOOKUP($C250,List!$A$2:$D$26,2,0)</f>
        <v>Nhóm 07</v>
      </c>
      <c r="M250" s="14">
        <f>VLOOKUP($C250,List!$A$2:$D$26,3,0)*D250/1000</f>
        <v>2.4849999999999999</v>
      </c>
      <c r="N250" s="13" t="str">
        <f>VLOOKUP($C250,List!$A$2:$D$26,4,0)</f>
        <v>800g</v>
      </c>
      <c r="O250" s="14" t="str">
        <f t="shared" si="11"/>
        <v>Q1</v>
      </c>
    </row>
    <row r="251" spans="1:15" x14ac:dyDescent="0.55000000000000004">
      <c r="A251" s="2">
        <v>43536</v>
      </c>
      <c r="B251" t="s">
        <v>52</v>
      </c>
      <c r="C251" t="s">
        <v>23</v>
      </c>
      <c r="D251" s="6">
        <v>480</v>
      </c>
      <c r="E251" s="4">
        <v>928854</v>
      </c>
      <c r="F251" s="4">
        <v>445850020</v>
      </c>
      <c r="G251" s="4">
        <v>84711503.800000012</v>
      </c>
      <c r="H251" t="s">
        <v>47</v>
      </c>
      <c r="I251" t="s">
        <v>75</v>
      </c>
      <c r="J251" s="13" t="str">
        <f t="shared" si="9"/>
        <v>T03</v>
      </c>
      <c r="K251" s="13" t="str">
        <f t="shared" si="10"/>
        <v>W11</v>
      </c>
      <c r="L251" s="13" t="str">
        <f>VLOOKUP($C251,List!$A$2:$D$26,2,0)</f>
        <v>Nhóm 07</v>
      </c>
      <c r="M251" s="14">
        <f>VLOOKUP($C251,List!$A$2:$D$26,3,0)*D251/1000</f>
        <v>1.9679999999999997</v>
      </c>
      <c r="N251" s="13" t="str">
        <f>VLOOKUP($C251,List!$A$2:$D$26,4,0)</f>
        <v>1000g</v>
      </c>
      <c r="O251" s="14" t="str">
        <f t="shared" si="11"/>
        <v>Q1</v>
      </c>
    </row>
    <row r="252" spans="1:15" x14ac:dyDescent="0.55000000000000004">
      <c r="A252" s="2">
        <v>43537</v>
      </c>
      <c r="B252" t="s">
        <v>62</v>
      </c>
      <c r="C252" t="s">
        <v>18</v>
      </c>
      <c r="D252" s="6">
        <v>540</v>
      </c>
      <c r="E252" s="4">
        <v>260154</v>
      </c>
      <c r="F252" s="4">
        <v>140483130</v>
      </c>
      <c r="G252" s="4">
        <v>12643481.699999999</v>
      </c>
      <c r="H252" t="s">
        <v>43</v>
      </c>
      <c r="I252" t="s">
        <v>74</v>
      </c>
      <c r="J252" s="13" t="str">
        <f t="shared" si="9"/>
        <v>T03</v>
      </c>
      <c r="K252" s="13" t="str">
        <f t="shared" si="10"/>
        <v>W11</v>
      </c>
      <c r="L252" s="13" t="str">
        <f>VLOOKUP($C252,List!$A$2:$D$26,2,0)</f>
        <v>Nhóm 02</v>
      </c>
      <c r="M252" s="14">
        <f>VLOOKUP($C252,List!$A$2:$D$26,3,0)*D252/1000</f>
        <v>2.16</v>
      </c>
      <c r="N252" s="13" t="str">
        <f>VLOOKUP($C252,List!$A$2:$D$26,4,0)</f>
        <v>800g</v>
      </c>
      <c r="O252" s="14" t="str">
        <f t="shared" si="11"/>
        <v>Q1</v>
      </c>
    </row>
    <row r="253" spans="1:15" x14ac:dyDescent="0.55000000000000004">
      <c r="A253" s="2">
        <v>43537</v>
      </c>
      <c r="B253" t="s">
        <v>53</v>
      </c>
      <c r="C253" t="s">
        <v>16</v>
      </c>
      <c r="D253" s="6">
        <v>970</v>
      </c>
      <c r="E253" s="4">
        <v>566284</v>
      </c>
      <c r="F253" s="4">
        <v>549295230</v>
      </c>
      <c r="G253" s="4">
        <v>76901332.200000003</v>
      </c>
      <c r="H253" t="s">
        <v>47</v>
      </c>
      <c r="I253" t="s">
        <v>75</v>
      </c>
      <c r="J253" s="13" t="str">
        <f t="shared" si="9"/>
        <v>T03</v>
      </c>
      <c r="K253" s="13" t="str">
        <f t="shared" si="10"/>
        <v>W11</v>
      </c>
      <c r="L253" s="13" t="str">
        <f>VLOOKUP($C253,List!$A$2:$D$26,2,0)</f>
        <v>Nhóm 04</v>
      </c>
      <c r="M253" s="14">
        <f>VLOOKUP($C253,List!$A$2:$D$26,3,0)*D253/1000</f>
        <v>3.1040000000000001</v>
      </c>
      <c r="N253" s="13" t="str">
        <f>VLOOKUP($C253,List!$A$2:$D$26,4,0)</f>
        <v>800g</v>
      </c>
      <c r="O253" s="14" t="str">
        <f t="shared" si="11"/>
        <v>Q1</v>
      </c>
    </row>
    <row r="254" spans="1:15" x14ac:dyDescent="0.55000000000000004">
      <c r="A254" s="2">
        <v>43537</v>
      </c>
      <c r="B254" t="s">
        <v>56</v>
      </c>
      <c r="C254" t="s">
        <v>10</v>
      </c>
      <c r="D254" s="6">
        <v>1710</v>
      </c>
      <c r="E254" s="4">
        <v>293661</v>
      </c>
      <c r="F254" s="4">
        <v>502160560</v>
      </c>
      <c r="G254" s="4">
        <v>95410506.400000006</v>
      </c>
      <c r="H254" t="s">
        <v>45</v>
      </c>
      <c r="I254" t="s">
        <v>74</v>
      </c>
      <c r="J254" s="13" t="str">
        <f t="shared" si="9"/>
        <v>T03</v>
      </c>
      <c r="K254" s="13" t="str">
        <f t="shared" si="10"/>
        <v>W11</v>
      </c>
      <c r="L254" s="13" t="str">
        <f>VLOOKUP($C254,List!$A$2:$D$26,2,0)</f>
        <v>Nhóm 07</v>
      </c>
      <c r="M254" s="14">
        <f>VLOOKUP($C254,List!$A$2:$D$26,3,0)*D254/1000</f>
        <v>4.617</v>
      </c>
      <c r="N254" s="13" t="str">
        <f>VLOOKUP($C254,List!$A$2:$D$26,4,0)</f>
        <v>500g</v>
      </c>
      <c r="O254" s="14" t="str">
        <f t="shared" si="11"/>
        <v>Q1</v>
      </c>
    </row>
    <row r="255" spans="1:15" x14ac:dyDescent="0.55000000000000004">
      <c r="A255" s="2">
        <v>43537</v>
      </c>
      <c r="B255" t="s">
        <v>51</v>
      </c>
      <c r="C255" t="s">
        <v>22</v>
      </c>
      <c r="D255" s="6">
        <v>270</v>
      </c>
      <c r="E255" s="4">
        <v>963280</v>
      </c>
      <c r="F255" s="4">
        <v>260085510</v>
      </c>
      <c r="G255" s="4">
        <v>23407695.899999999</v>
      </c>
      <c r="H255" t="s">
        <v>45</v>
      </c>
      <c r="I255" t="s">
        <v>74</v>
      </c>
      <c r="J255" s="13" t="str">
        <f t="shared" si="9"/>
        <v>T03</v>
      </c>
      <c r="K255" s="13" t="str">
        <f t="shared" si="10"/>
        <v>W11</v>
      </c>
      <c r="L255" s="13" t="str">
        <f>VLOOKUP($C255,List!$A$2:$D$26,2,0)</f>
        <v>Nhóm 06</v>
      </c>
      <c r="M255" s="14">
        <f>VLOOKUP($C255,List!$A$2:$D$26,3,0)*D255/1000</f>
        <v>0.51300000000000001</v>
      </c>
      <c r="N255" s="13" t="str">
        <f>VLOOKUP($C255,List!$A$2:$D$26,4,0)</f>
        <v>250g</v>
      </c>
      <c r="O255" s="14" t="str">
        <f t="shared" si="11"/>
        <v>Q1</v>
      </c>
    </row>
    <row r="256" spans="1:15" x14ac:dyDescent="0.55000000000000004">
      <c r="A256" s="2">
        <v>43537</v>
      </c>
      <c r="B256" t="s">
        <v>61</v>
      </c>
      <c r="C256" t="s">
        <v>16</v>
      </c>
      <c r="D256" s="6">
        <v>970</v>
      </c>
      <c r="E256" s="4">
        <v>488523</v>
      </c>
      <c r="F256" s="4">
        <v>473867350</v>
      </c>
      <c r="G256" s="4">
        <v>52125408.5</v>
      </c>
      <c r="H256" t="s">
        <v>46</v>
      </c>
      <c r="I256" t="s">
        <v>75</v>
      </c>
      <c r="J256" s="13" t="str">
        <f t="shared" si="9"/>
        <v>T03</v>
      </c>
      <c r="K256" s="13" t="str">
        <f t="shared" si="10"/>
        <v>W11</v>
      </c>
      <c r="L256" s="13" t="str">
        <f>VLOOKUP($C256,List!$A$2:$D$26,2,0)</f>
        <v>Nhóm 04</v>
      </c>
      <c r="M256" s="14">
        <f>VLOOKUP($C256,List!$A$2:$D$26,3,0)*D256/1000</f>
        <v>3.1040000000000001</v>
      </c>
      <c r="N256" s="13" t="str">
        <f>VLOOKUP($C256,List!$A$2:$D$26,4,0)</f>
        <v>800g</v>
      </c>
      <c r="O256" s="14" t="str">
        <f t="shared" si="11"/>
        <v>Q1</v>
      </c>
    </row>
    <row r="257" spans="1:15" x14ac:dyDescent="0.55000000000000004">
      <c r="A257" s="2">
        <v>43538</v>
      </c>
      <c r="B257" t="s">
        <v>60</v>
      </c>
      <c r="C257" t="s">
        <v>29</v>
      </c>
      <c r="D257" s="6">
        <v>190</v>
      </c>
      <c r="E257" s="4">
        <v>840224</v>
      </c>
      <c r="F257" s="4">
        <v>159642510</v>
      </c>
      <c r="G257" s="4">
        <v>14367825.899999999</v>
      </c>
      <c r="H257" t="s">
        <v>47</v>
      </c>
      <c r="I257" t="s">
        <v>75</v>
      </c>
      <c r="J257" s="13" t="str">
        <f t="shared" si="9"/>
        <v>T03</v>
      </c>
      <c r="K257" s="13" t="str">
        <f t="shared" si="10"/>
        <v>W11</v>
      </c>
      <c r="L257" s="13" t="str">
        <f>VLOOKUP($C257,List!$A$2:$D$26,2,0)</f>
        <v>Nhóm 02</v>
      </c>
      <c r="M257" s="14">
        <f>VLOOKUP($C257,List!$A$2:$D$26,3,0)*D257/1000</f>
        <v>0.627</v>
      </c>
      <c r="N257" s="13" t="str">
        <f>VLOOKUP($C257,List!$A$2:$D$26,4,0)</f>
        <v>800g</v>
      </c>
      <c r="O257" s="14" t="str">
        <f t="shared" si="11"/>
        <v>Q1</v>
      </c>
    </row>
    <row r="258" spans="1:15" x14ac:dyDescent="0.55000000000000004">
      <c r="A258" s="2">
        <v>43538</v>
      </c>
      <c r="B258" t="s">
        <v>58</v>
      </c>
      <c r="C258" t="s">
        <v>12</v>
      </c>
      <c r="D258" s="6">
        <v>500</v>
      </c>
      <c r="E258" s="4">
        <v>714500</v>
      </c>
      <c r="F258" s="4">
        <v>357249880</v>
      </c>
      <c r="G258" s="4">
        <v>85739971.199999988</v>
      </c>
      <c r="H258" t="s">
        <v>45</v>
      </c>
      <c r="I258" t="s">
        <v>74</v>
      </c>
      <c r="J258" s="13" t="str">
        <f t="shared" si="9"/>
        <v>T03</v>
      </c>
      <c r="K258" s="13" t="str">
        <f t="shared" si="10"/>
        <v>W11</v>
      </c>
      <c r="L258" s="13" t="str">
        <f>VLOOKUP($C258,List!$A$2:$D$26,2,0)</f>
        <v>Nhóm 03</v>
      </c>
      <c r="M258" s="14">
        <f>VLOOKUP($C258,List!$A$2:$D$26,3,0)*D258/1000</f>
        <v>2.15</v>
      </c>
      <c r="N258" s="13" t="str">
        <f>VLOOKUP($C258,List!$A$2:$D$26,4,0)</f>
        <v>1000g</v>
      </c>
      <c r="O258" s="14" t="str">
        <f t="shared" si="11"/>
        <v>Q1</v>
      </c>
    </row>
    <row r="259" spans="1:15" x14ac:dyDescent="0.55000000000000004">
      <c r="A259" s="2">
        <v>43539</v>
      </c>
      <c r="B259" t="s">
        <v>60</v>
      </c>
      <c r="C259" t="s">
        <v>20</v>
      </c>
      <c r="D259" s="6">
        <v>1550</v>
      </c>
      <c r="E259" s="4">
        <v>396185</v>
      </c>
      <c r="F259" s="4">
        <v>614087060</v>
      </c>
      <c r="G259" s="4">
        <v>92113059</v>
      </c>
      <c r="H259" t="s">
        <v>45</v>
      </c>
      <c r="I259" t="s">
        <v>75</v>
      </c>
      <c r="J259" s="13" t="str">
        <f t="shared" si="9"/>
        <v>T03</v>
      </c>
      <c r="K259" s="13" t="str">
        <f t="shared" si="10"/>
        <v>W11</v>
      </c>
      <c r="L259" s="13" t="str">
        <f>VLOOKUP($C259,List!$A$2:$D$26,2,0)</f>
        <v>Nhóm 08</v>
      </c>
      <c r="M259" s="14">
        <f>VLOOKUP($C259,List!$A$2:$D$26,3,0)*D259/1000</f>
        <v>4.6500000000000004</v>
      </c>
      <c r="N259" s="13" t="str">
        <f>VLOOKUP($C259,List!$A$2:$D$26,4,0)</f>
        <v>500g</v>
      </c>
      <c r="O259" s="14" t="str">
        <f t="shared" si="11"/>
        <v>Q1</v>
      </c>
    </row>
    <row r="260" spans="1:15" x14ac:dyDescent="0.55000000000000004">
      <c r="A260" s="2">
        <v>43539</v>
      </c>
      <c r="B260" t="s">
        <v>50</v>
      </c>
      <c r="C260" t="s">
        <v>27</v>
      </c>
      <c r="D260" s="6">
        <v>850</v>
      </c>
      <c r="E260" s="4">
        <v>351567</v>
      </c>
      <c r="F260" s="4">
        <v>298832070</v>
      </c>
      <c r="G260" s="4">
        <v>44824810.5</v>
      </c>
      <c r="H260" t="s">
        <v>45</v>
      </c>
      <c r="I260" t="s">
        <v>74</v>
      </c>
      <c r="J260" s="13" t="str">
        <f t="shared" si="9"/>
        <v>T03</v>
      </c>
      <c r="K260" s="13" t="str">
        <f t="shared" si="10"/>
        <v>W11</v>
      </c>
      <c r="L260" s="13" t="str">
        <f>VLOOKUP($C260,List!$A$2:$D$26,2,0)</f>
        <v>Nhóm 03</v>
      </c>
      <c r="M260" s="14">
        <f>VLOOKUP($C260,List!$A$2:$D$26,3,0)*D260/1000</f>
        <v>3.145</v>
      </c>
      <c r="N260" s="13" t="str">
        <f>VLOOKUP($C260,List!$A$2:$D$26,4,0)</f>
        <v>800g</v>
      </c>
      <c r="O260" s="14" t="str">
        <f t="shared" si="11"/>
        <v>Q1</v>
      </c>
    </row>
    <row r="261" spans="1:15" x14ac:dyDescent="0.55000000000000004">
      <c r="A261" s="2">
        <v>43539</v>
      </c>
      <c r="B261" t="s">
        <v>55</v>
      </c>
      <c r="C261" t="s">
        <v>23</v>
      </c>
      <c r="D261" s="6">
        <v>130</v>
      </c>
      <c r="E261" s="4">
        <v>967027</v>
      </c>
      <c r="F261" s="4">
        <v>125713520</v>
      </c>
      <c r="G261" s="4">
        <v>12571352</v>
      </c>
      <c r="H261" t="s">
        <v>45</v>
      </c>
      <c r="I261" t="s">
        <v>74</v>
      </c>
      <c r="J261" s="13" t="str">
        <f t="shared" si="9"/>
        <v>T03</v>
      </c>
      <c r="K261" s="13" t="str">
        <f t="shared" si="10"/>
        <v>W11</v>
      </c>
      <c r="L261" s="13" t="str">
        <f>VLOOKUP($C261,List!$A$2:$D$26,2,0)</f>
        <v>Nhóm 07</v>
      </c>
      <c r="M261" s="14">
        <f>VLOOKUP($C261,List!$A$2:$D$26,3,0)*D261/1000</f>
        <v>0.53300000000000003</v>
      </c>
      <c r="N261" s="13" t="str">
        <f>VLOOKUP($C261,List!$A$2:$D$26,4,0)</f>
        <v>1000g</v>
      </c>
      <c r="O261" s="14" t="str">
        <f t="shared" si="11"/>
        <v>Q1</v>
      </c>
    </row>
    <row r="262" spans="1:15" x14ac:dyDescent="0.55000000000000004">
      <c r="A262" s="2">
        <v>43539</v>
      </c>
      <c r="B262" t="s">
        <v>58</v>
      </c>
      <c r="C262" t="s">
        <v>17</v>
      </c>
      <c r="D262" s="6">
        <v>1040</v>
      </c>
      <c r="E262" s="4">
        <v>453018</v>
      </c>
      <c r="F262" s="4">
        <v>471138710</v>
      </c>
      <c r="G262" s="4">
        <v>42402483.899999999</v>
      </c>
      <c r="H262" t="s">
        <v>47</v>
      </c>
      <c r="I262" t="s">
        <v>74</v>
      </c>
      <c r="J262" s="13" t="str">
        <f t="shared" si="9"/>
        <v>T03</v>
      </c>
      <c r="K262" s="13" t="str">
        <f t="shared" si="10"/>
        <v>W11</v>
      </c>
      <c r="L262" s="13" t="str">
        <f>VLOOKUP($C262,List!$A$2:$D$26,2,0)</f>
        <v>Nhóm 01</v>
      </c>
      <c r="M262" s="14">
        <f>VLOOKUP($C262,List!$A$2:$D$26,3,0)*D262/1000</f>
        <v>2.3919999999999999</v>
      </c>
      <c r="N262" s="13" t="str">
        <f>VLOOKUP($C262,List!$A$2:$D$26,4,0)</f>
        <v>500g</v>
      </c>
      <c r="O262" s="14" t="str">
        <f t="shared" si="11"/>
        <v>Q1</v>
      </c>
    </row>
    <row r="263" spans="1:15" x14ac:dyDescent="0.55000000000000004">
      <c r="A263" s="2">
        <v>43540</v>
      </c>
      <c r="B263" t="s">
        <v>54</v>
      </c>
      <c r="C263" t="s">
        <v>22</v>
      </c>
      <c r="D263" s="6">
        <v>380</v>
      </c>
      <c r="E263" s="4">
        <v>834680</v>
      </c>
      <c r="F263" s="4">
        <v>317178520</v>
      </c>
      <c r="G263" s="4">
        <v>41233207.600000001</v>
      </c>
      <c r="H263" t="s">
        <v>43</v>
      </c>
      <c r="I263" t="s">
        <v>74</v>
      </c>
      <c r="J263" s="13" t="str">
        <f t="shared" si="9"/>
        <v>T03</v>
      </c>
      <c r="K263" s="13" t="str">
        <f t="shared" si="10"/>
        <v>W11</v>
      </c>
      <c r="L263" s="13" t="str">
        <f>VLOOKUP($C263,List!$A$2:$D$26,2,0)</f>
        <v>Nhóm 06</v>
      </c>
      <c r="M263" s="14">
        <f>VLOOKUP($C263,List!$A$2:$D$26,3,0)*D263/1000</f>
        <v>0.72199999999999998</v>
      </c>
      <c r="N263" s="13" t="str">
        <f>VLOOKUP($C263,List!$A$2:$D$26,4,0)</f>
        <v>250g</v>
      </c>
      <c r="O263" s="14" t="str">
        <f t="shared" si="11"/>
        <v>Q1</v>
      </c>
    </row>
    <row r="264" spans="1:15" x14ac:dyDescent="0.55000000000000004">
      <c r="A264" s="2">
        <v>43542</v>
      </c>
      <c r="B264" t="s">
        <v>53</v>
      </c>
      <c r="C264" t="s">
        <v>29</v>
      </c>
      <c r="D264" s="6">
        <v>450</v>
      </c>
      <c r="E264" s="4">
        <v>829238</v>
      </c>
      <c r="F264" s="4">
        <v>373157190</v>
      </c>
      <c r="G264" s="4">
        <v>63436722.300000004</v>
      </c>
      <c r="H264" t="s">
        <v>47</v>
      </c>
      <c r="I264" t="s">
        <v>75</v>
      </c>
      <c r="J264" s="13" t="str">
        <f t="shared" ref="J264:J327" si="12">"T"&amp;RIGHT(0&amp;MONTH(A264),2)</f>
        <v>T03</v>
      </c>
      <c r="K264" s="13" t="str">
        <f t="shared" ref="K264:K327" si="13">"W"&amp;RIGHT(0&amp;WEEKNUM(A264),2)</f>
        <v>W12</v>
      </c>
      <c r="L264" s="13" t="str">
        <f>VLOOKUP($C264,List!$A$2:$D$26,2,0)</f>
        <v>Nhóm 02</v>
      </c>
      <c r="M264" s="14">
        <f>VLOOKUP($C264,List!$A$2:$D$26,3,0)*D264/1000</f>
        <v>1.4850000000000001</v>
      </c>
      <c r="N264" s="13" t="str">
        <f>VLOOKUP($C264,List!$A$2:$D$26,4,0)</f>
        <v>800g</v>
      </c>
      <c r="O264" s="14" t="str">
        <f t="shared" ref="O264:O327" si="14">IF(MONTH(A264)&gt;9,"Q4",IF(MONTH(A264)&gt;6,"Q3",IF(MONTH(A264)&gt;3,"Q2","Q1")))</f>
        <v>Q1</v>
      </c>
    </row>
    <row r="265" spans="1:15" x14ac:dyDescent="0.55000000000000004">
      <c r="A265" s="2">
        <v>43543</v>
      </c>
      <c r="B265" t="s">
        <v>55</v>
      </c>
      <c r="C265" t="s">
        <v>21</v>
      </c>
      <c r="D265" s="6">
        <v>560</v>
      </c>
      <c r="E265" s="4">
        <v>612149</v>
      </c>
      <c r="F265" s="4">
        <v>342803200</v>
      </c>
      <c r="G265" s="4">
        <v>41136384</v>
      </c>
      <c r="H265" t="s">
        <v>47</v>
      </c>
      <c r="I265" t="s">
        <v>74</v>
      </c>
      <c r="J265" s="13" t="str">
        <f t="shared" si="12"/>
        <v>T03</v>
      </c>
      <c r="K265" s="13" t="str">
        <f t="shared" si="13"/>
        <v>W12</v>
      </c>
      <c r="L265" s="13" t="str">
        <f>VLOOKUP($C265,List!$A$2:$D$26,2,0)</f>
        <v>Nhóm 07</v>
      </c>
      <c r="M265" s="14">
        <f>VLOOKUP($C265,List!$A$2:$D$26,3,0)*D265/1000</f>
        <v>1.96</v>
      </c>
      <c r="N265" s="13" t="str">
        <f>VLOOKUP($C265,List!$A$2:$D$26,4,0)</f>
        <v>800g</v>
      </c>
      <c r="O265" s="14" t="str">
        <f t="shared" si="14"/>
        <v>Q1</v>
      </c>
    </row>
    <row r="266" spans="1:15" x14ac:dyDescent="0.55000000000000004">
      <c r="A266" s="2">
        <v>43543</v>
      </c>
      <c r="B266" t="s">
        <v>54</v>
      </c>
      <c r="C266" t="s">
        <v>17</v>
      </c>
      <c r="D266" s="6">
        <v>50</v>
      </c>
      <c r="E266" s="4">
        <v>436510</v>
      </c>
      <c r="F266" s="4">
        <v>21825520</v>
      </c>
      <c r="G266" s="4">
        <v>5456380</v>
      </c>
      <c r="H266" t="s">
        <v>47</v>
      </c>
      <c r="I266" t="s">
        <v>75</v>
      </c>
      <c r="J266" s="13" t="str">
        <f t="shared" si="12"/>
        <v>T03</v>
      </c>
      <c r="K266" s="13" t="str">
        <f t="shared" si="13"/>
        <v>W12</v>
      </c>
      <c r="L266" s="13" t="str">
        <f>VLOOKUP($C266,List!$A$2:$D$26,2,0)</f>
        <v>Nhóm 01</v>
      </c>
      <c r="M266" s="14">
        <f>VLOOKUP($C266,List!$A$2:$D$26,3,0)*D266/1000</f>
        <v>0.11499999999999999</v>
      </c>
      <c r="N266" s="13" t="str">
        <f>VLOOKUP($C266,List!$A$2:$D$26,4,0)</f>
        <v>500g</v>
      </c>
      <c r="O266" s="14" t="str">
        <f t="shared" si="14"/>
        <v>Q1</v>
      </c>
    </row>
    <row r="267" spans="1:15" x14ac:dyDescent="0.55000000000000004">
      <c r="A267" s="2">
        <v>43543</v>
      </c>
      <c r="B267" t="s">
        <v>59</v>
      </c>
      <c r="C267" t="s">
        <v>14</v>
      </c>
      <c r="D267" s="6">
        <v>940</v>
      </c>
      <c r="E267" s="4">
        <v>256405</v>
      </c>
      <c r="F267" s="4">
        <v>241020680</v>
      </c>
      <c r="G267" s="4">
        <v>53024549.600000001</v>
      </c>
      <c r="H267" t="s">
        <v>44</v>
      </c>
      <c r="I267" t="s">
        <v>75</v>
      </c>
      <c r="J267" s="13" t="str">
        <f t="shared" si="12"/>
        <v>T03</v>
      </c>
      <c r="K267" s="13" t="str">
        <f t="shared" si="13"/>
        <v>W12</v>
      </c>
      <c r="L267" s="13" t="str">
        <f>VLOOKUP($C267,List!$A$2:$D$26,2,0)</f>
        <v>Nhóm 04</v>
      </c>
      <c r="M267" s="14">
        <f>VLOOKUP($C267,List!$A$2:$D$26,3,0)*D267/1000</f>
        <v>1.504</v>
      </c>
      <c r="N267" s="13" t="str">
        <f>VLOOKUP($C267,List!$A$2:$D$26,4,0)</f>
        <v>250g</v>
      </c>
      <c r="O267" s="14" t="str">
        <f t="shared" si="14"/>
        <v>Q1</v>
      </c>
    </row>
    <row r="268" spans="1:15" x14ac:dyDescent="0.55000000000000004">
      <c r="A268" s="2">
        <v>43543</v>
      </c>
      <c r="B268" t="s">
        <v>50</v>
      </c>
      <c r="C268" t="s">
        <v>19</v>
      </c>
      <c r="D268" s="6">
        <v>790</v>
      </c>
      <c r="E268" s="4">
        <v>537309</v>
      </c>
      <c r="F268" s="4">
        <v>424474130</v>
      </c>
      <c r="G268" s="4">
        <v>33957930.399999999</v>
      </c>
      <c r="H268" t="s">
        <v>44</v>
      </c>
      <c r="I268" t="s">
        <v>75</v>
      </c>
      <c r="J268" s="13" t="str">
        <f t="shared" si="12"/>
        <v>T03</v>
      </c>
      <c r="K268" s="13" t="str">
        <f t="shared" si="13"/>
        <v>W12</v>
      </c>
      <c r="L268" s="13" t="str">
        <f>VLOOKUP($C268,List!$A$2:$D$26,2,0)</f>
        <v>Nhóm 08</v>
      </c>
      <c r="M268" s="14">
        <f>VLOOKUP($C268,List!$A$2:$D$26,3,0)*D268/1000</f>
        <v>0.94799999999999995</v>
      </c>
      <c r="N268" s="13" t="str">
        <f>VLOOKUP($C268,List!$A$2:$D$26,4,0)</f>
        <v>250g</v>
      </c>
      <c r="O268" s="14" t="str">
        <f t="shared" si="14"/>
        <v>Q1</v>
      </c>
    </row>
    <row r="269" spans="1:15" x14ac:dyDescent="0.55000000000000004">
      <c r="A269" s="2">
        <v>43544</v>
      </c>
      <c r="B269" t="s">
        <v>65</v>
      </c>
      <c r="C269" t="s">
        <v>23</v>
      </c>
      <c r="D269" s="6">
        <v>520</v>
      </c>
      <c r="E269" s="4">
        <v>1083217</v>
      </c>
      <c r="F269" s="4">
        <v>563272740</v>
      </c>
      <c r="G269" s="4">
        <v>78858183.600000009</v>
      </c>
      <c r="H269" t="s">
        <v>43</v>
      </c>
      <c r="I269" t="s">
        <v>74</v>
      </c>
      <c r="J269" s="13" t="str">
        <f t="shared" si="12"/>
        <v>T03</v>
      </c>
      <c r="K269" s="13" t="str">
        <f t="shared" si="13"/>
        <v>W12</v>
      </c>
      <c r="L269" s="13" t="str">
        <f>VLOOKUP($C269,List!$A$2:$D$26,2,0)</f>
        <v>Nhóm 07</v>
      </c>
      <c r="M269" s="14">
        <f>VLOOKUP($C269,List!$A$2:$D$26,3,0)*D269/1000</f>
        <v>2.1320000000000001</v>
      </c>
      <c r="N269" s="13" t="str">
        <f>VLOOKUP($C269,List!$A$2:$D$26,4,0)</f>
        <v>1000g</v>
      </c>
      <c r="O269" s="14" t="str">
        <f t="shared" si="14"/>
        <v>Q1</v>
      </c>
    </row>
    <row r="270" spans="1:15" x14ac:dyDescent="0.55000000000000004">
      <c r="A270" s="2">
        <v>43544</v>
      </c>
      <c r="B270" t="s">
        <v>51</v>
      </c>
      <c r="C270" t="s">
        <v>16</v>
      </c>
      <c r="D270" s="6">
        <v>730</v>
      </c>
      <c r="E270" s="4">
        <v>511631</v>
      </c>
      <c r="F270" s="4">
        <v>373490590</v>
      </c>
      <c r="G270" s="4">
        <v>29879247.200000003</v>
      </c>
      <c r="H270" t="s">
        <v>46</v>
      </c>
      <c r="I270" t="s">
        <v>74</v>
      </c>
      <c r="J270" s="13" t="str">
        <f t="shared" si="12"/>
        <v>T03</v>
      </c>
      <c r="K270" s="13" t="str">
        <f t="shared" si="13"/>
        <v>W12</v>
      </c>
      <c r="L270" s="13" t="str">
        <f>VLOOKUP($C270,List!$A$2:$D$26,2,0)</f>
        <v>Nhóm 04</v>
      </c>
      <c r="M270" s="14">
        <f>VLOOKUP($C270,List!$A$2:$D$26,3,0)*D270/1000</f>
        <v>2.3359999999999999</v>
      </c>
      <c r="N270" s="13" t="str">
        <f>VLOOKUP($C270,List!$A$2:$D$26,4,0)</f>
        <v>800g</v>
      </c>
      <c r="O270" s="14" t="str">
        <f t="shared" si="14"/>
        <v>Q1</v>
      </c>
    </row>
    <row r="271" spans="1:15" x14ac:dyDescent="0.55000000000000004">
      <c r="A271" s="2">
        <v>43545</v>
      </c>
      <c r="B271" t="s">
        <v>58</v>
      </c>
      <c r="C271" t="s">
        <v>19</v>
      </c>
      <c r="D271" s="6">
        <v>1080</v>
      </c>
      <c r="E271" s="4">
        <v>420178</v>
      </c>
      <c r="F271" s="4">
        <v>453791700</v>
      </c>
      <c r="G271" s="4">
        <v>58992921.000000007</v>
      </c>
      <c r="H271" t="s">
        <v>43</v>
      </c>
      <c r="I271" t="s">
        <v>74</v>
      </c>
      <c r="J271" s="13" t="str">
        <f t="shared" si="12"/>
        <v>T03</v>
      </c>
      <c r="K271" s="13" t="str">
        <f t="shared" si="13"/>
        <v>W12</v>
      </c>
      <c r="L271" s="13" t="str">
        <f>VLOOKUP($C271,List!$A$2:$D$26,2,0)</f>
        <v>Nhóm 08</v>
      </c>
      <c r="M271" s="14">
        <f>VLOOKUP($C271,List!$A$2:$D$26,3,0)*D271/1000</f>
        <v>1.296</v>
      </c>
      <c r="N271" s="13" t="str">
        <f>VLOOKUP($C271,List!$A$2:$D$26,4,0)</f>
        <v>250g</v>
      </c>
      <c r="O271" s="14" t="str">
        <f t="shared" si="14"/>
        <v>Q1</v>
      </c>
    </row>
    <row r="272" spans="1:15" x14ac:dyDescent="0.55000000000000004">
      <c r="A272" s="2">
        <v>43545</v>
      </c>
      <c r="B272" t="s">
        <v>57</v>
      </c>
      <c r="C272" t="s">
        <v>26</v>
      </c>
      <c r="D272" s="6">
        <v>290</v>
      </c>
      <c r="E272" s="4">
        <v>855566</v>
      </c>
      <c r="F272" s="4">
        <v>248114140</v>
      </c>
      <c r="G272" s="4">
        <v>49622828</v>
      </c>
      <c r="H272" t="s">
        <v>43</v>
      </c>
      <c r="I272" t="s">
        <v>74</v>
      </c>
      <c r="J272" s="13" t="str">
        <f t="shared" si="12"/>
        <v>T03</v>
      </c>
      <c r="K272" s="13" t="str">
        <f t="shared" si="13"/>
        <v>W12</v>
      </c>
      <c r="L272" s="13" t="str">
        <f>VLOOKUP($C272,List!$A$2:$D$26,2,0)</f>
        <v>Nhóm 06</v>
      </c>
      <c r="M272" s="14">
        <f>VLOOKUP($C272,List!$A$2:$D$26,3,0)*D272/1000</f>
        <v>0.754</v>
      </c>
      <c r="N272" s="13" t="str">
        <f>VLOOKUP($C272,List!$A$2:$D$26,4,0)</f>
        <v>500g</v>
      </c>
      <c r="O272" s="14" t="str">
        <f t="shared" si="14"/>
        <v>Q1</v>
      </c>
    </row>
    <row r="273" spans="1:15" x14ac:dyDescent="0.55000000000000004">
      <c r="A273" s="2">
        <v>43545</v>
      </c>
      <c r="B273" t="s">
        <v>61</v>
      </c>
      <c r="C273" t="s">
        <v>13</v>
      </c>
      <c r="D273" s="6">
        <v>380</v>
      </c>
      <c r="E273" s="4">
        <v>884986</v>
      </c>
      <c r="F273" s="4">
        <v>336294510</v>
      </c>
      <c r="G273" s="4">
        <v>43718286.299999997</v>
      </c>
      <c r="H273" t="s">
        <v>43</v>
      </c>
      <c r="I273" t="s">
        <v>74</v>
      </c>
      <c r="J273" s="13" t="str">
        <f t="shared" si="12"/>
        <v>T03</v>
      </c>
      <c r="K273" s="13" t="str">
        <f t="shared" si="13"/>
        <v>W12</v>
      </c>
      <c r="L273" s="13" t="str">
        <f>VLOOKUP($C273,List!$A$2:$D$26,2,0)</f>
        <v>Nhóm 08</v>
      </c>
      <c r="M273" s="14">
        <f>VLOOKUP($C273,List!$A$2:$D$26,3,0)*D273/1000</f>
        <v>1.026</v>
      </c>
      <c r="N273" s="13" t="str">
        <f>VLOOKUP($C273,List!$A$2:$D$26,4,0)</f>
        <v>500g</v>
      </c>
      <c r="O273" s="14" t="str">
        <f t="shared" si="14"/>
        <v>Q1</v>
      </c>
    </row>
    <row r="274" spans="1:15" x14ac:dyDescent="0.55000000000000004">
      <c r="A274" s="2">
        <v>43545</v>
      </c>
      <c r="B274" t="s">
        <v>59</v>
      </c>
      <c r="C274" t="s">
        <v>9</v>
      </c>
      <c r="D274" s="6">
        <v>410</v>
      </c>
      <c r="E274" s="4">
        <v>560249</v>
      </c>
      <c r="F274" s="4">
        <v>229702130</v>
      </c>
      <c r="G274" s="4">
        <v>18376170.399999999</v>
      </c>
      <c r="H274" t="s">
        <v>46</v>
      </c>
      <c r="I274" t="s">
        <v>74</v>
      </c>
      <c r="J274" s="13" t="str">
        <f t="shared" si="12"/>
        <v>T03</v>
      </c>
      <c r="K274" s="13" t="str">
        <f t="shared" si="13"/>
        <v>W12</v>
      </c>
      <c r="L274" s="13" t="str">
        <f>VLOOKUP($C274,List!$A$2:$D$26,2,0)</f>
        <v>Nhóm 04</v>
      </c>
      <c r="M274" s="14">
        <f>VLOOKUP($C274,List!$A$2:$D$26,3,0)*D274/1000</f>
        <v>1.3120000000000001</v>
      </c>
      <c r="N274" s="13" t="str">
        <f>VLOOKUP($C274,List!$A$2:$D$26,4,0)</f>
        <v>800g</v>
      </c>
      <c r="O274" s="14" t="str">
        <f t="shared" si="14"/>
        <v>Q1</v>
      </c>
    </row>
    <row r="275" spans="1:15" x14ac:dyDescent="0.55000000000000004">
      <c r="A275" s="2">
        <v>43546</v>
      </c>
      <c r="B275" t="s">
        <v>54</v>
      </c>
      <c r="C275" t="s">
        <v>17</v>
      </c>
      <c r="D275" s="6">
        <v>1160</v>
      </c>
      <c r="E275" s="4">
        <v>465617</v>
      </c>
      <c r="F275" s="4">
        <v>540115510</v>
      </c>
      <c r="G275" s="4">
        <v>102621946.89999999</v>
      </c>
      <c r="H275" t="s">
        <v>46</v>
      </c>
      <c r="I275" t="s">
        <v>75</v>
      </c>
      <c r="J275" s="13" t="str">
        <f t="shared" si="12"/>
        <v>T03</v>
      </c>
      <c r="K275" s="13" t="str">
        <f t="shared" si="13"/>
        <v>W12</v>
      </c>
      <c r="L275" s="13" t="str">
        <f>VLOOKUP($C275,List!$A$2:$D$26,2,0)</f>
        <v>Nhóm 01</v>
      </c>
      <c r="M275" s="14">
        <f>VLOOKUP($C275,List!$A$2:$D$26,3,0)*D275/1000</f>
        <v>2.6680000000000001</v>
      </c>
      <c r="N275" s="13" t="str">
        <f>VLOOKUP($C275,List!$A$2:$D$26,4,0)</f>
        <v>500g</v>
      </c>
      <c r="O275" s="14" t="str">
        <f t="shared" si="14"/>
        <v>Q1</v>
      </c>
    </row>
    <row r="276" spans="1:15" x14ac:dyDescent="0.55000000000000004">
      <c r="A276" s="2">
        <v>43546</v>
      </c>
      <c r="B276" t="s">
        <v>57</v>
      </c>
      <c r="C276" t="s">
        <v>29</v>
      </c>
      <c r="D276" s="6">
        <v>210</v>
      </c>
      <c r="E276" s="4">
        <v>1118107</v>
      </c>
      <c r="F276" s="4">
        <v>234802570</v>
      </c>
      <c r="G276" s="4">
        <v>28176308.399999999</v>
      </c>
      <c r="H276" t="s">
        <v>47</v>
      </c>
      <c r="I276" t="s">
        <v>74</v>
      </c>
      <c r="J276" s="13" t="str">
        <f t="shared" si="12"/>
        <v>T03</v>
      </c>
      <c r="K276" s="13" t="str">
        <f t="shared" si="13"/>
        <v>W12</v>
      </c>
      <c r="L276" s="13" t="str">
        <f>VLOOKUP($C276,List!$A$2:$D$26,2,0)</f>
        <v>Nhóm 02</v>
      </c>
      <c r="M276" s="14">
        <f>VLOOKUP($C276,List!$A$2:$D$26,3,0)*D276/1000</f>
        <v>0.69299999999999995</v>
      </c>
      <c r="N276" s="13" t="str">
        <f>VLOOKUP($C276,List!$A$2:$D$26,4,0)</f>
        <v>800g</v>
      </c>
      <c r="O276" s="14" t="str">
        <f t="shared" si="14"/>
        <v>Q1</v>
      </c>
    </row>
    <row r="277" spans="1:15" x14ac:dyDescent="0.55000000000000004">
      <c r="A277" s="2">
        <v>43546</v>
      </c>
      <c r="B277" t="s">
        <v>65</v>
      </c>
      <c r="C277" t="s">
        <v>20</v>
      </c>
      <c r="D277" s="6">
        <v>240</v>
      </c>
      <c r="E277" s="4">
        <v>473224</v>
      </c>
      <c r="F277" s="4">
        <v>113573870</v>
      </c>
      <c r="G277" s="4">
        <v>24986251.400000002</v>
      </c>
      <c r="H277" t="s">
        <v>43</v>
      </c>
      <c r="I277" t="s">
        <v>75</v>
      </c>
      <c r="J277" s="13" t="str">
        <f t="shared" si="12"/>
        <v>T03</v>
      </c>
      <c r="K277" s="13" t="str">
        <f t="shared" si="13"/>
        <v>W12</v>
      </c>
      <c r="L277" s="13" t="str">
        <f>VLOOKUP($C277,List!$A$2:$D$26,2,0)</f>
        <v>Nhóm 08</v>
      </c>
      <c r="M277" s="14">
        <f>VLOOKUP($C277,List!$A$2:$D$26,3,0)*D277/1000</f>
        <v>0.72</v>
      </c>
      <c r="N277" s="13" t="str">
        <f>VLOOKUP($C277,List!$A$2:$D$26,4,0)</f>
        <v>500g</v>
      </c>
      <c r="O277" s="14" t="str">
        <f t="shared" si="14"/>
        <v>Q1</v>
      </c>
    </row>
    <row r="278" spans="1:15" x14ac:dyDescent="0.55000000000000004">
      <c r="A278" s="2">
        <v>43547</v>
      </c>
      <c r="B278" t="s">
        <v>62</v>
      </c>
      <c r="C278" t="s">
        <v>7</v>
      </c>
      <c r="D278" s="6">
        <v>1130</v>
      </c>
      <c r="E278" s="4">
        <v>454072</v>
      </c>
      <c r="F278" s="4">
        <v>513101450</v>
      </c>
      <c r="G278" s="4">
        <v>87227246.5</v>
      </c>
      <c r="H278" t="s">
        <v>44</v>
      </c>
      <c r="I278" t="s">
        <v>74</v>
      </c>
      <c r="J278" s="13" t="str">
        <f t="shared" si="12"/>
        <v>T03</v>
      </c>
      <c r="K278" s="13" t="str">
        <f t="shared" si="13"/>
        <v>W12</v>
      </c>
      <c r="L278" s="13" t="str">
        <f>VLOOKUP($C278,List!$A$2:$D$26,2,0)</f>
        <v>Nhóm 06</v>
      </c>
      <c r="M278" s="14">
        <f>VLOOKUP($C278,List!$A$2:$D$26,3,0)*D278/1000</f>
        <v>3.6160000000000001</v>
      </c>
      <c r="N278" s="13" t="str">
        <f>VLOOKUP($C278,List!$A$2:$D$26,4,0)</f>
        <v>800g</v>
      </c>
      <c r="O278" s="14" t="str">
        <f t="shared" si="14"/>
        <v>Q1</v>
      </c>
    </row>
    <row r="279" spans="1:15" x14ac:dyDescent="0.55000000000000004">
      <c r="A279" s="2">
        <v>43547</v>
      </c>
      <c r="B279" t="s">
        <v>54</v>
      </c>
      <c r="C279" t="s">
        <v>8</v>
      </c>
      <c r="D279" s="6">
        <v>160</v>
      </c>
      <c r="E279" s="4">
        <v>417509</v>
      </c>
      <c r="F279" s="4">
        <v>66801410</v>
      </c>
      <c r="G279" s="4">
        <v>10688225.600000001</v>
      </c>
      <c r="H279" t="s">
        <v>46</v>
      </c>
      <c r="I279" t="s">
        <v>75</v>
      </c>
      <c r="J279" s="13" t="str">
        <f t="shared" si="12"/>
        <v>T03</v>
      </c>
      <c r="K279" s="13" t="str">
        <f t="shared" si="13"/>
        <v>W12</v>
      </c>
      <c r="L279" s="13" t="str">
        <f>VLOOKUP($C279,List!$A$2:$D$26,2,0)</f>
        <v>Nhóm 02</v>
      </c>
      <c r="M279" s="14">
        <f>VLOOKUP($C279,List!$A$2:$D$26,3,0)*D279/1000</f>
        <v>0.64</v>
      </c>
      <c r="N279" s="13" t="str">
        <f>VLOOKUP($C279,List!$A$2:$D$26,4,0)</f>
        <v>800g</v>
      </c>
      <c r="O279" s="14" t="str">
        <f t="shared" si="14"/>
        <v>Q1</v>
      </c>
    </row>
    <row r="280" spans="1:15" x14ac:dyDescent="0.55000000000000004">
      <c r="A280" s="2">
        <v>43547</v>
      </c>
      <c r="B280" t="s">
        <v>61</v>
      </c>
      <c r="C280" t="s">
        <v>29</v>
      </c>
      <c r="D280" s="6">
        <v>50</v>
      </c>
      <c r="E280" s="4">
        <v>954296</v>
      </c>
      <c r="F280" s="4">
        <v>47714780</v>
      </c>
      <c r="G280" s="4">
        <v>9542956</v>
      </c>
      <c r="H280" t="s">
        <v>46</v>
      </c>
      <c r="I280" t="s">
        <v>74</v>
      </c>
      <c r="J280" s="13" t="str">
        <f t="shared" si="12"/>
        <v>T03</v>
      </c>
      <c r="K280" s="13" t="str">
        <f t="shared" si="13"/>
        <v>W12</v>
      </c>
      <c r="L280" s="13" t="str">
        <f>VLOOKUP($C280,List!$A$2:$D$26,2,0)</f>
        <v>Nhóm 02</v>
      </c>
      <c r="M280" s="14">
        <f>VLOOKUP($C280,List!$A$2:$D$26,3,0)*D280/1000</f>
        <v>0.16500000000000001</v>
      </c>
      <c r="N280" s="13" t="str">
        <f>VLOOKUP($C280,List!$A$2:$D$26,4,0)</f>
        <v>800g</v>
      </c>
      <c r="O280" s="14" t="str">
        <f t="shared" si="14"/>
        <v>Q1</v>
      </c>
    </row>
    <row r="281" spans="1:15" x14ac:dyDescent="0.55000000000000004">
      <c r="A281" s="2">
        <v>43547</v>
      </c>
      <c r="B281" t="s">
        <v>61</v>
      </c>
      <c r="C281" t="s">
        <v>9</v>
      </c>
      <c r="D281" s="6">
        <v>890</v>
      </c>
      <c r="E281" s="4">
        <v>481965</v>
      </c>
      <c r="F281" s="4">
        <v>428948420</v>
      </c>
      <c r="G281" s="4">
        <v>51473810.399999999</v>
      </c>
      <c r="H281" t="s">
        <v>47</v>
      </c>
      <c r="I281" t="s">
        <v>74</v>
      </c>
      <c r="J281" s="13" t="str">
        <f t="shared" si="12"/>
        <v>T03</v>
      </c>
      <c r="K281" s="13" t="str">
        <f t="shared" si="13"/>
        <v>W12</v>
      </c>
      <c r="L281" s="13" t="str">
        <f>VLOOKUP($C281,List!$A$2:$D$26,2,0)</f>
        <v>Nhóm 04</v>
      </c>
      <c r="M281" s="14">
        <f>VLOOKUP($C281,List!$A$2:$D$26,3,0)*D281/1000</f>
        <v>2.8479999999999999</v>
      </c>
      <c r="N281" s="13" t="str">
        <f>VLOOKUP($C281,List!$A$2:$D$26,4,0)</f>
        <v>800g</v>
      </c>
      <c r="O281" s="14" t="str">
        <f t="shared" si="14"/>
        <v>Q1</v>
      </c>
    </row>
    <row r="282" spans="1:15" x14ac:dyDescent="0.55000000000000004">
      <c r="A282" s="2">
        <v>43548</v>
      </c>
      <c r="B282" t="s">
        <v>55</v>
      </c>
      <c r="C282" t="s">
        <v>31</v>
      </c>
      <c r="D282" s="6">
        <v>380</v>
      </c>
      <c r="E282" s="4">
        <v>574521</v>
      </c>
      <c r="F282" s="4">
        <v>218318140</v>
      </c>
      <c r="G282" s="4">
        <v>21831814</v>
      </c>
      <c r="H282" t="s">
        <v>43</v>
      </c>
      <c r="I282" t="s">
        <v>75</v>
      </c>
      <c r="J282" s="13" t="str">
        <f t="shared" si="12"/>
        <v>T03</v>
      </c>
      <c r="K282" s="13" t="str">
        <f t="shared" si="13"/>
        <v>W13</v>
      </c>
      <c r="L282" s="13" t="str">
        <f>VLOOKUP($C282,List!$A$2:$D$26,2,0)</f>
        <v>Nhóm 04</v>
      </c>
      <c r="M282" s="14">
        <f>VLOOKUP($C282,List!$A$2:$D$26,3,0)*D282/1000</f>
        <v>1.216</v>
      </c>
      <c r="N282" s="13" t="str">
        <f>VLOOKUP($C282,List!$A$2:$D$26,4,0)</f>
        <v>800g</v>
      </c>
      <c r="O282" s="14" t="str">
        <f t="shared" si="14"/>
        <v>Q1</v>
      </c>
    </row>
    <row r="283" spans="1:15" x14ac:dyDescent="0.55000000000000004">
      <c r="A283" s="2">
        <v>43549</v>
      </c>
      <c r="B283" t="s">
        <v>58</v>
      </c>
      <c r="C283" t="s">
        <v>26</v>
      </c>
      <c r="D283" s="6">
        <v>480</v>
      </c>
      <c r="E283" s="4">
        <v>923472</v>
      </c>
      <c r="F283" s="4">
        <v>443266380</v>
      </c>
      <c r="G283" s="4">
        <v>115249258.80000001</v>
      </c>
      <c r="H283" t="s">
        <v>43</v>
      </c>
      <c r="I283" t="s">
        <v>74</v>
      </c>
      <c r="J283" s="13" t="str">
        <f t="shared" si="12"/>
        <v>T03</v>
      </c>
      <c r="K283" s="13" t="str">
        <f t="shared" si="13"/>
        <v>W13</v>
      </c>
      <c r="L283" s="13" t="str">
        <f>VLOOKUP($C283,List!$A$2:$D$26,2,0)</f>
        <v>Nhóm 06</v>
      </c>
      <c r="M283" s="14">
        <f>VLOOKUP($C283,List!$A$2:$D$26,3,0)*D283/1000</f>
        <v>1.248</v>
      </c>
      <c r="N283" s="13" t="str">
        <f>VLOOKUP($C283,List!$A$2:$D$26,4,0)</f>
        <v>500g</v>
      </c>
      <c r="O283" s="14" t="str">
        <f t="shared" si="14"/>
        <v>Q1</v>
      </c>
    </row>
    <row r="284" spans="1:15" x14ac:dyDescent="0.55000000000000004">
      <c r="A284" s="2">
        <v>43549</v>
      </c>
      <c r="B284" t="s">
        <v>56</v>
      </c>
      <c r="C284" t="s">
        <v>20</v>
      </c>
      <c r="D284" s="6">
        <v>1010</v>
      </c>
      <c r="E284" s="4">
        <v>398239</v>
      </c>
      <c r="F284" s="4">
        <v>402221320</v>
      </c>
      <c r="G284" s="4">
        <v>76422050.799999997</v>
      </c>
      <c r="H284" t="s">
        <v>44</v>
      </c>
      <c r="I284" t="s">
        <v>74</v>
      </c>
      <c r="J284" s="13" t="str">
        <f t="shared" si="12"/>
        <v>T03</v>
      </c>
      <c r="K284" s="13" t="str">
        <f t="shared" si="13"/>
        <v>W13</v>
      </c>
      <c r="L284" s="13" t="str">
        <f>VLOOKUP($C284,List!$A$2:$D$26,2,0)</f>
        <v>Nhóm 08</v>
      </c>
      <c r="M284" s="14">
        <f>VLOOKUP($C284,List!$A$2:$D$26,3,0)*D284/1000</f>
        <v>3.03</v>
      </c>
      <c r="N284" s="13" t="str">
        <f>VLOOKUP($C284,List!$A$2:$D$26,4,0)</f>
        <v>500g</v>
      </c>
      <c r="O284" s="14" t="str">
        <f t="shared" si="14"/>
        <v>Q1</v>
      </c>
    </row>
    <row r="285" spans="1:15" x14ac:dyDescent="0.55000000000000004">
      <c r="A285" s="2">
        <v>43549</v>
      </c>
      <c r="B285" t="s">
        <v>62</v>
      </c>
      <c r="C285" t="s">
        <v>28</v>
      </c>
      <c r="D285" s="6">
        <v>780</v>
      </c>
      <c r="E285" s="4">
        <v>793524</v>
      </c>
      <c r="F285" s="4">
        <v>618948540</v>
      </c>
      <c r="G285" s="4">
        <v>99031766.400000006</v>
      </c>
      <c r="H285" t="s">
        <v>46</v>
      </c>
      <c r="I285" t="s">
        <v>75</v>
      </c>
      <c r="J285" s="13" t="str">
        <f t="shared" si="12"/>
        <v>T03</v>
      </c>
      <c r="K285" s="13" t="str">
        <f t="shared" si="13"/>
        <v>W13</v>
      </c>
      <c r="L285" s="13" t="str">
        <f>VLOOKUP($C285,List!$A$2:$D$26,2,0)</f>
        <v>Nhóm 05</v>
      </c>
      <c r="M285" s="14">
        <f>VLOOKUP($C285,List!$A$2:$D$26,3,0)*D285/1000</f>
        <v>1.56</v>
      </c>
      <c r="N285" s="13" t="str">
        <f>VLOOKUP($C285,List!$A$2:$D$26,4,0)</f>
        <v>250g</v>
      </c>
      <c r="O285" s="14" t="str">
        <f t="shared" si="14"/>
        <v>Q1</v>
      </c>
    </row>
    <row r="286" spans="1:15" x14ac:dyDescent="0.55000000000000004">
      <c r="A286" s="2">
        <v>43550</v>
      </c>
      <c r="B286" t="s">
        <v>62</v>
      </c>
      <c r="C286" t="s">
        <v>12</v>
      </c>
      <c r="D286" s="6">
        <v>660</v>
      </c>
      <c r="E286" s="4">
        <v>909522</v>
      </c>
      <c r="F286" s="4">
        <v>600284570</v>
      </c>
      <c r="G286" s="4">
        <v>150071142.5</v>
      </c>
      <c r="H286" t="s">
        <v>45</v>
      </c>
      <c r="I286" t="s">
        <v>74</v>
      </c>
      <c r="J286" s="13" t="str">
        <f t="shared" si="12"/>
        <v>T03</v>
      </c>
      <c r="K286" s="13" t="str">
        <f t="shared" si="13"/>
        <v>W13</v>
      </c>
      <c r="L286" s="13" t="str">
        <f>VLOOKUP($C286,List!$A$2:$D$26,2,0)</f>
        <v>Nhóm 03</v>
      </c>
      <c r="M286" s="14">
        <f>VLOOKUP($C286,List!$A$2:$D$26,3,0)*D286/1000</f>
        <v>2.8380000000000001</v>
      </c>
      <c r="N286" s="13" t="str">
        <f>VLOOKUP($C286,List!$A$2:$D$26,4,0)</f>
        <v>1000g</v>
      </c>
      <c r="O286" s="14" t="str">
        <f t="shared" si="14"/>
        <v>Q1</v>
      </c>
    </row>
    <row r="287" spans="1:15" x14ac:dyDescent="0.55000000000000004">
      <c r="A287" s="2">
        <v>43550</v>
      </c>
      <c r="B287" t="s">
        <v>61</v>
      </c>
      <c r="C287" t="s">
        <v>18</v>
      </c>
      <c r="D287" s="6">
        <v>1800</v>
      </c>
      <c r="E287" s="4">
        <v>229804</v>
      </c>
      <c r="F287" s="4">
        <v>413646820</v>
      </c>
      <c r="G287" s="4">
        <v>37228213.799999997</v>
      </c>
      <c r="H287" t="s">
        <v>47</v>
      </c>
      <c r="I287" t="s">
        <v>75</v>
      </c>
      <c r="J287" s="13" t="str">
        <f t="shared" si="12"/>
        <v>T03</v>
      </c>
      <c r="K287" s="13" t="str">
        <f t="shared" si="13"/>
        <v>W13</v>
      </c>
      <c r="L287" s="13" t="str">
        <f>VLOOKUP($C287,List!$A$2:$D$26,2,0)</f>
        <v>Nhóm 02</v>
      </c>
      <c r="M287" s="14">
        <f>VLOOKUP($C287,List!$A$2:$D$26,3,0)*D287/1000</f>
        <v>7.2</v>
      </c>
      <c r="N287" s="13" t="str">
        <f>VLOOKUP($C287,List!$A$2:$D$26,4,0)</f>
        <v>800g</v>
      </c>
      <c r="O287" s="14" t="str">
        <f t="shared" si="14"/>
        <v>Q1</v>
      </c>
    </row>
    <row r="288" spans="1:15" x14ac:dyDescent="0.55000000000000004">
      <c r="A288" s="2">
        <v>43550</v>
      </c>
      <c r="B288" t="s">
        <v>65</v>
      </c>
      <c r="C288" t="s">
        <v>29</v>
      </c>
      <c r="D288" s="6">
        <v>560</v>
      </c>
      <c r="E288" s="4">
        <v>960835</v>
      </c>
      <c r="F288" s="4">
        <v>538067660</v>
      </c>
      <c r="G288" s="4">
        <v>48426089.399999991</v>
      </c>
      <c r="H288" t="s">
        <v>46</v>
      </c>
      <c r="I288" t="s">
        <v>75</v>
      </c>
      <c r="J288" s="13" t="str">
        <f t="shared" si="12"/>
        <v>T03</v>
      </c>
      <c r="K288" s="13" t="str">
        <f t="shared" si="13"/>
        <v>W13</v>
      </c>
      <c r="L288" s="13" t="str">
        <f>VLOOKUP($C288,List!$A$2:$D$26,2,0)</f>
        <v>Nhóm 02</v>
      </c>
      <c r="M288" s="14">
        <f>VLOOKUP($C288,List!$A$2:$D$26,3,0)*D288/1000</f>
        <v>1.8480000000000001</v>
      </c>
      <c r="N288" s="13" t="str">
        <f>VLOOKUP($C288,List!$A$2:$D$26,4,0)</f>
        <v>800g</v>
      </c>
      <c r="O288" s="14" t="str">
        <f t="shared" si="14"/>
        <v>Q1</v>
      </c>
    </row>
    <row r="289" spans="1:15" x14ac:dyDescent="0.55000000000000004">
      <c r="A289" s="2">
        <v>43550</v>
      </c>
      <c r="B289" t="s">
        <v>63</v>
      </c>
      <c r="C289" t="s">
        <v>27</v>
      </c>
      <c r="D289" s="6">
        <v>480</v>
      </c>
      <c r="E289" s="4">
        <v>331828</v>
      </c>
      <c r="F289" s="4">
        <v>159277310</v>
      </c>
      <c r="G289" s="4">
        <v>27077142.699999999</v>
      </c>
      <c r="H289" t="s">
        <v>43</v>
      </c>
      <c r="I289" t="s">
        <v>75</v>
      </c>
      <c r="J289" s="13" t="str">
        <f t="shared" si="12"/>
        <v>T03</v>
      </c>
      <c r="K289" s="13" t="str">
        <f t="shared" si="13"/>
        <v>W13</v>
      </c>
      <c r="L289" s="13" t="str">
        <f>VLOOKUP($C289,List!$A$2:$D$26,2,0)</f>
        <v>Nhóm 03</v>
      </c>
      <c r="M289" s="14">
        <f>VLOOKUP($C289,List!$A$2:$D$26,3,0)*D289/1000</f>
        <v>1.776</v>
      </c>
      <c r="N289" s="13" t="str">
        <f>VLOOKUP($C289,List!$A$2:$D$26,4,0)</f>
        <v>800g</v>
      </c>
      <c r="O289" s="14" t="str">
        <f t="shared" si="14"/>
        <v>Q1</v>
      </c>
    </row>
    <row r="290" spans="1:15" x14ac:dyDescent="0.55000000000000004">
      <c r="A290" s="2">
        <v>43551</v>
      </c>
      <c r="B290" t="s">
        <v>50</v>
      </c>
      <c r="C290" t="s">
        <v>18</v>
      </c>
      <c r="D290" s="6">
        <v>2160</v>
      </c>
      <c r="E290" s="4">
        <v>313388</v>
      </c>
      <c r="F290" s="4">
        <v>676918090</v>
      </c>
      <c r="G290" s="4">
        <v>94768532.600000024</v>
      </c>
      <c r="H290" t="s">
        <v>43</v>
      </c>
      <c r="I290" t="s">
        <v>75</v>
      </c>
      <c r="J290" s="13" t="str">
        <f t="shared" si="12"/>
        <v>T03</v>
      </c>
      <c r="K290" s="13" t="str">
        <f t="shared" si="13"/>
        <v>W13</v>
      </c>
      <c r="L290" s="13" t="str">
        <f>VLOOKUP($C290,List!$A$2:$D$26,2,0)</f>
        <v>Nhóm 02</v>
      </c>
      <c r="M290" s="14">
        <f>VLOOKUP($C290,List!$A$2:$D$26,3,0)*D290/1000</f>
        <v>8.64</v>
      </c>
      <c r="N290" s="13" t="str">
        <f>VLOOKUP($C290,List!$A$2:$D$26,4,0)</f>
        <v>800g</v>
      </c>
      <c r="O290" s="14" t="str">
        <f t="shared" si="14"/>
        <v>Q1</v>
      </c>
    </row>
    <row r="291" spans="1:15" x14ac:dyDescent="0.55000000000000004">
      <c r="A291" s="2">
        <v>43551</v>
      </c>
      <c r="B291" t="s">
        <v>60</v>
      </c>
      <c r="C291" t="s">
        <v>24</v>
      </c>
      <c r="D291" s="6">
        <v>660</v>
      </c>
      <c r="E291" s="4">
        <v>706363</v>
      </c>
      <c r="F291" s="4">
        <v>466199340</v>
      </c>
      <c r="G291" s="4">
        <v>121211828.40000001</v>
      </c>
      <c r="H291" t="s">
        <v>44</v>
      </c>
      <c r="I291" t="s">
        <v>75</v>
      </c>
      <c r="J291" s="13" t="str">
        <f t="shared" si="12"/>
        <v>T03</v>
      </c>
      <c r="K291" s="13" t="str">
        <f t="shared" si="13"/>
        <v>W13</v>
      </c>
      <c r="L291" s="13" t="str">
        <f>VLOOKUP($C291,List!$A$2:$D$26,2,0)</f>
        <v>Nhóm 06</v>
      </c>
      <c r="M291" s="14">
        <f>VLOOKUP($C291,List!$A$2:$D$26,3,0)*D291/1000</f>
        <v>1.3859999999999999</v>
      </c>
      <c r="N291" s="13" t="str">
        <f>VLOOKUP($C291,List!$A$2:$D$26,4,0)</f>
        <v>500g</v>
      </c>
      <c r="O291" s="14" t="str">
        <f t="shared" si="14"/>
        <v>Q1</v>
      </c>
    </row>
    <row r="292" spans="1:15" x14ac:dyDescent="0.55000000000000004">
      <c r="A292" s="2">
        <v>43551</v>
      </c>
      <c r="B292" t="s">
        <v>56</v>
      </c>
      <c r="C292" t="s">
        <v>24</v>
      </c>
      <c r="D292" s="6">
        <v>290</v>
      </c>
      <c r="E292" s="4">
        <v>713567</v>
      </c>
      <c r="F292" s="4">
        <v>206934500</v>
      </c>
      <c r="G292" s="4">
        <v>26901485</v>
      </c>
      <c r="H292" t="s">
        <v>43</v>
      </c>
      <c r="I292" t="s">
        <v>75</v>
      </c>
      <c r="J292" s="13" t="str">
        <f t="shared" si="12"/>
        <v>T03</v>
      </c>
      <c r="K292" s="13" t="str">
        <f t="shared" si="13"/>
        <v>W13</v>
      </c>
      <c r="L292" s="13" t="str">
        <f>VLOOKUP($C292,List!$A$2:$D$26,2,0)</f>
        <v>Nhóm 06</v>
      </c>
      <c r="M292" s="14">
        <f>VLOOKUP($C292,List!$A$2:$D$26,3,0)*D292/1000</f>
        <v>0.60899999999999999</v>
      </c>
      <c r="N292" s="13" t="str">
        <f>VLOOKUP($C292,List!$A$2:$D$26,4,0)</f>
        <v>500g</v>
      </c>
      <c r="O292" s="14" t="str">
        <f t="shared" si="14"/>
        <v>Q1</v>
      </c>
    </row>
    <row r="293" spans="1:15" x14ac:dyDescent="0.55000000000000004">
      <c r="A293" s="2">
        <v>43551</v>
      </c>
      <c r="B293" t="s">
        <v>50</v>
      </c>
      <c r="C293" t="s">
        <v>9</v>
      </c>
      <c r="D293" s="6">
        <v>430</v>
      </c>
      <c r="E293" s="4">
        <v>502964</v>
      </c>
      <c r="F293" s="4">
        <v>216274540</v>
      </c>
      <c r="G293" s="4">
        <v>49743144.200000003</v>
      </c>
      <c r="H293" t="s">
        <v>44</v>
      </c>
      <c r="I293" t="s">
        <v>74</v>
      </c>
      <c r="J293" s="13" t="str">
        <f t="shared" si="12"/>
        <v>T03</v>
      </c>
      <c r="K293" s="13" t="str">
        <f t="shared" si="13"/>
        <v>W13</v>
      </c>
      <c r="L293" s="13" t="str">
        <f>VLOOKUP($C293,List!$A$2:$D$26,2,0)</f>
        <v>Nhóm 04</v>
      </c>
      <c r="M293" s="14">
        <f>VLOOKUP($C293,List!$A$2:$D$26,3,0)*D293/1000</f>
        <v>1.3759999999999999</v>
      </c>
      <c r="N293" s="13" t="str">
        <f>VLOOKUP($C293,List!$A$2:$D$26,4,0)</f>
        <v>800g</v>
      </c>
      <c r="O293" s="14" t="str">
        <f t="shared" si="14"/>
        <v>Q1</v>
      </c>
    </row>
    <row r="294" spans="1:15" x14ac:dyDescent="0.55000000000000004">
      <c r="A294" s="2">
        <v>43552</v>
      </c>
      <c r="B294" t="s">
        <v>59</v>
      </c>
      <c r="C294" t="s">
        <v>29</v>
      </c>
      <c r="D294" s="6">
        <v>840</v>
      </c>
      <c r="E294" s="4">
        <v>826712</v>
      </c>
      <c r="F294" s="4">
        <v>694437970</v>
      </c>
      <c r="G294" s="4">
        <v>180553872.19999999</v>
      </c>
      <c r="H294" t="s">
        <v>47</v>
      </c>
      <c r="I294" t="s">
        <v>74</v>
      </c>
      <c r="J294" s="13" t="str">
        <f t="shared" si="12"/>
        <v>T03</v>
      </c>
      <c r="K294" s="13" t="str">
        <f t="shared" si="13"/>
        <v>W13</v>
      </c>
      <c r="L294" s="13" t="str">
        <f>VLOOKUP($C294,List!$A$2:$D$26,2,0)</f>
        <v>Nhóm 02</v>
      </c>
      <c r="M294" s="14">
        <f>VLOOKUP($C294,List!$A$2:$D$26,3,0)*D294/1000</f>
        <v>2.7719999999999998</v>
      </c>
      <c r="N294" s="13" t="str">
        <f>VLOOKUP($C294,List!$A$2:$D$26,4,0)</f>
        <v>800g</v>
      </c>
      <c r="O294" s="14" t="str">
        <f t="shared" si="14"/>
        <v>Q1</v>
      </c>
    </row>
    <row r="295" spans="1:15" x14ac:dyDescent="0.55000000000000004">
      <c r="A295" s="2">
        <v>43552</v>
      </c>
      <c r="B295" t="s">
        <v>64</v>
      </c>
      <c r="C295" t="s">
        <v>27</v>
      </c>
      <c r="D295" s="6">
        <v>2240</v>
      </c>
      <c r="E295" s="4">
        <v>306034</v>
      </c>
      <c r="F295" s="4">
        <v>685517080</v>
      </c>
      <c r="G295" s="4">
        <v>68551708</v>
      </c>
      <c r="H295" t="s">
        <v>45</v>
      </c>
      <c r="I295" t="s">
        <v>74</v>
      </c>
      <c r="J295" s="13" t="str">
        <f t="shared" si="12"/>
        <v>T03</v>
      </c>
      <c r="K295" s="13" t="str">
        <f t="shared" si="13"/>
        <v>W13</v>
      </c>
      <c r="L295" s="13" t="str">
        <f>VLOOKUP($C295,List!$A$2:$D$26,2,0)</f>
        <v>Nhóm 03</v>
      </c>
      <c r="M295" s="14">
        <f>VLOOKUP($C295,List!$A$2:$D$26,3,0)*D295/1000</f>
        <v>8.2880000000000003</v>
      </c>
      <c r="N295" s="13" t="str">
        <f>VLOOKUP($C295,List!$A$2:$D$26,4,0)</f>
        <v>800g</v>
      </c>
      <c r="O295" s="14" t="str">
        <f t="shared" si="14"/>
        <v>Q1</v>
      </c>
    </row>
    <row r="296" spans="1:15" x14ac:dyDescent="0.55000000000000004">
      <c r="A296" s="2">
        <v>43552</v>
      </c>
      <c r="B296" t="s">
        <v>64</v>
      </c>
      <c r="C296" t="s">
        <v>18</v>
      </c>
      <c r="D296" s="6">
        <v>730</v>
      </c>
      <c r="E296" s="4">
        <v>226083</v>
      </c>
      <c r="F296" s="4">
        <v>165040700</v>
      </c>
      <c r="G296" s="4">
        <v>33008140</v>
      </c>
      <c r="H296" t="s">
        <v>46</v>
      </c>
      <c r="I296" t="s">
        <v>75</v>
      </c>
      <c r="J296" s="13" t="str">
        <f t="shared" si="12"/>
        <v>T03</v>
      </c>
      <c r="K296" s="13" t="str">
        <f t="shared" si="13"/>
        <v>W13</v>
      </c>
      <c r="L296" s="13" t="str">
        <f>VLOOKUP($C296,List!$A$2:$D$26,2,0)</f>
        <v>Nhóm 02</v>
      </c>
      <c r="M296" s="14">
        <f>VLOOKUP($C296,List!$A$2:$D$26,3,0)*D296/1000</f>
        <v>2.92</v>
      </c>
      <c r="N296" s="13" t="str">
        <f>VLOOKUP($C296,List!$A$2:$D$26,4,0)</f>
        <v>800g</v>
      </c>
      <c r="O296" s="14" t="str">
        <f t="shared" si="14"/>
        <v>Q1</v>
      </c>
    </row>
    <row r="297" spans="1:15" x14ac:dyDescent="0.55000000000000004">
      <c r="A297" s="2">
        <v>43552</v>
      </c>
      <c r="B297" t="s">
        <v>51</v>
      </c>
      <c r="C297" t="s">
        <v>25</v>
      </c>
      <c r="D297" s="6">
        <v>470</v>
      </c>
      <c r="E297" s="4">
        <v>541889</v>
      </c>
      <c r="F297" s="4">
        <v>254687690</v>
      </c>
      <c r="G297" s="4">
        <v>35656276.600000001</v>
      </c>
      <c r="H297" t="s">
        <v>44</v>
      </c>
      <c r="I297" t="s">
        <v>75</v>
      </c>
      <c r="J297" s="13" t="str">
        <f t="shared" si="12"/>
        <v>T03</v>
      </c>
      <c r="K297" s="13" t="str">
        <f t="shared" si="13"/>
        <v>W13</v>
      </c>
      <c r="L297" s="13" t="str">
        <f>VLOOKUP($C297,List!$A$2:$D$26,2,0)</f>
        <v>Nhóm 06</v>
      </c>
      <c r="M297" s="14">
        <f>VLOOKUP($C297,List!$A$2:$D$26,3,0)*D297/1000</f>
        <v>0.61099999999999999</v>
      </c>
      <c r="N297" s="13" t="str">
        <f>VLOOKUP($C297,List!$A$2:$D$26,4,0)</f>
        <v>250g</v>
      </c>
      <c r="O297" s="14" t="str">
        <f t="shared" si="14"/>
        <v>Q1</v>
      </c>
    </row>
    <row r="298" spans="1:15" x14ac:dyDescent="0.55000000000000004">
      <c r="A298" s="2">
        <v>43553</v>
      </c>
      <c r="B298" t="s">
        <v>62</v>
      </c>
      <c r="C298" t="s">
        <v>20</v>
      </c>
      <c r="D298" s="6">
        <v>1250</v>
      </c>
      <c r="E298" s="4">
        <v>487747</v>
      </c>
      <c r="F298" s="4">
        <v>609683840</v>
      </c>
      <c r="G298" s="4">
        <v>152420960</v>
      </c>
      <c r="H298" t="s">
        <v>44</v>
      </c>
      <c r="I298" t="s">
        <v>74</v>
      </c>
      <c r="J298" s="13" t="str">
        <f t="shared" si="12"/>
        <v>T03</v>
      </c>
      <c r="K298" s="13" t="str">
        <f t="shared" si="13"/>
        <v>W13</v>
      </c>
      <c r="L298" s="13" t="str">
        <f>VLOOKUP($C298,List!$A$2:$D$26,2,0)</f>
        <v>Nhóm 08</v>
      </c>
      <c r="M298" s="14">
        <f>VLOOKUP($C298,List!$A$2:$D$26,3,0)*D298/1000</f>
        <v>3.75</v>
      </c>
      <c r="N298" s="13" t="str">
        <f>VLOOKUP($C298,List!$A$2:$D$26,4,0)</f>
        <v>500g</v>
      </c>
      <c r="O298" s="14" t="str">
        <f t="shared" si="14"/>
        <v>Q1</v>
      </c>
    </row>
    <row r="299" spans="1:15" x14ac:dyDescent="0.55000000000000004">
      <c r="A299" s="2">
        <v>43553</v>
      </c>
      <c r="B299" t="s">
        <v>61</v>
      </c>
      <c r="C299" t="s">
        <v>10</v>
      </c>
      <c r="D299" s="6">
        <v>890</v>
      </c>
      <c r="E299" s="4">
        <v>262367</v>
      </c>
      <c r="F299" s="4">
        <v>233506680</v>
      </c>
      <c r="G299" s="4">
        <v>53706536.400000006</v>
      </c>
      <c r="H299" t="s">
        <v>43</v>
      </c>
      <c r="I299" t="s">
        <v>74</v>
      </c>
      <c r="J299" s="13" t="str">
        <f t="shared" si="12"/>
        <v>T03</v>
      </c>
      <c r="K299" s="13" t="str">
        <f t="shared" si="13"/>
        <v>W13</v>
      </c>
      <c r="L299" s="13" t="str">
        <f>VLOOKUP($C299,List!$A$2:$D$26,2,0)</f>
        <v>Nhóm 07</v>
      </c>
      <c r="M299" s="14">
        <f>VLOOKUP($C299,List!$A$2:$D$26,3,0)*D299/1000</f>
        <v>2.403</v>
      </c>
      <c r="N299" s="13" t="str">
        <f>VLOOKUP($C299,List!$A$2:$D$26,4,0)</f>
        <v>500g</v>
      </c>
      <c r="O299" s="14" t="str">
        <f t="shared" si="14"/>
        <v>Q1</v>
      </c>
    </row>
    <row r="300" spans="1:15" x14ac:dyDescent="0.55000000000000004">
      <c r="A300" s="2">
        <v>43553</v>
      </c>
      <c r="B300" t="s">
        <v>62</v>
      </c>
      <c r="C300" t="s">
        <v>29</v>
      </c>
      <c r="D300" s="6">
        <v>440</v>
      </c>
      <c r="E300" s="4">
        <v>1022898</v>
      </c>
      <c r="F300" s="4">
        <v>450075130</v>
      </c>
      <c r="G300" s="4">
        <v>49508264.299999997</v>
      </c>
      <c r="H300" t="s">
        <v>43</v>
      </c>
      <c r="I300" t="s">
        <v>74</v>
      </c>
      <c r="J300" s="13" t="str">
        <f t="shared" si="12"/>
        <v>T03</v>
      </c>
      <c r="K300" s="13" t="str">
        <f t="shared" si="13"/>
        <v>W13</v>
      </c>
      <c r="L300" s="13" t="str">
        <f>VLOOKUP($C300,List!$A$2:$D$26,2,0)</f>
        <v>Nhóm 02</v>
      </c>
      <c r="M300" s="14">
        <f>VLOOKUP($C300,List!$A$2:$D$26,3,0)*D300/1000</f>
        <v>1.452</v>
      </c>
      <c r="N300" s="13" t="str">
        <f>VLOOKUP($C300,List!$A$2:$D$26,4,0)</f>
        <v>800g</v>
      </c>
      <c r="O300" s="14" t="str">
        <f t="shared" si="14"/>
        <v>Q1</v>
      </c>
    </row>
    <row r="301" spans="1:15" x14ac:dyDescent="0.55000000000000004">
      <c r="A301" s="2">
        <v>43553</v>
      </c>
      <c r="B301" t="s">
        <v>62</v>
      </c>
      <c r="C301" t="s">
        <v>18</v>
      </c>
      <c r="D301" s="6">
        <v>210</v>
      </c>
      <c r="E301" s="4">
        <v>245846</v>
      </c>
      <c r="F301" s="4">
        <v>51627630</v>
      </c>
      <c r="G301" s="4">
        <v>13423183.800000001</v>
      </c>
      <c r="H301" t="s">
        <v>44</v>
      </c>
      <c r="I301" t="s">
        <v>75</v>
      </c>
      <c r="J301" s="13" t="str">
        <f t="shared" si="12"/>
        <v>T03</v>
      </c>
      <c r="K301" s="13" t="str">
        <f t="shared" si="13"/>
        <v>W13</v>
      </c>
      <c r="L301" s="13" t="str">
        <f>VLOOKUP($C301,List!$A$2:$D$26,2,0)</f>
        <v>Nhóm 02</v>
      </c>
      <c r="M301" s="14">
        <f>VLOOKUP($C301,List!$A$2:$D$26,3,0)*D301/1000</f>
        <v>0.84</v>
      </c>
      <c r="N301" s="13" t="str">
        <f>VLOOKUP($C301,List!$A$2:$D$26,4,0)</f>
        <v>800g</v>
      </c>
      <c r="O301" s="14" t="str">
        <f t="shared" si="14"/>
        <v>Q1</v>
      </c>
    </row>
    <row r="302" spans="1:15" x14ac:dyDescent="0.55000000000000004">
      <c r="A302" s="2">
        <v>43553</v>
      </c>
      <c r="B302" t="s">
        <v>61</v>
      </c>
      <c r="C302" t="s">
        <v>18</v>
      </c>
      <c r="D302" s="6">
        <v>1680</v>
      </c>
      <c r="E302" s="4">
        <v>258620</v>
      </c>
      <c r="F302" s="4">
        <v>434481900</v>
      </c>
      <c r="G302" s="4">
        <v>91241199</v>
      </c>
      <c r="H302" t="s">
        <v>46</v>
      </c>
      <c r="I302" t="s">
        <v>75</v>
      </c>
      <c r="J302" s="13" t="str">
        <f t="shared" si="12"/>
        <v>T03</v>
      </c>
      <c r="K302" s="13" t="str">
        <f t="shared" si="13"/>
        <v>W13</v>
      </c>
      <c r="L302" s="13" t="str">
        <f>VLOOKUP($C302,List!$A$2:$D$26,2,0)</f>
        <v>Nhóm 02</v>
      </c>
      <c r="M302" s="14">
        <f>VLOOKUP($C302,List!$A$2:$D$26,3,0)*D302/1000</f>
        <v>6.72</v>
      </c>
      <c r="N302" s="13" t="str">
        <f>VLOOKUP($C302,List!$A$2:$D$26,4,0)</f>
        <v>800g</v>
      </c>
      <c r="O302" s="14" t="str">
        <f t="shared" si="14"/>
        <v>Q1</v>
      </c>
    </row>
    <row r="303" spans="1:15" x14ac:dyDescent="0.55000000000000004">
      <c r="A303" s="2">
        <v>43554</v>
      </c>
      <c r="B303" t="s">
        <v>53</v>
      </c>
      <c r="C303" t="s">
        <v>31</v>
      </c>
      <c r="D303" s="6">
        <v>240</v>
      </c>
      <c r="E303" s="4">
        <v>836169</v>
      </c>
      <c r="F303" s="4">
        <v>200680590</v>
      </c>
      <c r="G303" s="4">
        <v>52176953.399999999</v>
      </c>
      <c r="H303" t="s">
        <v>46</v>
      </c>
      <c r="I303" t="s">
        <v>75</v>
      </c>
      <c r="J303" s="13" t="str">
        <f t="shared" si="12"/>
        <v>T03</v>
      </c>
      <c r="K303" s="13" t="str">
        <f t="shared" si="13"/>
        <v>W13</v>
      </c>
      <c r="L303" s="13" t="str">
        <f>VLOOKUP($C303,List!$A$2:$D$26,2,0)</f>
        <v>Nhóm 04</v>
      </c>
      <c r="M303" s="14">
        <f>VLOOKUP($C303,List!$A$2:$D$26,3,0)*D303/1000</f>
        <v>0.76800000000000002</v>
      </c>
      <c r="N303" s="13" t="str">
        <f>VLOOKUP($C303,List!$A$2:$D$26,4,0)</f>
        <v>800g</v>
      </c>
      <c r="O303" s="14" t="str">
        <f t="shared" si="14"/>
        <v>Q1</v>
      </c>
    </row>
    <row r="304" spans="1:15" x14ac:dyDescent="0.55000000000000004">
      <c r="A304" s="2">
        <v>43554</v>
      </c>
      <c r="B304" t="s">
        <v>52</v>
      </c>
      <c r="C304" t="s">
        <v>23</v>
      </c>
      <c r="D304" s="6">
        <v>150</v>
      </c>
      <c r="E304" s="4">
        <v>791151</v>
      </c>
      <c r="F304" s="4">
        <v>118672690</v>
      </c>
      <c r="G304" s="4">
        <v>14240722.800000001</v>
      </c>
      <c r="H304" t="s">
        <v>44</v>
      </c>
      <c r="I304" t="s">
        <v>75</v>
      </c>
      <c r="J304" s="13" t="str">
        <f t="shared" si="12"/>
        <v>T03</v>
      </c>
      <c r="K304" s="13" t="str">
        <f t="shared" si="13"/>
        <v>W13</v>
      </c>
      <c r="L304" s="13" t="str">
        <f>VLOOKUP($C304,List!$A$2:$D$26,2,0)</f>
        <v>Nhóm 07</v>
      </c>
      <c r="M304" s="14">
        <f>VLOOKUP($C304,List!$A$2:$D$26,3,0)*D304/1000</f>
        <v>0.61499999999999999</v>
      </c>
      <c r="N304" s="13" t="str">
        <f>VLOOKUP($C304,List!$A$2:$D$26,4,0)</f>
        <v>1000g</v>
      </c>
      <c r="O304" s="14" t="str">
        <f t="shared" si="14"/>
        <v>Q1</v>
      </c>
    </row>
    <row r="305" spans="1:15" x14ac:dyDescent="0.55000000000000004">
      <c r="A305" s="2">
        <v>43555</v>
      </c>
      <c r="B305" t="s">
        <v>59</v>
      </c>
      <c r="C305" t="s">
        <v>31</v>
      </c>
      <c r="D305" s="6">
        <v>760</v>
      </c>
      <c r="E305" s="4">
        <v>659739</v>
      </c>
      <c r="F305" s="4">
        <v>501401940</v>
      </c>
      <c r="G305" s="4">
        <v>85238329.800000012</v>
      </c>
      <c r="H305" t="s">
        <v>44</v>
      </c>
      <c r="I305" t="s">
        <v>75</v>
      </c>
      <c r="J305" s="13" t="str">
        <f t="shared" si="12"/>
        <v>T03</v>
      </c>
      <c r="K305" s="13" t="str">
        <f t="shared" si="13"/>
        <v>W14</v>
      </c>
      <c r="L305" s="13" t="str">
        <f>VLOOKUP($C305,List!$A$2:$D$26,2,0)</f>
        <v>Nhóm 04</v>
      </c>
      <c r="M305" s="14">
        <f>VLOOKUP($C305,List!$A$2:$D$26,3,0)*D305/1000</f>
        <v>2.4319999999999999</v>
      </c>
      <c r="N305" s="13" t="str">
        <f>VLOOKUP($C305,List!$A$2:$D$26,4,0)</f>
        <v>800g</v>
      </c>
      <c r="O305" s="14" t="str">
        <f t="shared" si="14"/>
        <v>Q1</v>
      </c>
    </row>
    <row r="306" spans="1:15" x14ac:dyDescent="0.55000000000000004">
      <c r="A306" s="2">
        <v>43555</v>
      </c>
      <c r="B306" t="s">
        <v>50</v>
      </c>
      <c r="C306" t="s">
        <v>8</v>
      </c>
      <c r="D306" s="6">
        <v>950</v>
      </c>
      <c r="E306" s="4">
        <v>452005</v>
      </c>
      <c r="F306" s="4">
        <v>429404800</v>
      </c>
      <c r="G306" s="4">
        <v>98763104</v>
      </c>
      <c r="H306" t="s">
        <v>46</v>
      </c>
      <c r="I306" t="s">
        <v>75</v>
      </c>
      <c r="J306" s="13" t="str">
        <f t="shared" si="12"/>
        <v>T03</v>
      </c>
      <c r="K306" s="13" t="str">
        <f t="shared" si="13"/>
        <v>W14</v>
      </c>
      <c r="L306" s="13" t="str">
        <f>VLOOKUP($C306,List!$A$2:$D$26,2,0)</f>
        <v>Nhóm 02</v>
      </c>
      <c r="M306" s="14">
        <f>VLOOKUP($C306,List!$A$2:$D$26,3,0)*D306/1000</f>
        <v>3.8</v>
      </c>
      <c r="N306" s="13" t="str">
        <f>VLOOKUP($C306,List!$A$2:$D$26,4,0)</f>
        <v>800g</v>
      </c>
      <c r="O306" s="14" t="str">
        <f t="shared" si="14"/>
        <v>Q1</v>
      </c>
    </row>
    <row r="307" spans="1:15" x14ac:dyDescent="0.55000000000000004">
      <c r="A307" s="2">
        <v>43555</v>
      </c>
      <c r="B307" t="s">
        <v>52</v>
      </c>
      <c r="C307" t="s">
        <v>16</v>
      </c>
      <c r="D307" s="6">
        <v>560</v>
      </c>
      <c r="E307" s="4">
        <v>680383</v>
      </c>
      <c r="F307" s="4">
        <v>381014610</v>
      </c>
      <c r="G307" s="4">
        <v>30481168.799999997</v>
      </c>
      <c r="H307" t="s">
        <v>46</v>
      </c>
      <c r="I307" t="s">
        <v>74</v>
      </c>
      <c r="J307" s="13" t="str">
        <f t="shared" si="12"/>
        <v>T03</v>
      </c>
      <c r="K307" s="13" t="str">
        <f t="shared" si="13"/>
        <v>W14</v>
      </c>
      <c r="L307" s="13" t="str">
        <f>VLOOKUP($C307,List!$A$2:$D$26,2,0)</f>
        <v>Nhóm 04</v>
      </c>
      <c r="M307" s="14">
        <f>VLOOKUP($C307,List!$A$2:$D$26,3,0)*D307/1000</f>
        <v>1.792</v>
      </c>
      <c r="N307" s="13" t="str">
        <f>VLOOKUP($C307,List!$A$2:$D$26,4,0)</f>
        <v>800g</v>
      </c>
      <c r="O307" s="14" t="str">
        <f t="shared" si="14"/>
        <v>Q1</v>
      </c>
    </row>
    <row r="308" spans="1:15" x14ac:dyDescent="0.55000000000000004">
      <c r="A308" s="2">
        <v>43556</v>
      </c>
      <c r="B308" t="s">
        <v>60</v>
      </c>
      <c r="C308" t="s">
        <v>21</v>
      </c>
      <c r="D308" s="6">
        <v>1160</v>
      </c>
      <c r="E308" s="4">
        <v>559782</v>
      </c>
      <c r="F308" s="4">
        <v>649346590</v>
      </c>
      <c r="G308" s="4">
        <v>149349715.69999999</v>
      </c>
      <c r="H308" t="s">
        <v>45</v>
      </c>
      <c r="I308" t="s">
        <v>74</v>
      </c>
      <c r="J308" s="13" t="str">
        <f t="shared" si="12"/>
        <v>T04</v>
      </c>
      <c r="K308" s="13" t="str">
        <f t="shared" si="13"/>
        <v>W14</v>
      </c>
      <c r="L308" s="13" t="str">
        <f>VLOOKUP($C308,List!$A$2:$D$26,2,0)</f>
        <v>Nhóm 07</v>
      </c>
      <c r="M308" s="14">
        <f>VLOOKUP($C308,List!$A$2:$D$26,3,0)*D308/1000</f>
        <v>4.0599999999999996</v>
      </c>
      <c r="N308" s="13" t="str">
        <f>VLOOKUP($C308,List!$A$2:$D$26,4,0)</f>
        <v>800g</v>
      </c>
      <c r="O308" s="14" t="str">
        <f t="shared" si="14"/>
        <v>Q2</v>
      </c>
    </row>
    <row r="309" spans="1:15" x14ac:dyDescent="0.55000000000000004">
      <c r="A309" s="2">
        <v>43556</v>
      </c>
      <c r="B309" t="s">
        <v>55</v>
      </c>
      <c r="C309" t="s">
        <v>16</v>
      </c>
      <c r="D309" s="6">
        <v>870</v>
      </c>
      <c r="E309" s="4">
        <v>606309</v>
      </c>
      <c r="F309" s="4">
        <v>527488490</v>
      </c>
      <c r="G309" s="4">
        <v>89673043.299999997</v>
      </c>
      <c r="H309" t="s">
        <v>43</v>
      </c>
      <c r="I309" t="s">
        <v>75</v>
      </c>
      <c r="J309" s="13" t="str">
        <f t="shared" si="12"/>
        <v>T04</v>
      </c>
      <c r="K309" s="13" t="str">
        <f t="shared" si="13"/>
        <v>W14</v>
      </c>
      <c r="L309" s="13" t="str">
        <f>VLOOKUP($C309,List!$A$2:$D$26,2,0)</f>
        <v>Nhóm 04</v>
      </c>
      <c r="M309" s="14">
        <f>VLOOKUP($C309,List!$A$2:$D$26,3,0)*D309/1000</f>
        <v>2.7839999999999998</v>
      </c>
      <c r="N309" s="13" t="str">
        <f>VLOOKUP($C309,List!$A$2:$D$26,4,0)</f>
        <v>800g</v>
      </c>
      <c r="O309" s="14" t="str">
        <f t="shared" si="14"/>
        <v>Q2</v>
      </c>
    </row>
    <row r="310" spans="1:15" x14ac:dyDescent="0.55000000000000004">
      <c r="A310" s="2">
        <v>43556</v>
      </c>
      <c r="B310" t="s">
        <v>59</v>
      </c>
      <c r="C310" t="s">
        <v>16</v>
      </c>
      <c r="D310" s="6">
        <v>420</v>
      </c>
      <c r="E310" s="4">
        <v>629858</v>
      </c>
      <c r="F310" s="4">
        <v>264540310</v>
      </c>
      <c r="G310" s="4">
        <v>44971852.700000003</v>
      </c>
      <c r="H310" t="s">
        <v>44</v>
      </c>
      <c r="I310" t="s">
        <v>75</v>
      </c>
      <c r="J310" s="13" t="str">
        <f t="shared" si="12"/>
        <v>T04</v>
      </c>
      <c r="K310" s="13" t="str">
        <f t="shared" si="13"/>
        <v>W14</v>
      </c>
      <c r="L310" s="13" t="str">
        <f>VLOOKUP($C310,List!$A$2:$D$26,2,0)</f>
        <v>Nhóm 04</v>
      </c>
      <c r="M310" s="14">
        <f>VLOOKUP($C310,List!$A$2:$D$26,3,0)*D310/1000</f>
        <v>1.3440000000000001</v>
      </c>
      <c r="N310" s="13" t="str">
        <f>VLOOKUP($C310,List!$A$2:$D$26,4,0)</f>
        <v>800g</v>
      </c>
      <c r="O310" s="14" t="str">
        <f t="shared" si="14"/>
        <v>Q2</v>
      </c>
    </row>
    <row r="311" spans="1:15" x14ac:dyDescent="0.55000000000000004">
      <c r="A311" s="2">
        <v>43557</v>
      </c>
      <c r="B311" t="s">
        <v>64</v>
      </c>
      <c r="C311" t="s">
        <v>22</v>
      </c>
      <c r="D311" s="6">
        <v>470</v>
      </c>
      <c r="E311" s="4">
        <v>952009</v>
      </c>
      <c r="F311" s="4">
        <v>447444420</v>
      </c>
      <c r="G311" s="4">
        <v>80539995.599999994</v>
      </c>
      <c r="H311" t="s">
        <v>45</v>
      </c>
      <c r="I311" t="s">
        <v>75</v>
      </c>
      <c r="J311" s="13" t="str">
        <f t="shared" si="12"/>
        <v>T04</v>
      </c>
      <c r="K311" s="13" t="str">
        <f t="shared" si="13"/>
        <v>W14</v>
      </c>
      <c r="L311" s="13" t="str">
        <f>VLOOKUP($C311,List!$A$2:$D$26,2,0)</f>
        <v>Nhóm 06</v>
      </c>
      <c r="M311" s="14">
        <f>VLOOKUP($C311,List!$A$2:$D$26,3,0)*D311/1000</f>
        <v>0.89300000000000002</v>
      </c>
      <c r="N311" s="13" t="str">
        <f>VLOOKUP($C311,List!$A$2:$D$26,4,0)</f>
        <v>250g</v>
      </c>
      <c r="O311" s="14" t="str">
        <f t="shared" si="14"/>
        <v>Q2</v>
      </c>
    </row>
    <row r="312" spans="1:15" x14ac:dyDescent="0.55000000000000004">
      <c r="A312" s="2">
        <v>43557</v>
      </c>
      <c r="B312" t="s">
        <v>58</v>
      </c>
      <c r="C312" t="s">
        <v>21</v>
      </c>
      <c r="D312" s="6">
        <v>750</v>
      </c>
      <c r="E312" s="4">
        <v>701611</v>
      </c>
      <c r="F312" s="4">
        <v>526208110</v>
      </c>
      <c r="G312" s="4">
        <v>110503703.10000001</v>
      </c>
      <c r="H312" t="s">
        <v>45</v>
      </c>
      <c r="I312" t="s">
        <v>75</v>
      </c>
      <c r="J312" s="13" t="str">
        <f t="shared" si="12"/>
        <v>T04</v>
      </c>
      <c r="K312" s="13" t="str">
        <f t="shared" si="13"/>
        <v>W14</v>
      </c>
      <c r="L312" s="13" t="str">
        <f>VLOOKUP($C312,List!$A$2:$D$26,2,0)</f>
        <v>Nhóm 07</v>
      </c>
      <c r="M312" s="14">
        <f>VLOOKUP($C312,List!$A$2:$D$26,3,0)*D312/1000</f>
        <v>2.625</v>
      </c>
      <c r="N312" s="13" t="str">
        <f>VLOOKUP($C312,List!$A$2:$D$26,4,0)</f>
        <v>800g</v>
      </c>
      <c r="O312" s="14" t="str">
        <f t="shared" si="14"/>
        <v>Q2</v>
      </c>
    </row>
    <row r="313" spans="1:15" x14ac:dyDescent="0.55000000000000004">
      <c r="A313" s="2">
        <v>43558</v>
      </c>
      <c r="B313" t="s">
        <v>53</v>
      </c>
      <c r="C313" t="s">
        <v>12</v>
      </c>
      <c r="D313" s="6">
        <v>490</v>
      </c>
      <c r="E313" s="4">
        <v>911475</v>
      </c>
      <c r="F313" s="4">
        <v>446622670</v>
      </c>
      <c r="G313" s="4">
        <v>66993400.5</v>
      </c>
      <c r="H313" t="s">
        <v>44</v>
      </c>
      <c r="I313" t="s">
        <v>75</v>
      </c>
      <c r="J313" s="13" t="str">
        <f t="shared" si="12"/>
        <v>T04</v>
      </c>
      <c r="K313" s="13" t="str">
        <f t="shared" si="13"/>
        <v>W14</v>
      </c>
      <c r="L313" s="13" t="str">
        <f>VLOOKUP($C313,List!$A$2:$D$26,2,0)</f>
        <v>Nhóm 03</v>
      </c>
      <c r="M313" s="14">
        <f>VLOOKUP($C313,List!$A$2:$D$26,3,0)*D313/1000</f>
        <v>2.1070000000000002</v>
      </c>
      <c r="N313" s="13" t="str">
        <f>VLOOKUP($C313,List!$A$2:$D$26,4,0)</f>
        <v>1000g</v>
      </c>
      <c r="O313" s="14" t="str">
        <f t="shared" si="14"/>
        <v>Q2</v>
      </c>
    </row>
    <row r="314" spans="1:15" x14ac:dyDescent="0.55000000000000004">
      <c r="A314" s="2">
        <v>43558</v>
      </c>
      <c r="B314" t="s">
        <v>63</v>
      </c>
      <c r="C314" t="s">
        <v>25</v>
      </c>
      <c r="D314" s="6">
        <v>790</v>
      </c>
      <c r="E314" s="4">
        <v>593918</v>
      </c>
      <c r="F314" s="4">
        <v>469195440</v>
      </c>
      <c r="G314" s="4">
        <v>93839088</v>
      </c>
      <c r="H314" t="s">
        <v>47</v>
      </c>
      <c r="I314" t="s">
        <v>75</v>
      </c>
      <c r="J314" s="13" t="str">
        <f t="shared" si="12"/>
        <v>T04</v>
      </c>
      <c r="K314" s="13" t="str">
        <f t="shared" si="13"/>
        <v>W14</v>
      </c>
      <c r="L314" s="13" t="str">
        <f>VLOOKUP($C314,List!$A$2:$D$26,2,0)</f>
        <v>Nhóm 06</v>
      </c>
      <c r="M314" s="14">
        <f>VLOOKUP($C314,List!$A$2:$D$26,3,0)*D314/1000</f>
        <v>1.0269999999999999</v>
      </c>
      <c r="N314" s="13" t="str">
        <f>VLOOKUP($C314,List!$A$2:$D$26,4,0)</f>
        <v>250g</v>
      </c>
      <c r="O314" s="14" t="str">
        <f t="shared" si="14"/>
        <v>Q2</v>
      </c>
    </row>
    <row r="315" spans="1:15" x14ac:dyDescent="0.55000000000000004">
      <c r="A315" s="2">
        <v>43558</v>
      </c>
      <c r="B315" t="s">
        <v>58</v>
      </c>
      <c r="C315" t="s">
        <v>23</v>
      </c>
      <c r="D315" s="6">
        <v>320</v>
      </c>
      <c r="E315" s="4">
        <v>1032267</v>
      </c>
      <c r="F315" s="4">
        <v>330325440</v>
      </c>
      <c r="G315" s="4">
        <v>82581360</v>
      </c>
      <c r="H315" t="s">
        <v>46</v>
      </c>
      <c r="I315" t="s">
        <v>75</v>
      </c>
      <c r="J315" s="13" t="str">
        <f t="shared" si="12"/>
        <v>T04</v>
      </c>
      <c r="K315" s="13" t="str">
        <f t="shared" si="13"/>
        <v>W14</v>
      </c>
      <c r="L315" s="13" t="str">
        <f>VLOOKUP($C315,List!$A$2:$D$26,2,0)</f>
        <v>Nhóm 07</v>
      </c>
      <c r="M315" s="14">
        <f>VLOOKUP($C315,List!$A$2:$D$26,3,0)*D315/1000</f>
        <v>1.3120000000000001</v>
      </c>
      <c r="N315" s="13" t="str">
        <f>VLOOKUP($C315,List!$A$2:$D$26,4,0)</f>
        <v>1000g</v>
      </c>
      <c r="O315" s="14" t="str">
        <f t="shared" si="14"/>
        <v>Q2</v>
      </c>
    </row>
    <row r="316" spans="1:15" x14ac:dyDescent="0.55000000000000004">
      <c r="A316" s="2">
        <v>43558</v>
      </c>
      <c r="B316" t="s">
        <v>53</v>
      </c>
      <c r="C316" t="s">
        <v>22</v>
      </c>
      <c r="D316" s="6">
        <v>550</v>
      </c>
      <c r="E316" s="4">
        <v>802807</v>
      </c>
      <c r="F316" s="4">
        <v>441543690</v>
      </c>
      <c r="G316" s="4">
        <v>66231553.5</v>
      </c>
      <c r="H316" t="s">
        <v>43</v>
      </c>
      <c r="I316" t="s">
        <v>75</v>
      </c>
      <c r="J316" s="13" t="str">
        <f t="shared" si="12"/>
        <v>T04</v>
      </c>
      <c r="K316" s="13" t="str">
        <f t="shared" si="13"/>
        <v>W14</v>
      </c>
      <c r="L316" s="13" t="str">
        <f>VLOOKUP($C316,List!$A$2:$D$26,2,0)</f>
        <v>Nhóm 06</v>
      </c>
      <c r="M316" s="14">
        <f>VLOOKUP($C316,List!$A$2:$D$26,3,0)*D316/1000</f>
        <v>1.0449999999999999</v>
      </c>
      <c r="N316" s="13" t="str">
        <f>VLOOKUP($C316,List!$A$2:$D$26,4,0)</f>
        <v>250g</v>
      </c>
      <c r="O316" s="14" t="str">
        <f t="shared" si="14"/>
        <v>Q2</v>
      </c>
    </row>
    <row r="317" spans="1:15" x14ac:dyDescent="0.55000000000000004">
      <c r="A317" s="2">
        <v>43559</v>
      </c>
      <c r="B317" t="s">
        <v>56</v>
      </c>
      <c r="C317" t="s">
        <v>20</v>
      </c>
      <c r="D317" s="6">
        <v>760</v>
      </c>
      <c r="E317" s="4">
        <v>443564</v>
      </c>
      <c r="F317" s="4">
        <v>337108440</v>
      </c>
      <c r="G317" s="4">
        <v>26968675.199999999</v>
      </c>
      <c r="H317" t="s">
        <v>43</v>
      </c>
      <c r="I317" t="s">
        <v>74</v>
      </c>
      <c r="J317" s="13" t="str">
        <f t="shared" si="12"/>
        <v>T04</v>
      </c>
      <c r="K317" s="13" t="str">
        <f t="shared" si="13"/>
        <v>W14</v>
      </c>
      <c r="L317" s="13" t="str">
        <f>VLOOKUP($C317,List!$A$2:$D$26,2,0)</f>
        <v>Nhóm 08</v>
      </c>
      <c r="M317" s="14">
        <f>VLOOKUP($C317,List!$A$2:$D$26,3,0)*D317/1000</f>
        <v>2.2799999999999998</v>
      </c>
      <c r="N317" s="13" t="str">
        <f>VLOOKUP($C317,List!$A$2:$D$26,4,0)</f>
        <v>500g</v>
      </c>
      <c r="O317" s="14" t="str">
        <f t="shared" si="14"/>
        <v>Q2</v>
      </c>
    </row>
    <row r="318" spans="1:15" x14ac:dyDescent="0.55000000000000004">
      <c r="A318" s="2">
        <v>43560</v>
      </c>
      <c r="B318" t="s">
        <v>54</v>
      </c>
      <c r="C318" t="s">
        <v>25</v>
      </c>
      <c r="D318" s="6">
        <v>710</v>
      </c>
      <c r="E318" s="4">
        <v>726879</v>
      </c>
      <c r="F318" s="4">
        <v>516084120</v>
      </c>
      <c r="G318" s="4">
        <v>129021030</v>
      </c>
      <c r="H318" t="s">
        <v>47</v>
      </c>
      <c r="I318" t="s">
        <v>75</v>
      </c>
      <c r="J318" s="13" t="str">
        <f t="shared" si="12"/>
        <v>T04</v>
      </c>
      <c r="K318" s="13" t="str">
        <f t="shared" si="13"/>
        <v>W14</v>
      </c>
      <c r="L318" s="13" t="str">
        <f>VLOOKUP($C318,List!$A$2:$D$26,2,0)</f>
        <v>Nhóm 06</v>
      </c>
      <c r="M318" s="14">
        <f>VLOOKUP($C318,List!$A$2:$D$26,3,0)*D318/1000</f>
        <v>0.92300000000000004</v>
      </c>
      <c r="N318" s="13" t="str">
        <f>VLOOKUP($C318,List!$A$2:$D$26,4,0)</f>
        <v>250g</v>
      </c>
      <c r="O318" s="14" t="str">
        <f t="shared" si="14"/>
        <v>Q2</v>
      </c>
    </row>
    <row r="319" spans="1:15" x14ac:dyDescent="0.55000000000000004">
      <c r="A319" s="2">
        <v>43560</v>
      </c>
      <c r="B319" t="s">
        <v>61</v>
      </c>
      <c r="C319" t="s">
        <v>31</v>
      </c>
      <c r="D319" s="6">
        <v>510</v>
      </c>
      <c r="E319" s="4">
        <v>602272</v>
      </c>
      <c r="F319" s="4">
        <v>307158600</v>
      </c>
      <c r="G319" s="4">
        <v>64503306</v>
      </c>
      <c r="H319" t="s">
        <v>43</v>
      </c>
      <c r="I319" t="s">
        <v>75</v>
      </c>
      <c r="J319" s="13" t="str">
        <f t="shared" si="12"/>
        <v>T04</v>
      </c>
      <c r="K319" s="13" t="str">
        <f t="shared" si="13"/>
        <v>W14</v>
      </c>
      <c r="L319" s="13" t="str">
        <f>VLOOKUP($C319,List!$A$2:$D$26,2,0)</f>
        <v>Nhóm 04</v>
      </c>
      <c r="M319" s="14">
        <f>VLOOKUP($C319,List!$A$2:$D$26,3,0)*D319/1000</f>
        <v>1.6319999999999999</v>
      </c>
      <c r="N319" s="13" t="str">
        <f>VLOOKUP($C319,List!$A$2:$D$26,4,0)</f>
        <v>800g</v>
      </c>
      <c r="O319" s="14" t="str">
        <f t="shared" si="14"/>
        <v>Q2</v>
      </c>
    </row>
    <row r="320" spans="1:15" x14ac:dyDescent="0.55000000000000004">
      <c r="A320" s="2">
        <v>43561</v>
      </c>
      <c r="B320" t="s">
        <v>52</v>
      </c>
      <c r="C320" t="s">
        <v>8</v>
      </c>
      <c r="D320" s="6">
        <v>220</v>
      </c>
      <c r="E320" s="4">
        <v>458586</v>
      </c>
      <c r="F320" s="4">
        <v>100888930</v>
      </c>
      <c r="G320" s="4">
        <v>19168896.699999999</v>
      </c>
      <c r="H320" t="s">
        <v>44</v>
      </c>
      <c r="I320" t="s">
        <v>75</v>
      </c>
      <c r="J320" s="13" t="str">
        <f t="shared" si="12"/>
        <v>T04</v>
      </c>
      <c r="K320" s="13" t="str">
        <f t="shared" si="13"/>
        <v>W14</v>
      </c>
      <c r="L320" s="13" t="str">
        <f>VLOOKUP($C320,List!$A$2:$D$26,2,0)</f>
        <v>Nhóm 02</v>
      </c>
      <c r="M320" s="14">
        <f>VLOOKUP($C320,List!$A$2:$D$26,3,0)*D320/1000</f>
        <v>0.88</v>
      </c>
      <c r="N320" s="13" t="str">
        <f>VLOOKUP($C320,List!$A$2:$D$26,4,0)</f>
        <v>800g</v>
      </c>
      <c r="O320" s="14" t="str">
        <f t="shared" si="14"/>
        <v>Q2</v>
      </c>
    </row>
    <row r="321" spans="1:15" x14ac:dyDescent="0.55000000000000004">
      <c r="A321" s="2">
        <v>43562</v>
      </c>
      <c r="B321" t="s">
        <v>58</v>
      </c>
      <c r="C321" t="s">
        <v>26</v>
      </c>
      <c r="D321" s="6">
        <v>140</v>
      </c>
      <c r="E321" s="4">
        <v>831564</v>
      </c>
      <c r="F321" s="4">
        <v>116418960</v>
      </c>
      <c r="G321" s="4">
        <v>12806085.600000001</v>
      </c>
      <c r="H321" t="s">
        <v>44</v>
      </c>
      <c r="I321" t="s">
        <v>74</v>
      </c>
      <c r="J321" s="13" t="str">
        <f t="shared" si="12"/>
        <v>T04</v>
      </c>
      <c r="K321" s="13" t="str">
        <f t="shared" si="13"/>
        <v>W15</v>
      </c>
      <c r="L321" s="13" t="str">
        <f>VLOOKUP($C321,List!$A$2:$D$26,2,0)</f>
        <v>Nhóm 06</v>
      </c>
      <c r="M321" s="14">
        <f>VLOOKUP($C321,List!$A$2:$D$26,3,0)*D321/1000</f>
        <v>0.36399999999999999</v>
      </c>
      <c r="N321" s="13" t="str">
        <f>VLOOKUP($C321,List!$A$2:$D$26,4,0)</f>
        <v>500g</v>
      </c>
      <c r="O321" s="14" t="str">
        <f t="shared" si="14"/>
        <v>Q2</v>
      </c>
    </row>
    <row r="322" spans="1:15" x14ac:dyDescent="0.55000000000000004">
      <c r="A322" s="2">
        <v>43562</v>
      </c>
      <c r="B322" t="s">
        <v>55</v>
      </c>
      <c r="C322" t="s">
        <v>25</v>
      </c>
      <c r="D322" s="6">
        <v>920</v>
      </c>
      <c r="E322" s="4">
        <v>705503</v>
      </c>
      <c r="F322" s="4">
        <v>649062880</v>
      </c>
      <c r="G322" s="4">
        <v>123321947.2</v>
      </c>
      <c r="H322" t="s">
        <v>44</v>
      </c>
      <c r="I322" t="s">
        <v>74</v>
      </c>
      <c r="J322" s="13" t="str">
        <f t="shared" si="12"/>
        <v>T04</v>
      </c>
      <c r="K322" s="13" t="str">
        <f t="shared" si="13"/>
        <v>W15</v>
      </c>
      <c r="L322" s="13" t="str">
        <f>VLOOKUP($C322,List!$A$2:$D$26,2,0)</f>
        <v>Nhóm 06</v>
      </c>
      <c r="M322" s="14">
        <f>VLOOKUP($C322,List!$A$2:$D$26,3,0)*D322/1000</f>
        <v>1.196</v>
      </c>
      <c r="N322" s="13" t="str">
        <f>VLOOKUP($C322,List!$A$2:$D$26,4,0)</f>
        <v>250g</v>
      </c>
      <c r="O322" s="14" t="str">
        <f t="shared" si="14"/>
        <v>Q2</v>
      </c>
    </row>
    <row r="323" spans="1:15" x14ac:dyDescent="0.55000000000000004">
      <c r="A323" s="2">
        <v>43562</v>
      </c>
      <c r="B323" t="s">
        <v>50</v>
      </c>
      <c r="C323" t="s">
        <v>29</v>
      </c>
      <c r="D323" s="6">
        <v>220</v>
      </c>
      <c r="E323" s="4">
        <v>985841</v>
      </c>
      <c r="F323" s="4">
        <v>216884970</v>
      </c>
      <c r="G323" s="4">
        <v>36870444.900000006</v>
      </c>
      <c r="H323" t="s">
        <v>46</v>
      </c>
      <c r="I323" t="s">
        <v>74</v>
      </c>
      <c r="J323" s="13" t="str">
        <f t="shared" si="12"/>
        <v>T04</v>
      </c>
      <c r="K323" s="13" t="str">
        <f t="shared" si="13"/>
        <v>W15</v>
      </c>
      <c r="L323" s="13" t="str">
        <f>VLOOKUP($C323,List!$A$2:$D$26,2,0)</f>
        <v>Nhóm 02</v>
      </c>
      <c r="M323" s="14">
        <f>VLOOKUP($C323,List!$A$2:$D$26,3,0)*D323/1000</f>
        <v>0.72599999999999998</v>
      </c>
      <c r="N323" s="13" t="str">
        <f>VLOOKUP($C323,List!$A$2:$D$26,4,0)</f>
        <v>800g</v>
      </c>
      <c r="O323" s="14" t="str">
        <f t="shared" si="14"/>
        <v>Q2</v>
      </c>
    </row>
    <row r="324" spans="1:15" x14ac:dyDescent="0.55000000000000004">
      <c r="A324" s="2">
        <v>43562</v>
      </c>
      <c r="B324" t="s">
        <v>65</v>
      </c>
      <c r="C324" t="s">
        <v>20</v>
      </c>
      <c r="D324" s="6">
        <v>800</v>
      </c>
      <c r="E324" s="4">
        <v>389250</v>
      </c>
      <c r="F324" s="4">
        <v>311400140</v>
      </c>
      <c r="G324" s="4">
        <v>28026012.599999998</v>
      </c>
      <c r="H324" t="s">
        <v>45</v>
      </c>
      <c r="I324" t="s">
        <v>74</v>
      </c>
      <c r="J324" s="13" t="str">
        <f t="shared" si="12"/>
        <v>T04</v>
      </c>
      <c r="K324" s="13" t="str">
        <f t="shared" si="13"/>
        <v>W15</v>
      </c>
      <c r="L324" s="13" t="str">
        <f>VLOOKUP($C324,List!$A$2:$D$26,2,0)</f>
        <v>Nhóm 08</v>
      </c>
      <c r="M324" s="14">
        <f>VLOOKUP($C324,List!$A$2:$D$26,3,0)*D324/1000</f>
        <v>2.4</v>
      </c>
      <c r="N324" s="13" t="str">
        <f>VLOOKUP($C324,List!$A$2:$D$26,4,0)</f>
        <v>500g</v>
      </c>
      <c r="O324" s="14" t="str">
        <f t="shared" si="14"/>
        <v>Q2</v>
      </c>
    </row>
    <row r="325" spans="1:15" x14ac:dyDescent="0.55000000000000004">
      <c r="A325" s="2">
        <v>43565</v>
      </c>
      <c r="B325" t="s">
        <v>58</v>
      </c>
      <c r="C325" t="s">
        <v>7</v>
      </c>
      <c r="D325" s="6">
        <v>300</v>
      </c>
      <c r="E325" s="4">
        <v>460164</v>
      </c>
      <c r="F325" s="4">
        <v>138049170</v>
      </c>
      <c r="G325" s="4">
        <v>31751309.100000001</v>
      </c>
      <c r="H325" t="s">
        <v>46</v>
      </c>
      <c r="I325" t="s">
        <v>75</v>
      </c>
      <c r="J325" s="13" t="str">
        <f t="shared" si="12"/>
        <v>T04</v>
      </c>
      <c r="K325" s="13" t="str">
        <f t="shared" si="13"/>
        <v>W15</v>
      </c>
      <c r="L325" s="13" t="str">
        <f>VLOOKUP($C325,List!$A$2:$D$26,2,0)</f>
        <v>Nhóm 06</v>
      </c>
      <c r="M325" s="14">
        <f>VLOOKUP($C325,List!$A$2:$D$26,3,0)*D325/1000</f>
        <v>0.96</v>
      </c>
      <c r="N325" s="13" t="str">
        <f>VLOOKUP($C325,List!$A$2:$D$26,4,0)</f>
        <v>800g</v>
      </c>
      <c r="O325" s="14" t="str">
        <f t="shared" si="14"/>
        <v>Q2</v>
      </c>
    </row>
    <row r="326" spans="1:15" x14ac:dyDescent="0.55000000000000004">
      <c r="A326" s="2">
        <v>43565</v>
      </c>
      <c r="B326" t="s">
        <v>59</v>
      </c>
      <c r="C326" t="s">
        <v>14</v>
      </c>
      <c r="D326" s="6">
        <v>1850</v>
      </c>
      <c r="E326" s="4">
        <v>242889</v>
      </c>
      <c r="F326" s="4">
        <v>449344780</v>
      </c>
      <c r="G326" s="4">
        <v>112336195</v>
      </c>
      <c r="H326" t="s">
        <v>47</v>
      </c>
      <c r="I326" t="s">
        <v>74</v>
      </c>
      <c r="J326" s="13" t="str">
        <f t="shared" si="12"/>
        <v>T04</v>
      </c>
      <c r="K326" s="13" t="str">
        <f t="shared" si="13"/>
        <v>W15</v>
      </c>
      <c r="L326" s="13" t="str">
        <f>VLOOKUP($C326,List!$A$2:$D$26,2,0)</f>
        <v>Nhóm 04</v>
      </c>
      <c r="M326" s="14">
        <f>VLOOKUP($C326,List!$A$2:$D$26,3,0)*D326/1000</f>
        <v>2.96</v>
      </c>
      <c r="N326" s="13" t="str">
        <f>VLOOKUP($C326,List!$A$2:$D$26,4,0)</f>
        <v>250g</v>
      </c>
      <c r="O326" s="14" t="str">
        <f t="shared" si="14"/>
        <v>Q2</v>
      </c>
    </row>
    <row r="327" spans="1:15" x14ac:dyDescent="0.55000000000000004">
      <c r="A327" s="2">
        <v>43565</v>
      </c>
      <c r="B327" t="s">
        <v>63</v>
      </c>
      <c r="C327" t="s">
        <v>24</v>
      </c>
      <c r="D327" s="6">
        <v>320</v>
      </c>
      <c r="E327" s="4">
        <v>605157</v>
      </c>
      <c r="F327" s="4">
        <v>193650270</v>
      </c>
      <c r="G327" s="4">
        <v>48412567.5</v>
      </c>
      <c r="H327" t="s">
        <v>47</v>
      </c>
      <c r="I327" t="s">
        <v>75</v>
      </c>
      <c r="J327" s="13" t="str">
        <f t="shared" si="12"/>
        <v>T04</v>
      </c>
      <c r="K327" s="13" t="str">
        <f t="shared" si="13"/>
        <v>W15</v>
      </c>
      <c r="L327" s="13" t="str">
        <f>VLOOKUP($C327,List!$A$2:$D$26,2,0)</f>
        <v>Nhóm 06</v>
      </c>
      <c r="M327" s="14">
        <f>VLOOKUP($C327,List!$A$2:$D$26,3,0)*D327/1000</f>
        <v>0.67200000000000004</v>
      </c>
      <c r="N327" s="13" t="str">
        <f>VLOOKUP($C327,List!$A$2:$D$26,4,0)</f>
        <v>500g</v>
      </c>
      <c r="O327" s="14" t="str">
        <f t="shared" si="14"/>
        <v>Q2</v>
      </c>
    </row>
    <row r="328" spans="1:15" x14ac:dyDescent="0.55000000000000004">
      <c r="A328" s="2">
        <v>43565</v>
      </c>
      <c r="B328" t="s">
        <v>64</v>
      </c>
      <c r="C328" t="s">
        <v>29</v>
      </c>
      <c r="D328" s="6">
        <v>250</v>
      </c>
      <c r="E328" s="4">
        <v>1122027</v>
      </c>
      <c r="F328" s="4">
        <v>280506800</v>
      </c>
      <c r="G328" s="4">
        <v>64516564</v>
      </c>
      <c r="H328" t="s">
        <v>43</v>
      </c>
      <c r="I328" t="s">
        <v>75</v>
      </c>
      <c r="J328" s="13" t="str">
        <f t="shared" ref="J328:J391" si="15">"T"&amp;RIGHT(0&amp;MONTH(A328),2)</f>
        <v>T04</v>
      </c>
      <c r="K328" s="13" t="str">
        <f t="shared" ref="K328:K391" si="16">"W"&amp;RIGHT(0&amp;WEEKNUM(A328),2)</f>
        <v>W15</v>
      </c>
      <c r="L328" s="13" t="str">
        <f>VLOOKUP($C328,List!$A$2:$D$26,2,0)</f>
        <v>Nhóm 02</v>
      </c>
      <c r="M328" s="14">
        <f>VLOOKUP($C328,List!$A$2:$D$26,3,0)*D328/1000</f>
        <v>0.82499999999999996</v>
      </c>
      <c r="N328" s="13" t="str">
        <f>VLOOKUP($C328,List!$A$2:$D$26,4,0)</f>
        <v>800g</v>
      </c>
      <c r="O328" s="14" t="str">
        <f t="shared" ref="O328:O391" si="17">IF(MONTH(A328)&gt;9,"Q4",IF(MONTH(A328)&gt;6,"Q3",IF(MONTH(A328)&gt;3,"Q2","Q1")))</f>
        <v>Q2</v>
      </c>
    </row>
    <row r="329" spans="1:15" x14ac:dyDescent="0.55000000000000004">
      <c r="A329" s="2">
        <v>43566</v>
      </c>
      <c r="B329" t="s">
        <v>64</v>
      </c>
      <c r="C329" t="s">
        <v>7</v>
      </c>
      <c r="D329" s="6">
        <v>860</v>
      </c>
      <c r="E329" s="4">
        <v>408517</v>
      </c>
      <c r="F329" s="4">
        <v>351324830</v>
      </c>
      <c r="G329" s="4">
        <v>66751717.700000003</v>
      </c>
      <c r="H329" t="s">
        <v>43</v>
      </c>
      <c r="I329" t="s">
        <v>74</v>
      </c>
      <c r="J329" s="13" t="str">
        <f t="shared" si="15"/>
        <v>T04</v>
      </c>
      <c r="K329" s="13" t="str">
        <f t="shared" si="16"/>
        <v>W15</v>
      </c>
      <c r="L329" s="13" t="str">
        <f>VLOOKUP($C329,List!$A$2:$D$26,2,0)</f>
        <v>Nhóm 06</v>
      </c>
      <c r="M329" s="14">
        <f>VLOOKUP($C329,List!$A$2:$D$26,3,0)*D329/1000</f>
        <v>2.7519999999999998</v>
      </c>
      <c r="N329" s="13" t="str">
        <f>VLOOKUP($C329,List!$A$2:$D$26,4,0)</f>
        <v>800g</v>
      </c>
      <c r="O329" s="14" t="str">
        <f t="shared" si="17"/>
        <v>Q2</v>
      </c>
    </row>
    <row r="330" spans="1:15" x14ac:dyDescent="0.55000000000000004">
      <c r="A330" s="2">
        <v>43566</v>
      </c>
      <c r="B330" t="s">
        <v>65</v>
      </c>
      <c r="C330" t="s">
        <v>22</v>
      </c>
      <c r="D330" s="6">
        <v>60</v>
      </c>
      <c r="E330" s="4">
        <v>1039030</v>
      </c>
      <c r="F330" s="4">
        <v>62341780</v>
      </c>
      <c r="G330" s="4">
        <v>9351267</v>
      </c>
      <c r="H330" t="s">
        <v>44</v>
      </c>
      <c r="I330" t="s">
        <v>75</v>
      </c>
      <c r="J330" s="13" t="str">
        <f t="shared" si="15"/>
        <v>T04</v>
      </c>
      <c r="K330" s="13" t="str">
        <f t="shared" si="16"/>
        <v>W15</v>
      </c>
      <c r="L330" s="13" t="str">
        <f>VLOOKUP($C330,List!$A$2:$D$26,2,0)</f>
        <v>Nhóm 06</v>
      </c>
      <c r="M330" s="14">
        <f>VLOOKUP($C330,List!$A$2:$D$26,3,0)*D330/1000</f>
        <v>0.114</v>
      </c>
      <c r="N330" s="13" t="str">
        <f>VLOOKUP($C330,List!$A$2:$D$26,4,0)</f>
        <v>250g</v>
      </c>
      <c r="O330" s="14" t="str">
        <f t="shared" si="17"/>
        <v>Q2</v>
      </c>
    </row>
    <row r="331" spans="1:15" x14ac:dyDescent="0.55000000000000004">
      <c r="A331" s="2">
        <v>43566</v>
      </c>
      <c r="B331" t="s">
        <v>58</v>
      </c>
      <c r="C331" t="s">
        <v>14</v>
      </c>
      <c r="D331" s="6">
        <v>2410</v>
      </c>
      <c r="E331" s="4">
        <v>236332</v>
      </c>
      <c r="F331" s="4">
        <v>569559260</v>
      </c>
      <c r="G331" s="4">
        <v>45564740.799999997</v>
      </c>
      <c r="H331" t="s">
        <v>46</v>
      </c>
      <c r="I331" t="s">
        <v>75</v>
      </c>
      <c r="J331" s="13" t="str">
        <f t="shared" si="15"/>
        <v>T04</v>
      </c>
      <c r="K331" s="13" t="str">
        <f t="shared" si="16"/>
        <v>W15</v>
      </c>
      <c r="L331" s="13" t="str">
        <f>VLOOKUP($C331,List!$A$2:$D$26,2,0)</f>
        <v>Nhóm 04</v>
      </c>
      <c r="M331" s="14">
        <f>VLOOKUP($C331,List!$A$2:$D$26,3,0)*D331/1000</f>
        <v>3.8559999999999999</v>
      </c>
      <c r="N331" s="13" t="str">
        <f>VLOOKUP($C331,List!$A$2:$D$26,4,0)</f>
        <v>250g</v>
      </c>
      <c r="O331" s="14" t="str">
        <f t="shared" si="17"/>
        <v>Q2</v>
      </c>
    </row>
    <row r="332" spans="1:15" x14ac:dyDescent="0.55000000000000004">
      <c r="A332" s="2">
        <v>43567</v>
      </c>
      <c r="B332" t="s">
        <v>53</v>
      </c>
      <c r="C332" t="s">
        <v>31</v>
      </c>
      <c r="D332" s="6">
        <v>30</v>
      </c>
      <c r="E332" s="4">
        <v>693346</v>
      </c>
      <c r="F332" s="4">
        <v>20800380</v>
      </c>
      <c r="G332" s="4">
        <v>3328060.8000000003</v>
      </c>
      <c r="H332" t="s">
        <v>45</v>
      </c>
      <c r="I332" t="s">
        <v>75</v>
      </c>
      <c r="J332" s="13" t="str">
        <f t="shared" si="15"/>
        <v>T04</v>
      </c>
      <c r="K332" s="13" t="str">
        <f t="shared" si="16"/>
        <v>W15</v>
      </c>
      <c r="L332" s="13" t="str">
        <f>VLOOKUP($C332,List!$A$2:$D$26,2,0)</f>
        <v>Nhóm 04</v>
      </c>
      <c r="M332" s="14">
        <f>VLOOKUP($C332,List!$A$2:$D$26,3,0)*D332/1000</f>
        <v>9.6000000000000002E-2</v>
      </c>
      <c r="N332" s="13" t="str">
        <f>VLOOKUP($C332,List!$A$2:$D$26,4,0)</f>
        <v>800g</v>
      </c>
      <c r="O332" s="14" t="str">
        <f t="shared" si="17"/>
        <v>Q2</v>
      </c>
    </row>
    <row r="333" spans="1:15" x14ac:dyDescent="0.55000000000000004">
      <c r="A333" s="2">
        <v>43567</v>
      </c>
      <c r="B333" t="s">
        <v>52</v>
      </c>
      <c r="C333" t="s">
        <v>24</v>
      </c>
      <c r="D333" s="6">
        <v>50</v>
      </c>
      <c r="E333" s="4">
        <v>672885</v>
      </c>
      <c r="F333" s="4">
        <v>33644270</v>
      </c>
      <c r="G333" s="4">
        <v>5383083.2000000011</v>
      </c>
      <c r="H333" t="s">
        <v>46</v>
      </c>
      <c r="I333" t="s">
        <v>75</v>
      </c>
      <c r="J333" s="13" t="str">
        <f t="shared" si="15"/>
        <v>T04</v>
      </c>
      <c r="K333" s="13" t="str">
        <f t="shared" si="16"/>
        <v>W15</v>
      </c>
      <c r="L333" s="13" t="str">
        <f>VLOOKUP($C333,List!$A$2:$D$26,2,0)</f>
        <v>Nhóm 06</v>
      </c>
      <c r="M333" s="14">
        <f>VLOOKUP($C333,List!$A$2:$D$26,3,0)*D333/1000</f>
        <v>0.105</v>
      </c>
      <c r="N333" s="13" t="str">
        <f>VLOOKUP($C333,List!$A$2:$D$26,4,0)</f>
        <v>500g</v>
      </c>
      <c r="O333" s="14" t="str">
        <f t="shared" si="17"/>
        <v>Q2</v>
      </c>
    </row>
    <row r="334" spans="1:15" x14ac:dyDescent="0.55000000000000004">
      <c r="A334" s="2">
        <v>43567</v>
      </c>
      <c r="B334" t="s">
        <v>52</v>
      </c>
      <c r="C334" t="s">
        <v>7</v>
      </c>
      <c r="D334" s="6">
        <v>1780</v>
      </c>
      <c r="E334" s="4">
        <v>364630</v>
      </c>
      <c r="F334" s="4">
        <v>649040600</v>
      </c>
      <c r="G334" s="4">
        <v>168750556</v>
      </c>
      <c r="H334" t="s">
        <v>44</v>
      </c>
      <c r="I334" t="s">
        <v>74</v>
      </c>
      <c r="J334" s="13" t="str">
        <f t="shared" si="15"/>
        <v>T04</v>
      </c>
      <c r="K334" s="13" t="str">
        <f t="shared" si="16"/>
        <v>W15</v>
      </c>
      <c r="L334" s="13" t="str">
        <f>VLOOKUP($C334,List!$A$2:$D$26,2,0)</f>
        <v>Nhóm 06</v>
      </c>
      <c r="M334" s="14">
        <f>VLOOKUP($C334,List!$A$2:$D$26,3,0)*D334/1000</f>
        <v>5.6959999999999997</v>
      </c>
      <c r="N334" s="13" t="str">
        <f>VLOOKUP($C334,List!$A$2:$D$26,4,0)</f>
        <v>800g</v>
      </c>
      <c r="O334" s="14" t="str">
        <f t="shared" si="17"/>
        <v>Q2</v>
      </c>
    </row>
    <row r="335" spans="1:15" x14ac:dyDescent="0.55000000000000004">
      <c r="A335" s="2">
        <v>43567</v>
      </c>
      <c r="B335" t="s">
        <v>63</v>
      </c>
      <c r="C335" t="s">
        <v>20</v>
      </c>
      <c r="D335" s="6">
        <v>800</v>
      </c>
      <c r="E335" s="4">
        <v>381661</v>
      </c>
      <c r="F335" s="4">
        <v>305328540</v>
      </c>
      <c r="G335" s="4">
        <v>70225564.200000003</v>
      </c>
      <c r="H335" t="s">
        <v>47</v>
      </c>
      <c r="I335" t="s">
        <v>74</v>
      </c>
      <c r="J335" s="13" t="str">
        <f t="shared" si="15"/>
        <v>T04</v>
      </c>
      <c r="K335" s="13" t="str">
        <f t="shared" si="16"/>
        <v>W15</v>
      </c>
      <c r="L335" s="13" t="str">
        <f>VLOOKUP($C335,List!$A$2:$D$26,2,0)</f>
        <v>Nhóm 08</v>
      </c>
      <c r="M335" s="14">
        <f>VLOOKUP($C335,List!$A$2:$D$26,3,0)*D335/1000</f>
        <v>2.4</v>
      </c>
      <c r="N335" s="13" t="str">
        <f>VLOOKUP($C335,List!$A$2:$D$26,4,0)</f>
        <v>500g</v>
      </c>
      <c r="O335" s="14" t="str">
        <f t="shared" si="17"/>
        <v>Q2</v>
      </c>
    </row>
    <row r="336" spans="1:15" x14ac:dyDescent="0.55000000000000004">
      <c r="A336" s="2">
        <v>43568</v>
      </c>
      <c r="B336" t="s">
        <v>59</v>
      </c>
      <c r="C336" t="s">
        <v>21</v>
      </c>
      <c r="D336" s="6">
        <v>990</v>
      </c>
      <c r="E336" s="4">
        <v>572381</v>
      </c>
      <c r="F336" s="4">
        <v>566657010</v>
      </c>
      <c r="G336" s="4">
        <v>118997972.09999999</v>
      </c>
      <c r="H336" t="s">
        <v>46</v>
      </c>
      <c r="I336" t="s">
        <v>75</v>
      </c>
      <c r="J336" s="13" t="str">
        <f t="shared" si="15"/>
        <v>T04</v>
      </c>
      <c r="K336" s="13" t="str">
        <f t="shared" si="16"/>
        <v>W15</v>
      </c>
      <c r="L336" s="13" t="str">
        <f>VLOOKUP($C336,List!$A$2:$D$26,2,0)</f>
        <v>Nhóm 07</v>
      </c>
      <c r="M336" s="14">
        <f>VLOOKUP($C336,List!$A$2:$D$26,3,0)*D336/1000</f>
        <v>3.4649999999999999</v>
      </c>
      <c r="N336" s="13" t="str">
        <f>VLOOKUP($C336,List!$A$2:$D$26,4,0)</f>
        <v>800g</v>
      </c>
      <c r="O336" s="14" t="str">
        <f t="shared" si="17"/>
        <v>Q2</v>
      </c>
    </row>
    <row r="337" spans="1:15" x14ac:dyDescent="0.55000000000000004">
      <c r="A337" s="2">
        <v>43568</v>
      </c>
      <c r="B337" t="s">
        <v>57</v>
      </c>
      <c r="C337" t="s">
        <v>12</v>
      </c>
      <c r="D337" s="6">
        <v>180</v>
      </c>
      <c r="E337" s="4">
        <v>751865</v>
      </c>
      <c r="F337" s="4">
        <v>135335750</v>
      </c>
      <c r="G337" s="4">
        <v>25713792.5</v>
      </c>
      <c r="H337" t="s">
        <v>47</v>
      </c>
      <c r="I337" t="s">
        <v>74</v>
      </c>
      <c r="J337" s="13" t="str">
        <f t="shared" si="15"/>
        <v>T04</v>
      </c>
      <c r="K337" s="13" t="str">
        <f t="shared" si="16"/>
        <v>W15</v>
      </c>
      <c r="L337" s="13" t="str">
        <f>VLOOKUP($C337,List!$A$2:$D$26,2,0)</f>
        <v>Nhóm 03</v>
      </c>
      <c r="M337" s="14">
        <f>VLOOKUP($C337,List!$A$2:$D$26,3,0)*D337/1000</f>
        <v>0.77400000000000002</v>
      </c>
      <c r="N337" s="13" t="str">
        <f>VLOOKUP($C337,List!$A$2:$D$26,4,0)</f>
        <v>1000g</v>
      </c>
      <c r="O337" s="14" t="str">
        <f t="shared" si="17"/>
        <v>Q2</v>
      </c>
    </row>
    <row r="338" spans="1:15" x14ac:dyDescent="0.55000000000000004">
      <c r="A338" s="2">
        <v>43569</v>
      </c>
      <c r="B338" t="s">
        <v>56</v>
      </c>
      <c r="C338" t="s">
        <v>25</v>
      </c>
      <c r="D338" s="6">
        <v>30</v>
      </c>
      <c r="E338" s="4">
        <v>635031</v>
      </c>
      <c r="F338" s="4">
        <v>19050930</v>
      </c>
      <c r="G338" s="4">
        <v>2286111.6</v>
      </c>
      <c r="H338" t="s">
        <v>45</v>
      </c>
      <c r="I338" t="s">
        <v>75</v>
      </c>
      <c r="J338" s="13" t="str">
        <f t="shared" si="15"/>
        <v>T04</v>
      </c>
      <c r="K338" s="13" t="str">
        <f t="shared" si="16"/>
        <v>W16</v>
      </c>
      <c r="L338" s="13" t="str">
        <f>VLOOKUP($C338,List!$A$2:$D$26,2,0)</f>
        <v>Nhóm 06</v>
      </c>
      <c r="M338" s="14">
        <f>VLOOKUP($C338,List!$A$2:$D$26,3,0)*D338/1000</f>
        <v>3.9E-2</v>
      </c>
      <c r="N338" s="13" t="str">
        <f>VLOOKUP($C338,List!$A$2:$D$26,4,0)</f>
        <v>250g</v>
      </c>
      <c r="O338" s="14" t="str">
        <f t="shared" si="17"/>
        <v>Q2</v>
      </c>
    </row>
    <row r="339" spans="1:15" x14ac:dyDescent="0.55000000000000004">
      <c r="A339" s="2">
        <v>43570</v>
      </c>
      <c r="B339" t="s">
        <v>53</v>
      </c>
      <c r="C339" t="s">
        <v>18</v>
      </c>
      <c r="D339" s="6">
        <v>1560</v>
      </c>
      <c r="E339" s="4">
        <v>285543</v>
      </c>
      <c r="F339" s="4">
        <v>445447680</v>
      </c>
      <c r="G339" s="4">
        <v>106907443.2</v>
      </c>
      <c r="H339" t="s">
        <v>46</v>
      </c>
      <c r="I339" t="s">
        <v>75</v>
      </c>
      <c r="J339" s="13" t="str">
        <f t="shared" si="15"/>
        <v>T04</v>
      </c>
      <c r="K339" s="13" t="str">
        <f t="shared" si="16"/>
        <v>W16</v>
      </c>
      <c r="L339" s="13" t="str">
        <f>VLOOKUP($C339,List!$A$2:$D$26,2,0)</f>
        <v>Nhóm 02</v>
      </c>
      <c r="M339" s="14">
        <f>VLOOKUP($C339,List!$A$2:$D$26,3,0)*D339/1000</f>
        <v>6.24</v>
      </c>
      <c r="N339" s="13" t="str">
        <f>VLOOKUP($C339,List!$A$2:$D$26,4,0)</f>
        <v>800g</v>
      </c>
      <c r="O339" s="14" t="str">
        <f t="shared" si="17"/>
        <v>Q2</v>
      </c>
    </row>
    <row r="340" spans="1:15" x14ac:dyDescent="0.55000000000000004">
      <c r="A340" s="2">
        <v>43570</v>
      </c>
      <c r="B340" t="s">
        <v>56</v>
      </c>
      <c r="C340" t="s">
        <v>28</v>
      </c>
      <c r="D340" s="6">
        <v>890</v>
      </c>
      <c r="E340" s="4">
        <v>731613</v>
      </c>
      <c r="F340" s="4">
        <v>651135220</v>
      </c>
      <c r="G340" s="4">
        <v>110692987.40000001</v>
      </c>
      <c r="H340" t="s">
        <v>44</v>
      </c>
      <c r="I340" t="s">
        <v>74</v>
      </c>
      <c r="J340" s="13" t="str">
        <f t="shared" si="15"/>
        <v>T04</v>
      </c>
      <c r="K340" s="13" t="str">
        <f t="shared" si="16"/>
        <v>W16</v>
      </c>
      <c r="L340" s="13" t="str">
        <f>VLOOKUP($C340,List!$A$2:$D$26,2,0)</f>
        <v>Nhóm 05</v>
      </c>
      <c r="M340" s="14">
        <f>VLOOKUP($C340,List!$A$2:$D$26,3,0)*D340/1000</f>
        <v>1.78</v>
      </c>
      <c r="N340" s="13" t="str">
        <f>VLOOKUP($C340,List!$A$2:$D$26,4,0)</f>
        <v>250g</v>
      </c>
      <c r="O340" s="14" t="str">
        <f t="shared" si="17"/>
        <v>Q2</v>
      </c>
    </row>
    <row r="341" spans="1:15" x14ac:dyDescent="0.55000000000000004">
      <c r="A341" s="2">
        <v>43570</v>
      </c>
      <c r="B341" t="s">
        <v>64</v>
      </c>
      <c r="C341" t="s">
        <v>11</v>
      </c>
      <c r="D341" s="6">
        <v>1400</v>
      </c>
      <c r="E341" s="4">
        <v>411764</v>
      </c>
      <c r="F341" s="4">
        <v>576469160</v>
      </c>
      <c r="G341" s="4">
        <v>46117532.800000004</v>
      </c>
      <c r="H341" t="s">
        <v>43</v>
      </c>
      <c r="I341" t="s">
        <v>74</v>
      </c>
      <c r="J341" s="13" t="str">
        <f t="shared" si="15"/>
        <v>T04</v>
      </c>
      <c r="K341" s="13" t="str">
        <f t="shared" si="16"/>
        <v>W16</v>
      </c>
      <c r="L341" s="13" t="str">
        <f>VLOOKUP($C341,List!$A$2:$D$26,2,0)</f>
        <v>Nhóm 05</v>
      </c>
      <c r="M341" s="14">
        <f>VLOOKUP($C341,List!$A$2:$D$26,3,0)*D341/1000</f>
        <v>3.0800000000000005</v>
      </c>
      <c r="N341" s="13" t="str">
        <f>VLOOKUP($C341,List!$A$2:$D$26,4,0)</f>
        <v>500g</v>
      </c>
      <c r="O341" s="14" t="str">
        <f t="shared" si="17"/>
        <v>Q2</v>
      </c>
    </row>
    <row r="342" spans="1:15" x14ac:dyDescent="0.55000000000000004">
      <c r="A342" s="2">
        <v>43571</v>
      </c>
      <c r="B342" t="s">
        <v>54</v>
      </c>
      <c r="C342" t="s">
        <v>13</v>
      </c>
      <c r="D342" s="6">
        <v>780</v>
      </c>
      <c r="E342" s="4">
        <v>817279</v>
      </c>
      <c r="F342" s="4">
        <v>637477230</v>
      </c>
      <c r="G342" s="4">
        <v>127495446.00000001</v>
      </c>
      <c r="H342" t="s">
        <v>45</v>
      </c>
      <c r="I342" t="s">
        <v>74</v>
      </c>
      <c r="J342" s="13" t="str">
        <f t="shared" si="15"/>
        <v>T04</v>
      </c>
      <c r="K342" s="13" t="str">
        <f t="shared" si="16"/>
        <v>W16</v>
      </c>
      <c r="L342" s="13" t="str">
        <f>VLOOKUP($C342,List!$A$2:$D$26,2,0)</f>
        <v>Nhóm 08</v>
      </c>
      <c r="M342" s="14">
        <f>VLOOKUP($C342,List!$A$2:$D$26,3,0)*D342/1000</f>
        <v>2.1059999999999999</v>
      </c>
      <c r="N342" s="13" t="str">
        <f>VLOOKUP($C342,List!$A$2:$D$26,4,0)</f>
        <v>500g</v>
      </c>
      <c r="O342" s="14" t="str">
        <f t="shared" si="17"/>
        <v>Q2</v>
      </c>
    </row>
    <row r="343" spans="1:15" x14ac:dyDescent="0.55000000000000004">
      <c r="A343" s="2">
        <v>43573</v>
      </c>
      <c r="B343" t="s">
        <v>65</v>
      </c>
      <c r="C343" t="s">
        <v>11</v>
      </c>
      <c r="D343" s="6">
        <v>1050</v>
      </c>
      <c r="E343" s="4">
        <v>339188</v>
      </c>
      <c r="F343" s="4">
        <v>356146990</v>
      </c>
      <c r="G343" s="4">
        <v>67667928.100000009</v>
      </c>
      <c r="H343" t="s">
        <v>46</v>
      </c>
      <c r="I343" t="s">
        <v>75</v>
      </c>
      <c r="J343" s="13" t="str">
        <f t="shared" si="15"/>
        <v>T04</v>
      </c>
      <c r="K343" s="13" t="str">
        <f t="shared" si="16"/>
        <v>W16</v>
      </c>
      <c r="L343" s="13" t="str">
        <f>VLOOKUP($C343,List!$A$2:$D$26,2,0)</f>
        <v>Nhóm 05</v>
      </c>
      <c r="M343" s="14">
        <f>VLOOKUP($C343,List!$A$2:$D$26,3,0)*D343/1000</f>
        <v>2.31</v>
      </c>
      <c r="N343" s="13" t="str">
        <f>VLOOKUP($C343,List!$A$2:$D$26,4,0)</f>
        <v>500g</v>
      </c>
      <c r="O343" s="14" t="str">
        <f t="shared" si="17"/>
        <v>Q2</v>
      </c>
    </row>
    <row r="344" spans="1:15" x14ac:dyDescent="0.55000000000000004">
      <c r="A344" s="2">
        <v>43573</v>
      </c>
      <c r="B344" t="s">
        <v>59</v>
      </c>
      <c r="C344" t="s">
        <v>7</v>
      </c>
      <c r="D344" s="6">
        <v>920</v>
      </c>
      <c r="E344" s="4">
        <v>475015</v>
      </c>
      <c r="F344" s="4">
        <v>437013680</v>
      </c>
      <c r="G344" s="4">
        <v>52441641.600000001</v>
      </c>
      <c r="H344" t="s">
        <v>46</v>
      </c>
      <c r="I344" t="s">
        <v>74</v>
      </c>
      <c r="J344" s="13" t="str">
        <f t="shared" si="15"/>
        <v>T04</v>
      </c>
      <c r="K344" s="13" t="str">
        <f t="shared" si="16"/>
        <v>W16</v>
      </c>
      <c r="L344" s="13" t="str">
        <f>VLOOKUP($C344,List!$A$2:$D$26,2,0)</f>
        <v>Nhóm 06</v>
      </c>
      <c r="M344" s="14">
        <f>VLOOKUP($C344,List!$A$2:$D$26,3,0)*D344/1000</f>
        <v>2.944</v>
      </c>
      <c r="N344" s="13" t="str">
        <f>VLOOKUP($C344,List!$A$2:$D$26,4,0)</f>
        <v>800g</v>
      </c>
      <c r="O344" s="14" t="str">
        <f t="shared" si="17"/>
        <v>Q2</v>
      </c>
    </row>
    <row r="345" spans="1:15" x14ac:dyDescent="0.55000000000000004">
      <c r="A345" s="2">
        <v>43573</v>
      </c>
      <c r="B345" t="s">
        <v>58</v>
      </c>
      <c r="C345" t="s">
        <v>21</v>
      </c>
      <c r="D345" s="6">
        <v>1190</v>
      </c>
      <c r="E345" s="4">
        <v>563369</v>
      </c>
      <c r="F345" s="4">
        <v>670408700</v>
      </c>
      <c r="G345" s="4">
        <v>140785827</v>
      </c>
      <c r="H345" t="s">
        <v>43</v>
      </c>
      <c r="I345" t="s">
        <v>74</v>
      </c>
      <c r="J345" s="13" t="str">
        <f t="shared" si="15"/>
        <v>T04</v>
      </c>
      <c r="K345" s="13" t="str">
        <f t="shared" si="16"/>
        <v>W16</v>
      </c>
      <c r="L345" s="13" t="str">
        <f>VLOOKUP($C345,List!$A$2:$D$26,2,0)</f>
        <v>Nhóm 07</v>
      </c>
      <c r="M345" s="14">
        <f>VLOOKUP($C345,List!$A$2:$D$26,3,0)*D345/1000</f>
        <v>4.165</v>
      </c>
      <c r="N345" s="13" t="str">
        <f>VLOOKUP($C345,List!$A$2:$D$26,4,0)</f>
        <v>800g</v>
      </c>
      <c r="O345" s="14" t="str">
        <f t="shared" si="17"/>
        <v>Q2</v>
      </c>
    </row>
    <row r="346" spans="1:15" x14ac:dyDescent="0.55000000000000004">
      <c r="A346" s="2">
        <v>43573</v>
      </c>
      <c r="B346" t="s">
        <v>63</v>
      </c>
      <c r="C346" t="s">
        <v>28</v>
      </c>
      <c r="D346" s="6">
        <v>650</v>
      </c>
      <c r="E346" s="4">
        <v>830247</v>
      </c>
      <c r="F346" s="4">
        <v>539660320</v>
      </c>
      <c r="G346" s="4">
        <v>113328667.19999999</v>
      </c>
      <c r="H346" t="s">
        <v>47</v>
      </c>
      <c r="I346" t="s">
        <v>75</v>
      </c>
      <c r="J346" s="13" t="str">
        <f t="shared" si="15"/>
        <v>T04</v>
      </c>
      <c r="K346" s="13" t="str">
        <f t="shared" si="16"/>
        <v>W16</v>
      </c>
      <c r="L346" s="13" t="str">
        <f>VLOOKUP($C346,List!$A$2:$D$26,2,0)</f>
        <v>Nhóm 05</v>
      </c>
      <c r="M346" s="14">
        <f>VLOOKUP($C346,List!$A$2:$D$26,3,0)*D346/1000</f>
        <v>1.3</v>
      </c>
      <c r="N346" s="13" t="str">
        <f>VLOOKUP($C346,List!$A$2:$D$26,4,0)</f>
        <v>250g</v>
      </c>
      <c r="O346" s="14" t="str">
        <f t="shared" si="17"/>
        <v>Q2</v>
      </c>
    </row>
    <row r="347" spans="1:15" x14ac:dyDescent="0.55000000000000004">
      <c r="A347" s="2">
        <v>43573</v>
      </c>
      <c r="B347" t="s">
        <v>60</v>
      </c>
      <c r="C347" t="s">
        <v>31</v>
      </c>
      <c r="D347" s="6">
        <v>970</v>
      </c>
      <c r="E347" s="4">
        <v>649098</v>
      </c>
      <c r="F347" s="4">
        <v>629624640</v>
      </c>
      <c r="G347" s="4">
        <v>125924928</v>
      </c>
      <c r="H347" t="s">
        <v>43</v>
      </c>
      <c r="I347" t="s">
        <v>75</v>
      </c>
      <c r="J347" s="13" t="str">
        <f t="shared" si="15"/>
        <v>T04</v>
      </c>
      <c r="K347" s="13" t="str">
        <f t="shared" si="16"/>
        <v>W16</v>
      </c>
      <c r="L347" s="13" t="str">
        <f>VLOOKUP($C347,List!$A$2:$D$26,2,0)</f>
        <v>Nhóm 04</v>
      </c>
      <c r="M347" s="14">
        <f>VLOOKUP($C347,List!$A$2:$D$26,3,0)*D347/1000</f>
        <v>3.1040000000000001</v>
      </c>
      <c r="N347" s="13" t="str">
        <f>VLOOKUP($C347,List!$A$2:$D$26,4,0)</f>
        <v>800g</v>
      </c>
      <c r="O347" s="14" t="str">
        <f t="shared" si="17"/>
        <v>Q2</v>
      </c>
    </row>
    <row r="348" spans="1:15" x14ac:dyDescent="0.55000000000000004">
      <c r="A348" s="2">
        <v>43574</v>
      </c>
      <c r="B348" t="s">
        <v>56</v>
      </c>
      <c r="C348" t="s">
        <v>31</v>
      </c>
      <c r="D348" s="6">
        <v>430</v>
      </c>
      <c r="E348" s="4">
        <v>770648</v>
      </c>
      <c r="F348" s="4">
        <v>331378640</v>
      </c>
      <c r="G348" s="4">
        <v>66275728.000000007</v>
      </c>
      <c r="H348" t="s">
        <v>44</v>
      </c>
      <c r="I348" t="s">
        <v>74</v>
      </c>
      <c r="J348" s="13" t="str">
        <f t="shared" si="15"/>
        <v>T04</v>
      </c>
      <c r="K348" s="13" t="str">
        <f t="shared" si="16"/>
        <v>W16</v>
      </c>
      <c r="L348" s="13" t="str">
        <f>VLOOKUP($C348,List!$A$2:$D$26,2,0)</f>
        <v>Nhóm 04</v>
      </c>
      <c r="M348" s="14">
        <f>VLOOKUP($C348,List!$A$2:$D$26,3,0)*D348/1000</f>
        <v>1.3759999999999999</v>
      </c>
      <c r="N348" s="13" t="str">
        <f>VLOOKUP($C348,List!$A$2:$D$26,4,0)</f>
        <v>800g</v>
      </c>
      <c r="O348" s="14" t="str">
        <f t="shared" si="17"/>
        <v>Q2</v>
      </c>
    </row>
    <row r="349" spans="1:15" x14ac:dyDescent="0.55000000000000004">
      <c r="A349" s="2">
        <v>43574</v>
      </c>
      <c r="B349" t="s">
        <v>52</v>
      </c>
      <c r="C349" t="s">
        <v>14</v>
      </c>
      <c r="D349" s="6">
        <v>1390</v>
      </c>
      <c r="E349" s="4">
        <v>202130</v>
      </c>
      <c r="F349" s="4">
        <v>280960360</v>
      </c>
      <c r="G349" s="4">
        <v>42144053.999999993</v>
      </c>
      <c r="H349" t="s">
        <v>43</v>
      </c>
      <c r="I349" t="s">
        <v>74</v>
      </c>
      <c r="J349" s="13" t="str">
        <f t="shared" si="15"/>
        <v>T04</v>
      </c>
      <c r="K349" s="13" t="str">
        <f t="shared" si="16"/>
        <v>W16</v>
      </c>
      <c r="L349" s="13" t="str">
        <f>VLOOKUP($C349,List!$A$2:$D$26,2,0)</f>
        <v>Nhóm 04</v>
      </c>
      <c r="M349" s="14">
        <f>VLOOKUP($C349,List!$A$2:$D$26,3,0)*D349/1000</f>
        <v>2.2240000000000002</v>
      </c>
      <c r="N349" s="13" t="str">
        <f>VLOOKUP($C349,List!$A$2:$D$26,4,0)</f>
        <v>250g</v>
      </c>
      <c r="O349" s="14" t="str">
        <f t="shared" si="17"/>
        <v>Q2</v>
      </c>
    </row>
    <row r="350" spans="1:15" x14ac:dyDescent="0.55000000000000004">
      <c r="A350" s="2">
        <v>43574</v>
      </c>
      <c r="B350" t="s">
        <v>55</v>
      </c>
      <c r="C350" t="s">
        <v>19</v>
      </c>
      <c r="D350" s="6">
        <v>1230</v>
      </c>
      <c r="E350" s="4">
        <v>550106</v>
      </c>
      <c r="F350" s="4">
        <v>676630230</v>
      </c>
      <c r="G350" s="4">
        <v>101494534.5</v>
      </c>
      <c r="H350" t="s">
        <v>44</v>
      </c>
      <c r="I350" t="s">
        <v>74</v>
      </c>
      <c r="J350" s="13" t="str">
        <f t="shared" si="15"/>
        <v>T04</v>
      </c>
      <c r="K350" s="13" t="str">
        <f t="shared" si="16"/>
        <v>W16</v>
      </c>
      <c r="L350" s="13" t="str">
        <f>VLOOKUP($C350,List!$A$2:$D$26,2,0)</f>
        <v>Nhóm 08</v>
      </c>
      <c r="M350" s="14">
        <f>VLOOKUP($C350,List!$A$2:$D$26,3,0)*D350/1000</f>
        <v>1.476</v>
      </c>
      <c r="N350" s="13" t="str">
        <f>VLOOKUP($C350,List!$A$2:$D$26,4,0)</f>
        <v>250g</v>
      </c>
      <c r="O350" s="14" t="str">
        <f t="shared" si="17"/>
        <v>Q2</v>
      </c>
    </row>
    <row r="351" spans="1:15" x14ac:dyDescent="0.55000000000000004">
      <c r="A351" s="2">
        <v>43574</v>
      </c>
      <c r="B351" t="s">
        <v>62</v>
      </c>
      <c r="C351" t="s">
        <v>7</v>
      </c>
      <c r="D351" s="6">
        <v>530</v>
      </c>
      <c r="E351" s="4">
        <v>390720</v>
      </c>
      <c r="F351" s="4">
        <v>207081370</v>
      </c>
      <c r="G351" s="4">
        <v>16566509.6</v>
      </c>
      <c r="H351" t="s">
        <v>43</v>
      </c>
      <c r="I351" t="s">
        <v>75</v>
      </c>
      <c r="J351" s="13" t="str">
        <f t="shared" si="15"/>
        <v>T04</v>
      </c>
      <c r="K351" s="13" t="str">
        <f t="shared" si="16"/>
        <v>W16</v>
      </c>
      <c r="L351" s="13" t="str">
        <f>VLOOKUP($C351,List!$A$2:$D$26,2,0)</f>
        <v>Nhóm 06</v>
      </c>
      <c r="M351" s="14">
        <f>VLOOKUP($C351,List!$A$2:$D$26,3,0)*D351/1000</f>
        <v>1.696</v>
      </c>
      <c r="N351" s="13" t="str">
        <f>VLOOKUP($C351,List!$A$2:$D$26,4,0)</f>
        <v>800g</v>
      </c>
      <c r="O351" s="14" t="str">
        <f t="shared" si="17"/>
        <v>Q2</v>
      </c>
    </row>
    <row r="352" spans="1:15" x14ac:dyDescent="0.55000000000000004">
      <c r="A352" s="2">
        <v>43574</v>
      </c>
      <c r="B352" t="s">
        <v>62</v>
      </c>
      <c r="C352" t="s">
        <v>18</v>
      </c>
      <c r="D352" s="6">
        <v>940</v>
      </c>
      <c r="E352" s="4">
        <v>253805</v>
      </c>
      <c r="F352" s="4">
        <v>238576440</v>
      </c>
      <c r="G352" s="4">
        <v>42943759.200000003</v>
      </c>
      <c r="H352" t="s">
        <v>45</v>
      </c>
      <c r="I352" t="s">
        <v>75</v>
      </c>
      <c r="J352" s="13" t="str">
        <f t="shared" si="15"/>
        <v>T04</v>
      </c>
      <c r="K352" s="13" t="str">
        <f t="shared" si="16"/>
        <v>W16</v>
      </c>
      <c r="L352" s="13" t="str">
        <f>VLOOKUP($C352,List!$A$2:$D$26,2,0)</f>
        <v>Nhóm 02</v>
      </c>
      <c r="M352" s="14">
        <f>VLOOKUP($C352,List!$A$2:$D$26,3,0)*D352/1000</f>
        <v>3.76</v>
      </c>
      <c r="N352" s="13" t="str">
        <f>VLOOKUP($C352,List!$A$2:$D$26,4,0)</f>
        <v>800g</v>
      </c>
      <c r="O352" s="14" t="str">
        <f t="shared" si="17"/>
        <v>Q2</v>
      </c>
    </row>
    <row r="353" spans="1:15" x14ac:dyDescent="0.55000000000000004">
      <c r="A353" s="2">
        <v>43574</v>
      </c>
      <c r="B353" t="s">
        <v>58</v>
      </c>
      <c r="C353" t="s">
        <v>31</v>
      </c>
      <c r="D353" s="6">
        <v>470</v>
      </c>
      <c r="E353" s="4">
        <v>584530</v>
      </c>
      <c r="F353" s="4">
        <v>274729170</v>
      </c>
      <c r="G353" s="4">
        <v>21978333.599999998</v>
      </c>
      <c r="H353" t="s">
        <v>47</v>
      </c>
      <c r="I353" t="s">
        <v>74</v>
      </c>
      <c r="J353" s="13" t="str">
        <f t="shared" si="15"/>
        <v>T04</v>
      </c>
      <c r="K353" s="13" t="str">
        <f t="shared" si="16"/>
        <v>W16</v>
      </c>
      <c r="L353" s="13" t="str">
        <f>VLOOKUP($C353,List!$A$2:$D$26,2,0)</f>
        <v>Nhóm 04</v>
      </c>
      <c r="M353" s="14">
        <f>VLOOKUP($C353,List!$A$2:$D$26,3,0)*D353/1000</f>
        <v>1.504</v>
      </c>
      <c r="N353" s="13" t="str">
        <f>VLOOKUP($C353,List!$A$2:$D$26,4,0)</f>
        <v>800g</v>
      </c>
      <c r="O353" s="14" t="str">
        <f t="shared" si="17"/>
        <v>Q2</v>
      </c>
    </row>
    <row r="354" spans="1:15" x14ac:dyDescent="0.55000000000000004">
      <c r="A354" s="2">
        <v>43575</v>
      </c>
      <c r="B354" t="s">
        <v>53</v>
      </c>
      <c r="C354" t="s">
        <v>25</v>
      </c>
      <c r="D354" s="6">
        <v>160</v>
      </c>
      <c r="E354" s="4">
        <v>681689</v>
      </c>
      <c r="F354" s="4">
        <v>109070310</v>
      </c>
      <c r="G354" s="4">
        <v>27267577.5</v>
      </c>
      <c r="H354" t="s">
        <v>45</v>
      </c>
      <c r="I354" t="s">
        <v>75</v>
      </c>
      <c r="J354" s="13" t="str">
        <f t="shared" si="15"/>
        <v>T04</v>
      </c>
      <c r="K354" s="13" t="str">
        <f t="shared" si="16"/>
        <v>W16</v>
      </c>
      <c r="L354" s="13" t="str">
        <f>VLOOKUP($C354,List!$A$2:$D$26,2,0)</f>
        <v>Nhóm 06</v>
      </c>
      <c r="M354" s="14">
        <f>VLOOKUP($C354,List!$A$2:$D$26,3,0)*D354/1000</f>
        <v>0.20799999999999999</v>
      </c>
      <c r="N354" s="13" t="str">
        <f>VLOOKUP($C354,List!$A$2:$D$26,4,0)</f>
        <v>250g</v>
      </c>
      <c r="O354" s="14" t="str">
        <f t="shared" si="17"/>
        <v>Q2</v>
      </c>
    </row>
    <row r="355" spans="1:15" x14ac:dyDescent="0.55000000000000004">
      <c r="A355" s="2">
        <v>43575</v>
      </c>
      <c r="B355" t="s">
        <v>60</v>
      </c>
      <c r="C355" t="s">
        <v>31</v>
      </c>
      <c r="D355" s="6">
        <v>630</v>
      </c>
      <c r="E355" s="4">
        <v>804921</v>
      </c>
      <c r="F355" s="4">
        <v>507100150</v>
      </c>
      <c r="G355" s="4">
        <v>70994021</v>
      </c>
      <c r="H355" t="s">
        <v>47</v>
      </c>
      <c r="I355" t="s">
        <v>75</v>
      </c>
      <c r="J355" s="13" t="str">
        <f t="shared" si="15"/>
        <v>T04</v>
      </c>
      <c r="K355" s="13" t="str">
        <f t="shared" si="16"/>
        <v>W16</v>
      </c>
      <c r="L355" s="13" t="str">
        <f>VLOOKUP($C355,List!$A$2:$D$26,2,0)</f>
        <v>Nhóm 04</v>
      </c>
      <c r="M355" s="14">
        <f>VLOOKUP($C355,List!$A$2:$D$26,3,0)*D355/1000</f>
        <v>2.016</v>
      </c>
      <c r="N355" s="13" t="str">
        <f>VLOOKUP($C355,List!$A$2:$D$26,4,0)</f>
        <v>800g</v>
      </c>
      <c r="O355" s="14" t="str">
        <f t="shared" si="17"/>
        <v>Q2</v>
      </c>
    </row>
    <row r="356" spans="1:15" x14ac:dyDescent="0.55000000000000004">
      <c r="A356" s="2">
        <v>43575</v>
      </c>
      <c r="B356" t="s">
        <v>61</v>
      </c>
      <c r="C356" t="s">
        <v>20</v>
      </c>
      <c r="D356" s="6">
        <v>120</v>
      </c>
      <c r="E356" s="4">
        <v>402049</v>
      </c>
      <c r="F356" s="4">
        <v>48245890</v>
      </c>
      <c r="G356" s="4">
        <v>12061472.5</v>
      </c>
      <c r="H356" t="s">
        <v>44</v>
      </c>
      <c r="I356" t="s">
        <v>74</v>
      </c>
      <c r="J356" s="13" t="str">
        <f t="shared" si="15"/>
        <v>T04</v>
      </c>
      <c r="K356" s="13" t="str">
        <f t="shared" si="16"/>
        <v>W16</v>
      </c>
      <c r="L356" s="13" t="str">
        <f>VLOOKUP($C356,List!$A$2:$D$26,2,0)</f>
        <v>Nhóm 08</v>
      </c>
      <c r="M356" s="14">
        <f>VLOOKUP($C356,List!$A$2:$D$26,3,0)*D356/1000</f>
        <v>0.36</v>
      </c>
      <c r="N356" s="13" t="str">
        <f>VLOOKUP($C356,List!$A$2:$D$26,4,0)</f>
        <v>500g</v>
      </c>
      <c r="O356" s="14" t="str">
        <f t="shared" si="17"/>
        <v>Q2</v>
      </c>
    </row>
    <row r="357" spans="1:15" x14ac:dyDescent="0.55000000000000004">
      <c r="A357" s="2">
        <v>43576</v>
      </c>
      <c r="B357" t="s">
        <v>51</v>
      </c>
      <c r="C357" t="s">
        <v>7</v>
      </c>
      <c r="D357" s="6">
        <v>70</v>
      </c>
      <c r="E357" s="4">
        <v>447888</v>
      </c>
      <c r="F357" s="4">
        <v>31352130</v>
      </c>
      <c r="G357" s="4">
        <v>6897468.5999999996</v>
      </c>
      <c r="H357" t="s">
        <v>45</v>
      </c>
      <c r="I357" t="s">
        <v>75</v>
      </c>
      <c r="J357" s="13" t="str">
        <f t="shared" si="15"/>
        <v>T04</v>
      </c>
      <c r="K357" s="13" t="str">
        <f t="shared" si="16"/>
        <v>W17</v>
      </c>
      <c r="L357" s="13" t="str">
        <f>VLOOKUP($C357,List!$A$2:$D$26,2,0)</f>
        <v>Nhóm 06</v>
      </c>
      <c r="M357" s="14">
        <f>VLOOKUP($C357,List!$A$2:$D$26,3,0)*D357/1000</f>
        <v>0.224</v>
      </c>
      <c r="N357" s="13" t="str">
        <f>VLOOKUP($C357,List!$A$2:$D$26,4,0)</f>
        <v>800g</v>
      </c>
      <c r="O357" s="14" t="str">
        <f t="shared" si="17"/>
        <v>Q2</v>
      </c>
    </row>
    <row r="358" spans="1:15" x14ac:dyDescent="0.55000000000000004">
      <c r="A358" s="2">
        <v>43576</v>
      </c>
      <c r="B358" t="s">
        <v>55</v>
      </c>
      <c r="C358" t="s">
        <v>22</v>
      </c>
      <c r="D358" s="6">
        <v>300</v>
      </c>
      <c r="E358" s="4">
        <v>851941</v>
      </c>
      <c r="F358" s="4">
        <v>255582290</v>
      </c>
      <c r="G358" s="4">
        <v>25558229.000000004</v>
      </c>
      <c r="H358" t="s">
        <v>43</v>
      </c>
      <c r="I358" t="s">
        <v>75</v>
      </c>
      <c r="J358" s="13" t="str">
        <f t="shared" si="15"/>
        <v>T04</v>
      </c>
      <c r="K358" s="13" t="str">
        <f t="shared" si="16"/>
        <v>W17</v>
      </c>
      <c r="L358" s="13" t="str">
        <f>VLOOKUP($C358,List!$A$2:$D$26,2,0)</f>
        <v>Nhóm 06</v>
      </c>
      <c r="M358" s="14">
        <f>VLOOKUP($C358,List!$A$2:$D$26,3,0)*D358/1000</f>
        <v>0.56999999999999995</v>
      </c>
      <c r="N358" s="13" t="str">
        <f>VLOOKUP($C358,List!$A$2:$D$26,4,0)</f>
        <v>250g</v>
      </c>
      <c r="O358" s="14" t="str">
        <f t="shared" si="17"/>
        <v>Q2</v>
      </c>
    </row>
    <row r="359" spans="1:15" x14ac:dyDescent="0.55000000000000004">
      <c r="A359" s="2">
        <v>43576</v>
      </c>
      <c r="B359" t="s">
        <v>64</v>
      </c>
      <c r="C359" t="s">
        <v>8</v>
      </c>
      <c r="D359" s="6">
        <v>1370</v>
      </c>
      <c r="E359" s="4">
        <v>494744</v>
      </c>
      <c r="F359" s="4">
        <v>677799790</v>
      </c>
      <c r="G359" s="4">
        <v>74557976.900000006</v>
      </c>
      <c r="H359" t="s">
        <v>46</v>
      </c>
      <c r="I359" t="s">
        <v>74</v>
      </c>
      <c r="J359" s="13" t="str">
        <f t="shared" si="15"/>
        <v>T04</v>
      </c>
      <c r="K359" s="13" t="str">
        <f t="shared" si="16"/>
        <v>W17</v>
      </c>
      <c r="L359" s="13" t="str">
        <f>VLOOKUP($C359,List!$A$2:$D$26,2,0)</f>
        <v>Nhóm 02</v>
      </c>
      <c r="M359" s="14">
        <f>VLOOKUP($C359,List!$A$2:$D$26,3,0)*D359/1000</f>
        <v>5.48</v>
      </c>
      <c r="N359" s="13" t="str">
        <f>VLOOKUP($C359,List!$A$2:$D$26,4,0)</f>
        <v>800g</v>
      </c>
      <c r="O359" s="14" t="str">
        <f t="shared" si="17"/>
        <v>Q2</v>
      </c>
    </row>
    <row r="360" spans="1:15" x14ac:dyDescent="0.55000000000000004">
      <c r="A360" s="2">
        <v>43576</v>
      </c>
      <c r="B360" t="s">
        <v>60</v>
      </c>
      <c r="C360" t="s">
        <v>31</v>
      </c>
      <c r="D360" s="6">
        <v>200</v>
      </c>
      <c r="E360" s="4">
        <v>775026</v>
      </c>
      <c r="F360" s="4">
        <v>155005150</v>
      </c>
      <c r="G360" s="4">
        <v>18600618</v>
      </c>
      <c r="H360" t="s">
        <v>46</v>
      </c>
      <c r="I360" t="s">
        <v>74</v>
      </c>
      <c r="J360" s="13" t="str">
        <f t="shared" si="15"/>
        <v>T04</v>
      </c>
      <c r="K360" s="13" t="str">
        <f t="shared" si="16"/>
        <v>W17</v>
      </c>
      <c r="L360" s="13" t="str">
        <f>VLOOKUP($C360,List!$A$2:$D$26,2,0)</f>
        <v>Nhóm 04</v>
      </c>
      <c r="M360" s="14">
        <f>VLOOKUP($C360,List!$A$2:$D$26,3,0)*D360/1000</f>
        <v>0.64</v>
      </c>
      <c r="N360" s="13" t="str">
        <f>VLOOKUP($C360,List!$A$2:$D$26,4,0)</f>
        <v>800g</v>
      </c>
      <c r="O360" s="14" t="str">
        <f t="shared" si="17"/>
        <v>Q2</v>
      </c>
    </row>
    <row r="361" spans="1:15" x14ac:dyDescent="0.55000000000000004">
      <c r="A361" s="2">
        <v>43577</v>
      </c>
      <c r="B361" t="s">
        <v>58</v>
      </c>
      <c r="C361" t="s">
        <v>10</v>
      </c>
      <c r="D361" s="6">
        <v>1930</v>
      </c>
      <c r="E361" s="4">
        <v>262649</v>
      </c>
      <c r="F361" s="4">
        <v>506912770</v>
      </c>
      <c r="G361" s="4">
        <v>126728192.5</v>
      </c>
      <c r="H361" t="s">
        <v>45</v>
      </c>
      <c r="I361" t="s">
        <v>74</v>
      </c>
      <c r="J361" s="13" t="str">
        <f t="shared" si="15"/>
        <v>T04</v>
      </c>
      <c r="K361" s="13" t="str">
        <f t="shared" si="16"/>
        <v>W17</v>
      </c>
      <c r="L361" s="13" t="str">
        <f>VLOOKUP($C361,List!$A$2:$D$26,2,0)</f>
        <v>Nhóm 07</v>
      </c>
      <c r="M361" s="14">
        <f>VLOOKUP($C361,List!$A$2:$D$26,3,0)*D361/1000</f>
        <v>5.2110000000000003</v>
      </c>
      <c r="N361" s="13" t="str">
        <f>VLOOKUP($C361,List!$A$2:$D$26,4,0)</f>
        <v>500g</v>
      </c>
      <c r="O361" s="14" t="str">
        <f t="shared" si="17"/>
        <v>Q2</v>
      </c>
    </row>
    <row r="362" spans="1:15" x14ac:dyDescent="0.55000000000000004">
      <c r="A362" s="2">
        <v>43577</v>
      </c>
      <c r="B362" t="s">
        <v>57</v>
      </c>
      <c r="C362" t="s">
        <v>25</v>
      </c>
      <c r="D362" s="6">
        <v>710</v>
      </c>
      <c r="E362" s="4">
        <v>722135</v>
      </c>
      <c r="F362" s="4">
        <v>512716080</v>
      </c>
      <c r="G362" s="4">
        <v>71780251.200000018</v>
      </c>
      <c r="H362" t="s">
        <v>46</v>
      </c>
      <c r="I362" t="s">
        <v>74</v>
      </c>
      <c r="J362" s="13" t="str">
        <f t="shared" si="15"/>
        <v>T04</v>
      </c>
      <c r="K362" s="13" t="str">
        <f t="shared" si="16"/>
        <v>W17</v>
      </c>
      <c r="L362" s="13" t="str">
        <f>VLOOKUP($C362,List!$A$2:$D$26,2,0)</f>
        <v>Nhóm 06</v>
      </c>
      <c r="M362" s="14">
        <f>VLOOKUP($C362,List!$A$2:$D$26,3,0)*D362/1000</f>
        <v>0.92300000000000004</v>
      </c>
      <c r="N362" s="13" t="str">
        <f>VLOOKUP($C362,List!$A$2:$D$26,4,0)</f>
        <v>250g</v>
      </c>
      <c r="O362" s="14" t="str">
        <f t="shared" si="17"/>
        <v>Q2</v>
      </c>
    </row>
    <row r="363" spans="1:15" x14ac:dyDescent="0.55000000000000004">
      <c r="A363" s="2">
        <v>43577</v>
      </c>
      <c r="B363" t="s">
        <v>65</v>
      </c>
      <c r="C363" t="s">
        <v>18</v>
      </c>
      <c r="D363" s="6">
        <v>2390</v>
      </c>
      <c r="E363" s="4">
        <v>289521</v>
      </c>
      <c r="F363" s="4">
        <v>691955860</v>
      </c>
      <c r="G363" s="4">
        <v>83034703.199999988</v>
      </c>
      <c r="H363" t="s">
        <v>47</v>
      </c>
      <c r="I363" t="s">
        <v>74</v>
      </c>
      <c r="J363" s="13" t="str">
        <f t="shared" si="15"/>
        <v>T04</v>
      </c>
      <c r="K363" s="13" t="str">
        <f t="shared" si="16"/>
        <v>W17</v>
      </c>
      <c r="L363" s="13" t="str">
        <f>VLOOKUP($C363,List!$A$2:$D$26,2,0)</f>
        <v>Nhóm 02</v>
      </c>
      <c r="M363" s="14">
        <f>VLOOKUP($C363,List!$A$2:$D$26,3,0)*D363/1000</f>
        <v>9.56</v>
      </c>
      <c r="N363" s="13" t="str">
        <f>VLOOKUP($C363,List!$A$2:$D$26,4,0)</f>
        <v>800g</v>
      </c>
      <c r="O363" s="14" t="str">
        <f t="shared" si="17"/>
        <v>Q2</v>
      </c>
    </row>
    <row r="364" spans="1:15" x14ac:dyDescent="0.55000000000000004">
      <c r="A364" s="2">
        <v>43577</v>
      </c>
      <c r="B364" t="s">
        <v>55</v>
      </c>
      <c r="C364" t="s">
        <v>28</v>
      </c>
      <c r="D364" s="6">
        <v>490</v>
      </c>
      <c r="E364" s="4">
        <v>622001</v>
      </c>
      <c r="F364" s="4">
        <v>304780520</v>
      </c>
      <c r="G364" s="4">
        <v>54860493.599999994</v>
      </c>
      <c r="H364" t="s">
        <v>47</v>
      </c>
      <c r="I364" t="s">
        <v>74</v>
      </c>
      <c r="J364" s="13" t="str">
        <f t="shared" si="15"/>
        <v>T04</v>
      </c>
      <c r="K364" s="13" t="str">
        <f t="shared" si="16"/>
        <v>W17</v>
      </c>
      <c r="L364" s="13" t="str">
        <f>VLOOKUP($C364,List!$A$2:$D$26,2,0)</f>
        <v>Nhóm 05</v>
      </c>
      <c r="M364" s="14">
        <f>VLOOKUP($C364,List!$A$2:$D$26,3,0)*D364/1000</f>
        <v>0.98</v>
      </c>
      <c r="N364" s="13" t="str">
        <f>VLOOKUP($C364,List!$A$2:$D$26,4,0)</f>
        <v>250g</v>
      </c>
      <c r="O364" s="14" t="str">
        <f t="shared" si="17"/>
        <v>Q2</v>
      </c>
    </row>
    <row r="365" spans="1:15" x14ac:dyDescent="0.55000000000000004">
      <c r="A365" s="2">
        <v>43578</v>
      </c>
      <c r="B365" t="s">
        <v>65</v>
      </c>
      <c r="C365" t="s">
        <v>21</v>
      </c>
      <c r="D365" s="6">
        <v>220</v>
      </c>
      <c r="E365" s="4">
        <v>559657</v>
      </c>
      <c r="F365" s="4">
        <v>123124490</v>
      </c>
      <c r="G365" s="4">
        <v>25856142.899999999</v>
      </c>
      <c r="H365" t="s">
        <v>44</v>
      </c>
      <c r="I365" t="s">
        <v>75</v>
      </c>
      <c r="J365" s="13" t="str">
        <f t="shared" si="15"/>
        <v>T04</v>
      </c>
      <c r="K365" s="13" t="str">
        <f t="shared" si="16"/>
        <v>W17</v>
      </c>
      <c r="L365" s="13" t="str">
        <f>VLOOKUP($C365,List!$A$2:$D$26,2,0)</f>
        <v>Nhóm 07</v>
      </c>
      <c r="M365" s="14">
        <f>VLOOKUP($C365,List!$A$2:$D$26,3,0)*D365/1000</f>
        <v>0.77</v>
      </c>
      <c r="N365" s="13" t="str">
        <f>VLOOKUP($C365,List!$A$2:$D$26,4,0)</f>
        <v>800g</v>
      </c>
      <c r="O365" s="14" t="str">
        <f t="shared" si="17"/>
        <v>Q2</v>
      </c>
    </row>
    <row r="366" spans="1:15" x14ac:dyDescent="0.55000000000000004">
      <c r="A366" s="2">
        <v>43579</v>
      </c>
      <c r="B366" t="s">
        <v>59</v>
      </c>
      <c r="C366" t="s">
        <v>20</v>
      </c>
      <c r="D366" s="6">
        <v>200</v>
      </c>
      <c r="E366" s="4">
        <v>525989</v>
      </c>
      <c r="F366" s="4">
        <v>105197820</v>
      </c>
      <c r="G366" s="4">
        <v>13675716.600000001</v>
      </c>
      <c r="H366" t="s">
        <v>45</v>
      </c>
      <c r="I366" t="s">
        <v>75</v>
      </c>
      <c r="J366" s="13" t="str">
        <f t="shared" si="15"/>
        <v>T04</v>
      </c>
      <c r="K366" s="13" t="str">
        <f t="shared" si="16"/>
        <v>W17</v>
      </c>
      <c r="L366" s="13" t="str">
        <f>VLOOKUP($C366,List!$A$2:$D$26,2,0)</f>
        <v>Nhóm 08</v>
      </c>
      <c r="M366" s="14">
        <f>VLOOKUP($C366,List!$A$2:$D$26,3,0)*D366/1000</f>
        <v>0.6</v>
      </c>
      <c r="N366" s="13" t="str">
        <f>VLOOKUP($C366,List!$A$2:$D$26,4,0)</f>
        <v>500g</v>
      </c>
      <c r="O366" s="14" t="str">
        <f t="shared" si="17"/>
        <v>Q2</v>
      </c>
    </row>
    <row r="367" spans="1:15" x14ac:dyDescent="0.55000000000000004">
      <c r="A367" s="2">
        <v>43580</v>
      </c>
      <c r="B367" t="s">
        <v>50</v>
      </c>
      <c r="C367" t="s">
        <v>9</v>
      </c>
      <c r="D367" s="6">
        <v>940</v>
      </c>
      <c r="E367" s="4">
        <v>551276</v>
      </c>
      <c r="F367" s="4">
        <v>518199660</v>
      </c>
      <c r="G367" s="4">
        <v>98457935.400000006</v>
      </c>
      <c r="H367" t="s">
        <v>47</v>
      </c>
      <c r="I367" t="s">
        <v>74</v>
      </c>
      <c r="J367" s="13" t="str">
        <f t="shared" si="15"/>
        <v>T04</v>
      </c>
      <c r="K367" s="13" t="str">
        <f t="shared" si="16"/>
        <v>W17</v>
      </c>
      <c r="L367" s="13" t="str">
        <f>VLOOKUP($C367,List!$A$2:$D$26,2,0)</f>
        <v>Nhóm 04</v>
      </c>
      <c r="M367" s="14">
        <f>VLOOKUP($C367,List!$A$2:$D$26,3,0)*D367/1000</f>
        <v>3.008</v>
      </c>
      <c r="N367" s="13" t="str">
        <f>VLOOKUP($C367,List!$A$2:$D$26,4,0)</f>
        <v>800g</v>
      </c>
      <c r="O367" s="14" t="str">
        <f t="shared" si="17"/>
        <v>Q2</v>
      </c>
    </row>
    <row r="368" spans="1:15" x14ac:dyDescent="0.55000000000000004">
      <c r="A368" s="2">
        <v>43581</v>
      </c>
      <c r="B368" t="s">
        <v>63</v>
      </c>
      <c r="C368" t="s">
        <v>15</v>
      </c>
      <c r="D368" s="6">
        <v>540</v>
      </c>
      <c r="E368" s="4">
        <v>666035</v>
      </c>
      <c r="F368" s="4">
        <v>359659100</v>
      </c>
      <c r="G368" s="4">
        <v>79125002</v>
      </c>
      <c r="H368" t="s">
        <v>44</v>
      </c>
      <c r="I368" t="s">
        <v>75</v>
      </c>
      <c r="J368" s="13" t="str">
        <f t="shared" si="15"/>
        <v>T04</v>
      </c>
      <c r="K368" s="13" t="str">
        <f t="shared" si="16"/>
        <v>W17</v>
      </c>
      <c r="L368" s="13" t="str">
        <f>VLOOKUP($C368,List!$A$2:$D$26,2,0)</f>
        <v>Nhóm 03</v>
      </c>
      <c r="M368" s="14">
        <f>VLOOKUP($C368,List!$A$2:$D$26,3,0)*D368/1000</f>
        <v>1.944</v>
      </c>
      <c r="N368" s="13" t="str">
        <f>VLOOKUP($C368,List!$A$2:$D$26,4,0)</f>
        <v>800g</v>
      </c>
      <c r="O368" s="14" t="str">
        <f t="shared" si="17"/>
        <v>Q2</v>
      </c>
    </row>
    <row r="369" spans="1:15" x14ac:dyDescent="0.55000000000000004">
      <c r="A369" s="2">
        <v>43581</v>
      </c>
      <c r="B369" t="s">
        <v>58</v>
      </c>
      <c r="C369" t="s">
        <v>19</v>
      </c>
      <c r="D369" s="6">
        <v>1160</v>
      </c>
      <c r="E369" s="4">
        <v>575137</v>
      </c>
      <c r="F369" s="4">
        <v>667158870</v>
      </c>
      <c r="G369" s="4">
        <v>93402241.800000012</v>
      </c>
      <c r="H369" t="s">
        <v>45</v>
      </c>
      <c r="I369" t="s">
        <v>74</v>
      </c>
      <c r="J369" s="13" t="str">
        <f t="shared" si="15"/>
        <v>T04</v>
      </c>
      <c r="K369" s="13" t="str">
        <f t="shared" si="16"/>
        <v>W17</v>
      </c>
      <c r="L369" s="13" t="str">
        <f>VLOOKUP($C369,List!$A$2:$D$26,2,0)</f>
        <v>Nhóm 08</v>
      </c>
      <c r="M369" s="14">
        <f>VLOOKUP($C369,List!$A$2:$D$26,3,0)*D369/1000</f>
        <v>1.3919999999999999</v>
      </c>
      <c r="N369" s="13" t="str">
        <f>VLOOKUP($C369,List!$A$2:$D$26,4,0)</f>
        <v>250g</v>
      </c>
      <c r="O369" s="14" t="str">
        <f t="shared" si="17"/>
        <v>Q2</v>
      </c>
    </row>
    <row r="370" spans="1:15" x14ac:dyDescent="0.55000000000000004">
      <c r="A370" s="2">
        <v>43581</v>
      </c>
      <c r="B370" t="s">
        <v>63</v>
      </c>
      <c r="C370" t="s">
        <v>28</v>
      </c>
      <c r="D370" s="6">
        <v>150</v>
      </c>
      <c r="E370" s="4">
        <v>664008</v>
      </c>
      <c r="F370" s="4">
        <v>99601240</v>
      </c>
      <c r="G370" s="4">
        <v>18924235.600000001</v>
      </c>
      <c r="H370" t="s">
        <v>43</v>
      </c>
      <c r="I370" t="s">
        <v>75</v>
      </c>
      <c r="J370" s="13" t="str">
        <f t="shared" si="15"/>
        <v>T04</v>
      </c>
      <c r="K370" s="13" t="str">
        <f t="shared" si="16"/>
        <v>W17</v>
      </c>
      <c r="L370" s="13" t="str">
        <f>VLOOKUP($C370,List!$A$2:$D$26,2,0)</f>
        <v>Nhóm 05</v>
      </c>
      <c r="M370" s="14">
        <f>VLOOKUP($C370,List!$A$2:$D$26,3,0)*D370/1000</f>
        <v>0.3</v>
      </c>
      <c r="N370" s="13" t="str">
        <f>VLOOKUP($C370,List!$A$2:$D$26,4,0)</f>
        <v>250g</v>
      </c>
      <c r="O370" s="14" t="str">
        <f t="shared" si="17"/>
        <v>Q2</v>
      </c>
    </row>
    <row r="371" spans="1:15" x14ac:dyDescent="0.55000000000000004">
      <c r="A371" s="2">
        <v>43581</v>
      </c>
      <c r="B371" t="s">
        <v>59</v>
      </c>
      <c r="C371" t="s">
        <v>21</v>
      </c>
      <c r="D371" s="6">
        <v>400</v>
      </c>
      <c r="E371" s="4">
        <v>542040</v>
      </c>
      <c r="F371" s="4">
        <v>216815830</v>
      </c>
      <c r="G371" s="4">
        <v>41195007.700000003</v>
      </c>
      <c r="H371" t="s">
        <v>45</v>
      </c>
      <c r="I371" t="s">
        <v>74</v>
      </c>
      <c r="J371" s="13" t="str">
        <f t="shared" si="15"/>
        <v>T04</v>
      </c>
      <c r="K371" s="13" t="str">
        <f t="shared" si="16"/>
        <v>W17</v>
      </c>
      <c r="L371" s="13" t="str">
        <f>VLOOKUP($C371,List!$A$2:$D$26,2,0)</f>
        <v>Nhóm 07</v>
      </c>
      <c r="M371" s="14">
        <f>VLOOKUP($C371,List!$A$2:$D$26,3,0)*D371/1000</f>
        <v>1.4</v>
      </c>
      <c r="N371" s="13" t="str">
        <f>VLOOKUP($C371,List!$A$2:$D$26,4,0)</f>
        <v>800g</v>
      </c>
      <c r="O371" s="14" t="str">
        <f t="shared" si="17"/>
        <v>Q2</v>
      </c>
    </row>
    <row r="372" spans="1:15" x14ac:dyDescent="0.55000000000000004">
      <c r="A372" s="2">
        <v>43581</v>
      </c>
      <c r="B372" t="s">
        <v>59</v>
      </c>
      <c r="C372" t="s">
        <v>30</v>
      </c>
      <c r="D372" s="6">
        <v>660</v>
      </c>
      <c r="E372" s="4">
        <v>352168</v>
      </c>
      <c r="F372" s="4">
        <v>232430910</v>
      </c>
      <c r="G372" s="4">
        <v>53459109.300000004</v>
      </c>
      <c r="H372" t="s">
        <v>47</v>
      </c>
      <c r="I372" t="s">
        <v>74</v>
      </c>
      <c r="J372" s="13" t="str">
        <f t="shared" si="15"/>
        <v>T04</v>
      </c>
      <c r="K372" s="13" t="str">
        <f t="shared" si="16"/>
        <v>W17</v>
      </c>
      <c r="L372" s="13" t="str">
        <f>VLOOKUP($C372,List!$A$2:$D$26,2,0)</f>
        <v>Nhóm 07</v>
      </c>
      <c r="M372" s="14">
        <f>VLOOKUP($C372,List!$A$2:$D$26,3,0)*D372/1000</f>
        <v>2.508</v>
      </c>
      <c r="N372" s="13" t="str">
        <f>VLOOKUP($C372,List!$A$2:$D$26,4,0)</f>
        <v>800g</v>
      </c>
      <c r="O372" s="14" t="str">
        <f t="shared" si="17"/>
        <v>Q2</v>
      </c>
    </row>
    <row r="373" spans="1:15" x14ac:dyDescent="0.55000000000000004">
      <c r="A373" s="2">
        <v>43581</v>
      </c>
      <c r="B373" t="s">
        <v>50</v>
      </c>
      <c r="C373" t="s">
        <v>22</v>
      </c>
      <c r="D373" s="6">
        <v>490</v>
      </c>
      <c r="E373" s="4">
        <v>863177</v>
      </c>
      <c r="F373" s="4">
        <v>422956790</v>
      </c>
      <c r="G373" s="4">
        <v>76132222.200000003</v>
      </c>
      <c r="H373" t="s">
        <v>47</v>
      </c>
      <c r="I373" t="s">
        <v>74</v>
      </c>
      <c r="J373" s="13" t="str">
        <f t="shared" si="15"/>
        <v>T04</v>
      </c>
      <c r="K373" s="13" t="str">
        <f t="shared" si="16"/>
        <v>W17</v>
      </c>
      <c r="L373" s="13" t="str">
        <f>VLOOKUP($C373,List!$A$2:$D$26,2,0)</f>
        <v>Nhóm 06</v>
      </c>
      <c r="M373" s="14">
        <f>VLOOKUP($C373,List!$A$2:$D$26,3,0)*D373/1000</f>
        <v>0.93100000000000005</v>
      </c>
      <c r="N373" s="13" t="str">
        <f>VLOOKUP($C373,List!$A$2:$D$26,4,0)</f>
        <v>250g</v>
      </c>
      <c r="O373" s="14" t="str">
        <f t="shared" si="17"/>
        <v>Q2</v>
      </c>
    </row>
    <row r="374" spans="1:15" x14ac:dyDescent="0.55000000000000004">
      <c r="A374" s="2">
        <v>43582</v>
      </c>
      <c r="B374" t="s">
        <v>59</v>
      </c>
      <c r="C374" t="s">
        <v>9</v>
      </c>
      <c r="D374" s="6">
        <v>1230</v>
      </c>
      <c r="E374" s="4">
        <v>437858</v>
      </c>
      <c r="F374" s="4">
        <v>538565760</v>
      </c>
      <c r="G374" s="4">
        <v>75399206.400000006</v>
      </c>
      <c r="H374" t="s">
        <v>45</v>
      </c>
      <c r="I374" t="s">
        <v>74</v>
      </c>
      <c r="J374" s="13" t="str">
        <f t="shared" si="15"/>
        <v>T04</v>
      </c>
      <c r="K374" s="13" t="str">
        <f t="shared" si="16"/>
        <v>W17</v>
      </c>
      <c r="L374" s="13" t="str">
        <f>VLOOKUP($C374,List!$A$2:$D$26,2,0)</f>
        <v>Nhóm 04</v>
      </c>
      <c r="M374" s="14">
        <f>VLOOKUP($C374,List!$A$2:$D$26,3,0)*D374/1000</f>
        <v>3.9359999999999999</v>
      </c>
      <c r="N374" s="13" t="str">
        <f>VLOOKUP($C374,List!$A$2:$D$26,4,0)</f>
        <v>800g</v>
      </c>
      <c r="O374" s="14" t="str">
        <f t="shared" si="17"/>
        <v>Q2</v>
      </c>
    </row>
    <row r="375" spans="1:15" x14ac:dyDescent="0.55000000000000004">
      <c r="A375" s="2">
        <v>43582</v>
      </c>
      <c r="B375" t="s">
        <v>52</v>
      </c>
      <c r="C375" t="s">
        <v>18</v>
      </c>
      <c r="D375" s="6">
        <v>910</v>
      </c>
      <c r="E375" s="4">
        <v>260376</v>
      </c>
      <c r="F375" s="4">
        <v>236941860</v>
      </c>
      <c r="G375" s="4">
        <v>40280116.200000003</v>
      </c>
      <c r="H375" t="s">
        <v>43</v>
      </c>
      <c r="I375" t="s">
        <v>74</v>
      </c>
      <c r="J375" s="13" t="str">
        <f t="shared" si="15"/>
        <v>T04</v>
      </c>
      <c r="K375" s="13" t="str">
        <f t="shared" si="16"/>
        <v>W17</v>
      </c>
      <c r="L375" s="13" t="str">
        <f>VLOOKUP($C375,List!$A$2:$D$26,2,0)</f>
        <v>Nhóm 02</v>
      </c>
      <c r="M375" s="14">
        <f>VLOOKUP($C375,List!$A$2:$D$26,3,0)*D375/1000</f>
        <v>3.64</v>
      </c>
      <c r="N375" s="13" t="str">
        <f>VLOOKUP($C375,List!$A$2:$D$26,4,0)</f>
        <v>800g</v>
      </c>
      <c r="O375" s="14" t="str">
        <f t="shared" si="17"/>
        <v>Q2</v>
      </c>
    </row>
    <row r="376" spans="1:15" x14ac:dyDescent="0.55000000000000004">
      <c r="A376" s="2">
        <v>43583</v>
      </c>
      <c r="B376" t="s">
        <v>65</v>
      </c>
      <c r="C376" t="s">
        <v>12</v>
      </c>
      <c r="D376" s="6">
        <v>460</v>
      </c>
      <c r="E376" s="4">
        <v>794906</v>
      </c>
      <c r="F376" s="4">
        <v>365656940</v>
      </c>
      <c r="G376" s="4">
        <v>80444526.799999997</v>
      </c>
      <c r="H376" t="s">
        <v>47</v>
      </c>
      <c r="I376" t="s">
        <v>75</v>
      </c>
      <c r="J376" s="13" t="str">
        <f t="shared" si="15"/>
        <v>T04</v>
      </c>
      <c r="K376" s="13" t="str">
        <f t="shared" si="16"/>
        <v>W18</v>
      </c>
      <c r="L376" s="13" t="str">
        <f>VLOOKUP($C376,List!$A$2:$D$26,2,0)</f>
        <v>Nhóm 03</v>
      </c>
      <c r="M376" s="14">
        <f>VLOOKUP($C376,List!$A$2:$D$26,3,0)*D376/1000</f>
        <v>1.978</v>
      </c>
      <c r="N376" s="13" t="str">
        <f>VLOOKUP($C376,List!$A$2:$D$26,4,0)</f>
        <v>1000g</v>
      </c>
      <c r="O376" s="14" t="str">
        <f t="shared" si="17"/>
        <v>Q2</v>
      </c>
    </row>
    <row r="377" spans="1:15" x14ac:dyDescent="0.55000000000000004">
      <c r="A377" s="2">
        <v>43583</v>
      </c>
      <c r="B377" t="s">
        <v>61</v>
      </c>
      <c r="C377" t="s">
        <v>29</v>
      </c>
      <c r="D377" s="6">
        <v>470</v>
      </c>
      <c r="E377" s="4">
        <v>820759</v>
      </c>
      <c r="F377" s="4">
        <v>385756640</v>
      </c>
      <c r="G377" s="4">
        <v>38575664</v>
      </c>
      <c r="H377" t="s">
        <v>46</v>
      </c>
      <c r="I377" t="s">
        <v>75</v>
      </c>
      <c r="J377" s="13" t="str">
        <f t="shared" si="15"/>
        <v>T04</v>
      </c>
      <c r="K377" s="13" t="str">
        <f t="shared" si="16"/>
        <v>W18</v>
      </c>
      <c r="L377" s="13" t="str">
        <f>VLOOKUP($C377,List!$A$2:$D$26,2,0)</f>
        <v>Nhóm 02</v>
      </c>
      <c r="M377" s="14">
        <f>VLOOKUP($C377,List!$A$2:$D$26,3,0)*D377/1000</f>
        <v>1.5509999999999999</v>
      </c>
      <c r="N377" s="13" t="str">
        <f>VLOOKUP($C377,List!$A$2:$D$26,4,0)</f>
        <v>800g</v>
      </c>
      <c r="O377" s="14" t="str">
        <f t="shared" si="17"/>
        <v>Q2</v>
      </c>
    </row>
    <row r="378" spans="1:15" x14ac:dyDescent="0.55000000000000004">
      <c r="A378" s="2">
        <v>43584</v>
      </c>
      <c r="B378" t="s">
        <v>58</v>
      </c>
      <c r="C378" t="s">
        <v>19</v>
      </c>
      <c r="D378" s="6">
        <v>930</v>
      </c>
      <c r="E378" s="4">
        <v>421207</v>
      </c>
      <c r="F378" s="4">
        <v>391722410</v>
      </c>
      <c r="G378" s="4">
        <v>43089465.099999994</v>
      </c>
      <c r="H378" t="s">
        <v>46</v>
      </c>
      <c r="I378" t="s">
        <v>74</v>
      </c>
      <c r="J378" s="13" t="str">
        <f t="shared" si="15"/>
        <v>T04</v>
      </c>
      <c r="K378" s="13" t="str">
        <f t="shared" si="16"/>
        <v>W18</v>
      </c>
      <c r="L378" s="13" t="str">
        <f>VLOOKUP($C378,List!$A$2:$D$26,2,0)</f>
        <v>Nhóm 08</v>
      </c>
      <c r="M378" s="14">
        <f>VLOOKUP($C378,List!$A$2:$D$26,3,0)*D378/1000</f>
        <v>1.1160000000000001</v>
      </c>
      <c r="N378" s="13" t="str">
        <f>VLOOKUP($C378,List!$A$2:$D$26,4,0)</f>
        <v>250g</v>
      </c>
      <c r="O378" s="14" t="str">
        <f t="shared" si="17"/>
        <v>Q2</v>
      </c>
    </row>
    <row r="379" spans="1:15" x14ac:dyDescent="0.55000000000000004">
      <c r="A379" s="2">
        <v>43585</v>
      </c>
      <c r="B379" t="s">
        <v>65</v>
      </c>
      <c r="C379" t="s">
        <v>26</v>
      </c>
      <c r="D379" s="6">
        <v>10</v>
      </c>
      <c r="E379" s="4">
        <v>1090606</v>
      </c>
      <c r="F379" s="4">
        <v>10906060</v>
      </c>
      <c r="G379" s="4">
        <v>872484.79999999993</v>
      </c>
      <c r="H379" t="s">
        <v>43</v>
      </c>
      <c r="I379" t="s">
        <v>75</v>
      </c>
      <c r="J379" s="13" t="str">
        <f t="shared" si="15"/>
        <v>T04</v>
      </c>
      <c r="K379" s="13" t="str">
        <f t="shared" si="16"/>
        <v>W18</v>
      </c>
      <c r="L379" s="13" t="str">
        <f>VLOOKUP($C379,List!$A$2:$D$26,2,0)</f>
        <v>Nhóm 06</v>
      </c>
      <c r="M379" s="14">
        <f>VLOOKUP($C379,List!$A$2:$D$26,3,0)*D379/1000</f>
        <v>2.5999999999999999E-2</v>
      </c>
      <c r="N379" s="13" t="str">
        <f>VLOOKUP($C379,List!$A$2:$D$26,4,0)</f>
        <v>500g</v>
      </c>
      <c r="O379" s="14" t="str">
        <f t="shared" si="17"/>
        <v>Q2</v>
      </c>
    </row>
    <row r="380" spans="1:15" x14ac:dyDescent="0.55000000000000004">
      <c r="A380" s="2">
        <v>43585</v>
      </c>
      <c r="B380" t="s">
        <v>61</v>
      </c>
      <c r="C380" t="s">
        <v>28</v>
      </c>
      <c r="D380" s="6">
        <v>730</v>
      </c>
      <c r="E380" s="4">
        <v>690271</v>
      </c>
      <c r="F380" s="4">
        <v>503897670</v>
      </c>
      <c r="G380" s="4">
        <v>80623627.200000003</v>
      </c>
      <c r="H380" t="s">
        <v>46</v>
      </c>
      <c r="I380" t="s">
        <v>74</v>
      </c>
      <c r="J380" s="13" t="str">
        <f t="shared" si="15"/>
        <v>T04</v>
      </c>
      <c r="K380" s="13" t="str">
        <f t="shared" si="16"/>
        <v>W18</v>
      </c>
      <c r="L380" s="13" t="str">
        <f>VLOOKUP($C380,List!$A$2:$D$26,2,0)</f>
        <v>Nhóm 05</v>
      </c>
      <c r="M380" s="14">
        <f>VLOOKUP($C380,List!$A$2:$D$26,3,0)*D380/1000</f>
        <v>1.46</v>
      </c>
      <c r="N380" s="13" t="str">
        <f>VLOOKUP($C380,List!$A$2:$D$26,4,0)</f>
        <v>250g</v>
      </c>
      <c r="O380" s="14" t="str">
        <f t="shared" si="17"/>
        <v>Q2</v>
      </c>
    </row>
    <row r="381" spans="1:15" x14ac:dyDescent="0.55000000000000004">
      <c r="A381" s="2">
        <v>43585</v>
      </c>
      <c r="B381" t="s">
        <v>58</v>
      </c>
      <c r="C381" t="s">
        <v>8</v>
      </c>
      <c r="D381" s="6">
        <v>1480</v>
      </c>
      <c r="E381" s="4">
        <v>422082</v>
      </c>
      <c r="F381" s="4">
        <v>624680870</v>
      </c>
      <c r="G381" s="4">
        <v>93702130.499999985</v>
      </c>
      <c r="H381" t="s">
        <v>44</v>
      </c>
      <c r="I381" t="s">
        <v>74</v>
      </c>
      <c r="J381" s="13" t="str">
        <f t="shared" si="15"/>
        <v>T04</v>
      </c>
      <c r="K381" s="13" t="str">
        <f t="shared" si="16"/>
        <v>W18</v>
      </c>
      <c r="L381" s="13" t="str">
        <f>VLOOKUP($C381,List!$A$2:$D$26,2,0)</f>
        <v>Nhóm 02</v>
      </c>
      <c r="M381" s="14">
        <f>VLOOKUP($C381,List!$A$2:$D$26,3,0)*D381/1000</f>
        <v>5.92</v>
      </c>
      <c r="N381" s="13" t="str">
        <f>VLOOKUP($C381,List!$A$2:$D$26,4,0)</f>
        <v>800g</v>
      </c>
      <c r="O381" s="14" t="str">
        <f t="shared" si="17"/>
        <v>Q2</v>
      </c>
    </row>
    <row r="382" spans="1:15" x14ac:dyDescent="0.55000000000000004">
      <c r="A382" s="2">
        <v>43585</v>
      </c>
      <c r="B382" t="s">
        <v>51</v>
      </c>
      <c r="C382" t="s">
        <v>24</v>
      </c>
      <c r="D382" s="6">
        <v>1040</v>
      </c>
      <c r="E382" s="4">
        <v>518718</v>
      </c>
      <c r="F382" s="4">
        <v>539466510</v>
      </c>
      <c r="G382" s="4">
        <v>134866627.5</v>
      </c>
      <c r="H382" t="s">
        <v>45</v>
      </c>
      <c r="I382" t="s">
        <v>75</v>
      </c>
      <c r="J382" s="13" t="str">
        <f t="shared" si="15"/>
        <v>T04</v>
      </c>
      <c r="K382" s="13" t="str">
        <f t="shared" si="16"/>
        <v>W18</v>
      </c>
      <c r="L382" s="13" t="str">
        <f>VLOOKUP($C382,List!$A$2:$D$26,2,0)</f>
        <v>Nhóm 06</v>
      </c>
      <c r="M382" s="14">
        <f>VLOOKUP($C382,List!$A$2:$D$26,3,0)*D382/1000</f>
        <v>2.1840000000000002</v>
      </c>
      <c r="N382" s="13" t="str">
        <f>VLOOKUP($C382,List!$A$2:$D$26,4,0)</f>
        <v>500g</v>
      </c>
      <c r="O382" s="14" t="str">
        <f t="shared" si="17"/>
        <v>Q2</v>
      </c>
    </row>
    <row r="383" spans="1:15" x14ac:dyDescent="0.55000000000000004">
      <c r="A383" s="2">
        <v>43585</v>
      </c>
      <c r="B383" t="s">
        <v>56</v>
      </c>
      <c r="C383" t="s">
        <v>29</v>
      </c>
      <c r="D383" s="6">
        <v>260</v>
      </c>
      <c r="E383" s="4">
        <v>1026288</v>
      </c>
      <c r="F383" s="4">
        <v>266834830</v>
      </c>
      <c r="G383" s="4">
        <v>37356876.200000003</v>
      </c>
      <c r="H383" t="s">
        <v>45</v>
      </c>
      <c r="I383" t="s">
        <v>75</v>
      </c>
      <c r="J383" s="13" t="str">
        <f t="shared" si="15"/>
        <v>T04</v>
      </c>
      <c r="K383" s="13" t="str">
        <f t="shared" si="16"/>
        <v>W18</v>
      </c>
      <c r="L383" s="13" t="str">
        <f>VLOOKUP($C383,List!$A$2:$D$26,2,0)</f>
        <v>Nhóm 02</v>
      </c>
      <c r="M383" s="14">
        <f>VLOOKUP($C383,List!$A$2:$D$26,3,0)*D383/1000</f>
        <v>0.85799999999999998</v>
      </c>
      <c r="N383" s="13" t="str">
        <f>VLOOKUP($C383,List!$A$2:$D$26,4,0)</f>
        <v>800g</v>
      </c>
      <c r="O383" s="14" t="str">
        <f t="shared" si="17"/>
        <v>Q2</v>
      </c>
    </row>
    <row r="384" spans="1:15" x14ac:dyDescent="0.55000000000000004">
      <c r="A384" s="2">
        <v>43586</v>
      </c>
      <c r="B384" t="s">
        <v>52</v>
      </c>
      <c r="C384" t="s">
        <v>7</v>
      </c>
      <c r="D384" s="6">
        <v>50</v>
      </c>
      <c r="E384" s="4">
        <v>482511</v>
      </c>
      <c r="F384" s="4">
        <v>24125540</v>
      </c>
      <c r="G384" s="4">
        <v>4825108</v>
      </c>
      <c r="H384" t="s">
        <v>46</v>
      </c>
      <c r="I384" t="s">
        <v>74</v>
      </c>
      <c r="J384" s="13" t="str">
        <f t="shared" si="15"/>
        <v>T05</v>
      </c>
      <c r="K384" s="13" t="str">
        <f t="shared" si="16"/>
        <v>W18</v>
      </c>
      <c r="L384" s="13" t="str">
        <f>VLOOKUP($C384,List!$A$2:$D$26,2,0)</f>
        <v>Nhóm 06</v>
      </c>
      <c r="M384" s="14">
        <f>VLOOKUP($C384,List!$A$2:$D$26,3,0)*D384/1000</f>
        <v>0.16</v>
      </c>
      <c r="N384" s="13" t="str">
        <f>VLOOKUP($C384,List!$A$2:$D$26,4,0)</f>
        <v>800g</v>
      </c>
      <c r="O384" s="14" t="str">
        <f t="shared" si="17"/>
        <v>Q2</v>
      </c>
    </row>
    <row r="385" spans="1:15" x14ac:dyDescent="0.55000000000000004">
      <c r="A385" s="2">
        <v>43586</v>
      </c>
      <c r="B385" t="s">
        <v>65</v>
      </c>
      <c r="C385" t="s">
        <v>24</v>
      </c>
      <c r="D385" s="6">
        <v>940</v>
      </c>
      <c r="E385" s="4">
        <v>705458</v>
      </c>
      <c r="F385" s="4">
        <v>663130070</v>
      </c>
      <c r="G385" s="4">
        <v>145888615.40000001</v>
      </c>
      <c r="H385" t="s">
        <v>46</v>
      </c>
      <c r="I385" t="s">
        <v>75</v>
      </c>
      <c r="J385" s="13" t="str">
        <f t="shared" si="15"/>
        <v>T05</v>
      </c>
      <c r="K385" s="13" t="str">
        <f t="shared" si="16"/>
        <v>W18</v>
      </c>
      <c r="L385" s="13" t="str">
        <f>VLOOKUP($C385,List!$A$2:$D$26,2,0)</f>
        <v>Nhóm 06</v>
      </c>
      <c r="M385" s="14">
        <f>VLOOKUP($C385,List!$A$2:$D$26,3,0)*D385/1000</f>
        <v>1.974</v>
      </c>
      <c r="N385" s="13" t="str">
        <f>VLOOKUP($C385,List!$A$2:$D$26,4,0)</f>
        <v>500g</v>
      </c>
      <c r="O385" s="14" t="str">
        <f t="shared" si="17"/>
        <v>Q2</v>
      </c>
    </row>
    <row r="386" spans="1:15" x14ac:dyDescent="0.55000000000000004">
      <c r="A386" s="2">
        <v>43586</v>
      </c>
      <c r="B386" t="s">
        <v>65</v>
      </c>
      <c r="C386" t="s">
        <v>13</v>
      </c>
      <c r="D386" s="6">
        <v>320</v>
      </c>
      <c r="E386" s="4">
        <v>680822</v>
      </c>
      <c r="F386" s="4">
        <v>217863060</v>
      </c>
      <c r="G386" s="4">
        <v>37036720.200000003</v>
      </c>
      <c r="H386" t="s">
        <v>43</v>
      </c>
      <c r="I386" t="s">
        <v>75</v>
      </c>
      <c r="J386" s="13" t="str">
        <f t="shared" si="15"/>
        <v>T05</v>
      </c>
      <c r="K386" s="13" t="str">
        <f t="shared" si="16"/>
        <v>W18</v>
      </c>
      <c r="L386" s="13" t="str">
        <f>VLOOKUP($C386,List!$A$2:$D$26,2,0)</f>
        <v>Nhóm 08</v>
      </c>
      <c r="M386" s="14">
        <f>VLOOKUP($C386,List!$A$2:$D$26,3,0)*D386/1000</f>
        <v>0.86399999999999999</v>
      </c>
      <c r="N386" s="13" t="str">
        <f>VLOOKUP($C386,List!$A$2:$D$26,4,0)</f>
        <v>500g</v>
      </c>
      <c r="O386" s="14" t="str">
        <f t="shared" si="17"/>
        <v>Q2</v>
      </c>
    </row>
    <row r="387" spans="1:15" x14ac:dyDescent="0.55000000000000004">
      <c r="A387" s="2">
        <v>43586</v>
      </c>
      <c r="B387" t="s">
        <v>65</v>
      </c>
      <c r="C387" t="s">
        <v>19</v>
      </c>
      <c r="D387" s="6">
        <v>1380</v>
      </c>
      <c r="E387" s="4">
        <v>428571</v>
      </c>
      <c r="F387" s="4">
        <v>591428630</v>
      </c>
      <c r="G387" s="4">
        <v>59142863.000000007</v>
      </c>
      <c r="H387" t="s">
        <v>47</v>
      </c>
      <c r="I387" t="s">
        <v>75</v>
      </c>
      <c r="J387" s="13" t="str">
        <f t="shared" si="15"/>
        <v>T05</v>
      </c>
      <c r="K387" s="13" t="str">
        <f t="shared" si="16"/>
        <v>W18</v>
      </c>
      <c r="L387" s="13" t="str">
        <f>VLOOKUP($C387,List!$A$2:$D$26,2,0)</f>
        <v>Nhóm 08</v>
      </c>
      <c r="M387" s="14">
        <f>VLOOKUP($C387,List!$A$2:$D$26,3,0)*D387/1000</f>
        <v>1.6559999999999999</v>
      </c>
      <c r="N387" s="13" t="str">
        <f>VLOOKUP($C387,List!$A$2:$D$26,4,0)</f>
        <v>250g</v>
      </c>
      <c r="O387" s="14" t="str">
        <f t="shared" si="17"/>
        <v>Q2</v>
      </c>
    </row>
    <row r="388" spans="1:15" x14ac:dyDescent="0.55000000000000004">
      <c r="A388" s="2">
        <v>43586</v>
      </c>
      <c r="B388" t="s">
        <v>62</v>
      </c>
      <c r="C388" t="s">
        <v>7</v>
      </c>
      <c r="D388" s="6">
        <v>720</v>
      </c>
      <c r="E388" s="4">
        <v>519792</v>
      </c>
      <c r="F388" s="4">
        <v>374250130</v>
      </c>
      <c r="G388" s="4">
        <v>86077529.900000006</v>
      </c>
      <c r="H388" t="s">
        <v>44</v>
      </c>
      <c r="I388" t="s">
        <v>75</v>
      </c>
      <c r="J388" s="13" t="str">
        <f t="shared" si="15"/>
        <v>T05</v>
      </c>
      <c r="K388" s="13" t="str">
        <f t="shared" si="16"/>
        <v>W18</v>
      </c>
      <c r="L388" s="13" t="str">
        <f>VLOOKUP($C388,List!$A$2:$D$26,2,0)</f>
        <v>Nhóm 06</v>
      </c>
      <c r="M388" s="14">
        <f>VLOOKUP($C388,List!$A$2:$D$26,3,0)*D388/1000</f>
        <v>2.3039999999999998</v>
      </c>
      <c r="N388" s="13" t="str">
        <f>VLOOKUP($C388,List!$A$2:$D$26,4,0)</f>
        <v>800g</v>
      </c>
      <c r="O388" s="14" t="str">
        <f t="shared" si="17"/>
        <v>Q2</v>
      </c>
    </row>
    <row r="389" spans="1:15" x14ac:dyDescent="0.55000000000000004">
      <c r="A389" s="2">
        <v>43586</v>
      </c>
      <c r="B389" t="s">
        <v>55</v>
      </c>
      <c r="C389" t="s">
        <v>26</v>
      </c>
      <c r="D389" s="6">
        <v>200</v>
      </c>
      <c r="E389" s="4">
        <v>936075</v>
      </c>
      <c r="F389" s="4">
        <v>187215020</v>
      </c>
      <c r="G389" s="4">
        <v>44931604.799999997</v>
      </c>
      <c r="H389" t="s">
        <v>44</v>
      </c>
      <c r="I389" t="s">
        <v>75</v>
      </c>
      <c r="J389" s="13" t="str">
        <f t="shared" si="15"/>
        <v>T05</v>
      </c>
      <c r="K389" s="13" t="str">
        <f t="shared" si="16"/>
        <v>W18</v>
      </c>
      <c r="L389" s="13" t="str">
        <f>VLOOKUP($C389,List!$A$2:$D$26,2,0)</f>
        <v>Nhóm 06</v>
      </c>
      <c r="M389" s="14">
        <f>VLOOKUP($C389,List!$A$2:$D$26,3,0)*D389/1000</f>
        <v>0.52</v>
      </c>
      <c r="N389" s="13" t="str">
        <f>VLOOKUP($C389,List!$A$2:$D$26,4,0)</f>
        <v>500g</v>
      </c>
      <c r="O389" s="14" t="str">
        <f t="shared" si="17"/>
        <v>Q2</v>
      </c>
    </row>
    <row r="390" spans="1:15" x14ac:dyDescent="0.55000000000000004">
      <c r="A390" s="2">
        <v>43587</v>
      </c>
      <c r="B390" t="s">
        <v>51</v>
      </c>
      <c r="C390" t="s">
        <v>12</v>
      </c>
      <c r="D390" s="6">
        <v>40</v>
      </c>
      <c r="E390" s="4">
        <v>901679</v>
      </c>
      <c r="F390" s="4">
        <v>36067160</v>
      </c>
      <c r="G390" s="4">
        <v>4688730.8</v>
      </c>
      <c r="H390" t="s">
        <v>47</v>
      </c>
      <c r="I390" t="s">
        <v>74</v>
      </c>
      <c r="J390" s="13" t="str">
        <f t="shared" si="15"/>
        <v>T05</v>
      </c>
      <c r="K390" s="13" t="str">
        <f t="shared" si="16"/>
        <v>W18</v>
      </c>
      <c r="L390" s="13" t="str">
        <f>VLOOKUP($C390,List!$A$2:$D$26,2,0)</f>
        <v>Nhóm 03</v>
      </c>
      <c r="M390" s="14">
        <f>VLOOKUP($C390,List!$A$2:$D$26,3,0)*D390/1000</f>
        <v>0.17199999999999999</v>
      </c>
      <c r="N390" s="13" t="str">
        <f>VLOOKUP($C390,List!$A$2:$D$26,4,0)</f>
        <v>1000g</v>
      </c>
      <c r="O390" s="14" t="str">
        <f t="shared" si="17"/>
        <v>Q2</v>
      </c>
    </row>
    <row r="391" spans="1:15" x14ac:dyDescent="0.55000000000000004">
      <c r="A391" s="2">
        <v>43587</v>
      </c>
      <c r="B391" t="s">
        <v>62</v>
      </c>
      <c r="C391" t="s">
        <v>13</v>
      </c>
      <c r="D391" s="6">
        <v>370</v>
      </c>
      <c r="E391" s="4">
        <v>684133</v>
      </c>
      <c r="F391" s="4">
        <v>253129200</v>
      </c>
      <c r="G391" s="4">
        <v>22781628</v>
      </c>
      <c r="H391" t="s">
        <v>47</v>
      </c>
      <c r="I391" t="s">
        <v>74</v>
      </c>
      <c r="J391" s="13" t="str">
        <f t="shared" si="15"/>
        <v>T05</v>
      </c>
      <c r="K391" s="13" t="str">
        <f t="shared" si="16"/>
        <v>W18</v>
      </c>
      <c r="L391" s="13" t="str">
        <f>VLOOKUP($C391,List!$A$2:$D$26,2,0)</f>
        <v>Nhóm 08</v>
      </c>
      <c r="M391" s="14">
        <f>VLOOKUP($C391,List!$A$2:$D$26,3,0)*D391/1000</f>
        <v>0.99900000000000011</v>
      </c>
      <c r="N391" s="13" t="str">
        <f>VLOOKUP($C391,List!$A$2:$D$26,4,0)</f>
        <v>500g</v>
      </c>
      <c r="O391" s="14" t="str">
        <f t="shared" si="17"/>
        <v>Q2</v>
      </c>
    </row>
    <row r="392" spans="1:15" x14ac:dyDescent="0.55000000000000004">
      <c r="A392" s="2">
        <v>43587</v>
      </c>
      <c r="B392" t="s">
        <v>59</v>
      </c>
      <c r="C392" t="s">
        <v>24</v>
      </c>
      <c r="D392" s="6">
        <v>70</v>
      </c>
      <c r="E392" s="4">
        <v>616178</v>
      </c>
      <c r="F392" s="4">
        <v>43132470</v>
      </c>
      <c r="G392" s="4">
        <v>10351792.799999999</v>
      </c>
      <c r="H392" t="s">
        <v>43</v>
      </c>
      <c r="I392" t="s">
        <v>74</v>
      </c>
      <c r="J392" s="13" t="str">
        <f t="shared" ref="J392:J455" si="18">"T"&amp;RIGHT(0&amp;MONTH(A392),2)</f>
        <v>T05</v>
      </c>
      <c r="K392" s="13" t="str">
        <f t="shared" ref="K392:K455" si="19">"W"&amp;RIGHT(0&amp;WEEKNUM(A392),2)</f>
        <v>W18</v>
      </c>
      <c r="L392" s="13" t="str">
        <f>VLOOKUP($C392,List!$A$2:$D$26,2,0)</f>
        <v>Nhóm 06</v>
      </c>
      <c r="M392" s="14">
        <f>VLOOKUP($C392,List!$A$2:$D$26,3,0)*D392/1000</f>
        <v>0.14699999999999999</v>
      </c>
      <c r="N392" s="13" t="str">
        <f>VLOOKUP($C392,List!$A$2:$D$26,4,0)</f>
        <v>500g</v>
      </c>
      <c r="O392" s="14" t="str">
        <f t="shared" ref="O392:O455" si="20">IF(MONTH(A392)&gt;9,"Q4",IF(MONTH(A392)&gt;6,"Q3",IF(MONTH(A392)&gt;3,"Q2","Q1")))</f>
        <v>Q2</v>
      </c>
    </row>
    <row r="393" spans="1:15" x14ac:dyDescent="0.55000000000000004">
      <c r="A393" s="2">
        <v>43588</v>
      </c>
      <c r="B393" t="s">
        <v>65</v>
      </c>
      <c r="C393" t="s">
        <v>18</v>
      </c>
      <c r="D393" s="6">
        <v>550</v>
      </c>
      <c r="E393" s="4">
        <v>300545</v>
      </c>
      <c r="F393" s="4">
        <v>165299910</v>
      </c>
      <c r="G393" s="4">
        <v>42977976.600000001</v>
      </c>
      <c r="H393" t="s">
        <v>44</v>
      </c>
      <c r="I393" t="s">
        <v>74</v>
      </c>
      <c r="J393" s="13" t="str">
        <f t="shared" si="18"/>
        <v>T05</v>
      </c>
      <c r="K393" s="13" t="str">
        <f t="shared" si="19"/>
        <v>W18</v>
      </c>
      <c r="L393" s="13" t="str">
        <f>VLOOKUP($C393,List!$A$2:$D$26,2,0)</f>
        <v>Nhóm 02</v>
      </c>
      <c r="M393" s="14">
        <f>VLOOKUP($C393,List!$A$2:$D$26,3,0)*D393/1000</f>
        <v>2.2000000000000002</v>
      </c>
      <c r="N393" s="13" t="str">
        <f>VLOOKUP($C393,List!$A$2:$D$26,4,0)</f>
        <v>800g</v>
      </c>
      <c r="O393" s="14" t="str">
        <f t="shared" si="20"/>
        <v>Q2</v>
      </c>
    </row>
    <row r="394" spans="1:15" x14ac:dyDescent="0.55000000000000004">
      <c r="A394" s="2">
        <v>43588</v>
      </c>
      <c r="B394" t="s">
        <v>54</v>
      </c>
      <c r="C394" t="s">
        <v>25</v>
      </c>
      <c r="D394" s="6">
        <v>590</v>
      </c>
      <c r="E394" s="4">
        <v>581189</v>
      </c>
      <c r="F394" s="4">
        <v>342901650</v>
      </c>
      <c r="G394" s="4">
        <v>72009346.5</v>
      </c>
      <c r="H394" t="s">
        <v>45</v>
      </c>
      <c r="I394" t="s">
        <v>74</v>
      </c>
      <c r="J394" s="13" t="str">
        <f t="shared" si="18"/>
        <v>T05</v>
      </c>
      <c r="K394" s="13" t="str">
        <f t="shared" si="19"/>
        <v>W18</v>
      </c>
      <c r="L394" s="13" t="str">
        <f>VLOOKUP($C394,List!$A$2:$D$26,2,0)</f>
        <v>Nhóm 06</v>
      </c>
      <c r="M394" s="14">
        <f>VLOOKUP($C394,List!$A$2:$D$26,3,0)*D394/1000</f>
        <v>0.76700000000000002</v>
      </c>
      <c r="N394" s="13" t="str">
        <f>VLOOKUP($C394,List!$A$2:$D$26,4,0)</f>
        <v>250g</v>
      </c>
      <c r="O394" s="14" t="str">
        <f t="shared" si="20"/>
        <v>Q2</v>
      </c>
    </row>
    <row r="395" spans="1:15" x14ac:dyDescent="0.55000000000000004">
      <c r="A395" s="2">
        <v>43588</v>
      </c>
      <c r="B395" t="s">
        <v>54</v>
      </c>
      <c r="C395" t="s">
        <v>12</v>
      </c>
      <c r="D395" s="6">
        <v>600</v>
      </c>
      <c r="E395" s="4">
        <v>1009297</v>
      </c>
      <c r="F395" s="4">
        <v>605578260</v>
      </c>
      <c r="G395" s="4">
        <v>109004086.8</v>
      </c>
      <c r="H395" t="s">
        <v>45</v>
      </c>
      <c r="I395" t="s">
        <v>75</v>
      </c>
      <c r="J395" s="13" t="str">
        <f t="shared" si="18"/>
        <v>T05</v>
      </c>
      <c r="K395" s="13" t="str">
        <f t="shared" si="19"/>
        <v>W18</v>
      </c>
      <c r="L395" s="13" t="str">
        <f>VLOOKUP($C395,List!$A$2:$D$26,2,0)</f>
        <v>Nhóm 03</v>
      </c>
      <c r="M395" s="14">
        <f>VLOOKUP($C395,List!$A$2:$D$26,3,0)*D395/1000</f>
        <v>2.58</v>
      </c>
      <c r="N395" s="13" t="str">
        <f>VLOOKUP($C395,List!$A$2:$D$26,4,0)</f>
        <v>1000g</v>
      </c>
      <c r="O395" s="14" t="str">
        <f t="shared" si="20"/>
        <v>Q2</v>
      </c>
    </row>
    <row r="396" spans="1:15" x14ac:dyDescent="0.55000000000000004">
      <c r="A396" s="2">
        <v>43588</v>
      </c>
      <c r="B396" t="s">
        <v>62</v>
      </c>
      <c r="C396" t="s">
        <v>14</v>
      </c>
      <c r="D396" s="6">
        <v>1800</v>
      </c>
      <c r="E396" s="4">
        <v>236354</v>
      </c>
      <c r="F396" s="4">
        <v>425436740</v>
      </c>
      <c r="G396" s="4">
        <v>46798041.399999999</v>
      </c>
      <c r="H396" t="s">
        <v>44</v>
      </c>
      <c r="I396" t="s">
        <v>74</v>
      </c>
      <c r="J396" s="13" t="str">
        <f t="shared" si="18"/>
        <v>T05</v>
      </c>
      <c r="K396" s="13" t="str">
        <f t="shared" si="19"/>
        <v>W18</v>
      </c>
      <c r="L396" s="13" t="str">
        <f>VLOOKUP($C396,List!$A$2:$D$26,2,0)</f>
        <v>Nhóm 04</v>
      </c>
      <c r="M396" s="14">
        <f>VLOOKUP($C396,List!$A$2:$D$26,3,0)*D396/1000</f>
        <v>2.88</v>
      </c>
      <c r="N396" s="13" t="str">
        <f>VLOOKUP($C396,List!$A$2:$D$26,4,0)</f>
        <v>250g</v>
      </c>
      <c r="O396" s="14" t="str">
        <f t="shared" si="20"/>
        <v>Q2</v>
      </c>
    </row>
    <row r="397" spans="1:15" x14ac:dyDescent="0.55000000000000004">
      <c r="A397" s="2">
        <v>43589</v>
      </c>
      <c r="B397" t="s">
        <v>58</v>
      </c>
      <c r="C397" t="s">
        <v>7</v>
      </c>
      <c r="D397" s="6">
        <v>1070</v>
      </c>
      <c r="E397" s="4">
        <v>476966</v>
      </c>
      <c r="F397" s="4">
        <v>510353140</v>
      </c>
      <c r="G397" s="4">
        <v>71449439.600000009</v>
      </c>
      <c r="H397" t="s">
        <v>44</v>
      </c>
      <c r="I397" t="s">
        <v>75</v>
      </c>
      <c r="J397" s="13" t="str">
        <f t="shared" si="18"/>
        <v>T05</v>
      </c>
      <c r="K397" s="13" t="str">
        <f t="shared" si="19"/>
        <v>W18</v>
      </c>
      <c r="L397" s="13" t="str">
        <f>VLOOKUP($C397,List!$A$2:$D$26,2,0)</f>
        <v>Nhóm 06</v>
      </c>
      <c r="M397" s="14">
        <f>VLOOKUP($C397,List!$A$2:$D$26,3,0)*D397/1000</f>
        <v>3.4239999999999999</v>
      </c>
      <c r="N397" s="13" t="str">
        <f>VLOOKUP($C397,List!$A$2:$D$26,4,0)</f>
        <v>800g</v>
      </c>
      <c r="O397" s="14" t="str">
        <f t="shared" si="20"/>
        <v>Q2</v>
      </c>
    </row>
    <row r="398" spans="1:15" x14ac:dyDescent="0.55000000000000004">
      <c r="A398" s="2">
        <v>43589</v>
      </c>
      <c r="B398" t="s">
        <v>57</v>
      </c>
      <c r="C398" t="s">
        <v>22</v>
      </c>
      <c r="D398" s="6">
        <v>300</v>
      </c>
      <c r="E398" s="4">
        <v>865781</v>
      </c>
      <c r="F398" s="4">
        <v>259734170</v>
      </c>
      <c r="G398" s="4">
        <v>23376075.299999997</v>
      </c>
      <c r="H398" t="s">
        <v>43</v>
      </c>
      <c r="I398" t="s">
        <v>75</v>
      </c>
      <c r="J398" s="13" t="str">
        <f t="shared" si="18"/>
        <v>T05</v>
      </c>
      <c r="K398" s="13" t="str">
        <f t="shared" si="19"/>
        <v>W18</v>
      </c>
      <c r="L398" s="13" t="str">
        <f>VLOOKUP($C398,List!$A$2:$D$26,2,0)</f>
        <v>Nhóm 06</v>
      </c>
      <c r="M398" s="14">
        <f>VLOOKUP($C398,List!$A$2:$D$26,3,0)*D398/1000</f>
        <v>0.56999999999999995</v>
      </c>
      <c r="N398" s="13" t="str">
        <f>VLOOKUP($C398,List!$A$2:$D$26,4,0)</f>
        <v>250g</v>
      </c>
      <c r="O398" s="14" t="str">
        <f t="shared" si="20"/>
        <v>Q2</v>
      </c>
    </row>
    <row r="399" spans="1:15" x14ac:dyDescent="0.55000000000000004">
      <c r="A399" s="2">
        <v>43589</v>
      </c>
      <c r="B399" t="s">
        <v>50</v>
      </c>
      <c r="C399" t="s">
        <v>18</v>
      </c>
      <c r="D399" s="6">
        <v>1800</v>
      </c>
      <c r="E399" s="4">
        <v>221345</v>
      </c>
      <c r="F399" s="4">
        <v>398420390</v>
      </c>
      <c r="G399" s="4">
        <v>103589301.40000001</v>
      </c>
      <c r="H399" t="s">
        <v>47</v>
      </c>
      <c r="I399" t="s">
        <v>75</v>
      </c>
      <c r="J399" s="13" t="str">
        <f t="shared" si="18"/>
        <v>T05</v>
      </c>
      <c r="K399" s="13" t="str">
        <f t="shared" si="19"/>
        <v>W18</v>
      </c>
      <c r="L399" s="13" t="str">
        <f>VLOOKUP($C399,List!$A$2:$D$26,2,0)</f>
        <v>Nhóm 02</v>
      </c>
      <c r="M399" s="14">
        <f>VLOOKUP($C399,List!$A$2:$D$26,3,0)*D399/1000</f>
        <v>7.2</v>
      </c>
      <c r="N399" s="13" t="str">
        <f>VLOOKUP($C399,List!$A$2:$D$26,4,0)</f>
        <v>800g</v>
      </c>
      <c r="O399" s="14" t="str">
        <f t="shared" si="20"/>
        <v>Q2</v>
      </c>
    </row>
    <row r="400" spans="1:15" x14ac:dyDescent="0.55000000000000004">
      <c r="A400" s="2">
        <v>43590</v>
      </c>
      <c r="B400" t="s">
        <v>50</v>
      </c>
      <c r="C400" t="s">
        <v>28</v>
      </c>
      <c r="D400" s="6">
        <v>360</v>
      </c>
      <c r="E400" s="4">
        <v>763569</v>
      </c>
      <c r="F400" s="4">
        <v>274884660</v>
      </c>
      <c r="G400" s="4">
        <v>30237312.600000001</v>
      </c>
      <c r="H400" t="s">
        <v>45</v>
      </c>
      <c r="I400" t="s">
        <v>75</v>
      </c>
      <c r="J400" s="13" t="str">
        <f t="shared" si="18"/>
        <v>T05</v>
      </c>
      <c r="K400" s="13" t="str">
        <f t="shared" si="19"/>
        <v>W19</v>
      </c>
      <c r="L400" s="13" t="str">
        <f>VLOOKUP($C400,List!$A$2:$D$26,2,0)</f>
        <v>Nhóm 05</v>
      </c>
      <c r="M400" s="14">
        <f>VLOOKUP($C400,List!$A$2:$D$26,3,0)*D400/1000</f>
        <v>0.72</v>
      </c>
      <c r="N400" s="13" t="str">
        <f>VLOOKUP($C400,List!$A$2:$D$26,4,0)</f>
        <v>250g</v>
      </c>
      <c r="O400" s="14" t="str">
        <f t="shared" si="20"/>
        <v>Q2</v>
      </c>
    </row>
    <row r="401" spans="1:15" x14ac:dyDescent="0.55000000000000004">
      <c r="A401" s="2">
        <v>43590</v>
      </c>
      <c r="B401" t="s">
        <v>57</v>
      </c>
      <c r="C401" t="s">
        <v>21</v>
      </c>
      <c r="D401" s="6">
        <v>980</v>
      </c>
      <c r="E401" s="4">
        <v>653559</v>
      </c>
      <c r="F401" s="4">
        <v>640487420</v>
      </c>
      <c r="G401" s="4">
        <v>64048742</v>
      </c>
      <c r="H401" t="s">
        <v>47</v>
      </c>
      <c r="I401" t="s">
        <v>75</v>
      </c>
      <c r="J401" s="13" t="str">
        <f t="shared" si="18"/>
        <v>T05</v>
      </c>
      <c r="K401" s="13" t="str">
        <f t="shared" si="19"/>
        <v>W19</v>
      </c>
      <c r="L401" s="13" t="str">
        <f>VLOOKUP($C401,List!$A$2:$D$26,2,0)</f>
        <v>Nhóm 07</v>
      </c>
      <c r="M401" s="14">
        <f>VLOOKUP($C401,List!$A$2:$D$26,3,0)*D401/1000</f>
        <v>3.43</v>
      </c>
      <c r="N401" s="13" t="str">
        <f>VLOOKUP($C401,List!$A$2:$D$26,4,0)</f>
        <v>800g</v>
      </c>
      <c r="O401" s="14" t="str">
        <f t="shared" si="20"/>
        <v>Q2</v>
      </c>
    </row>
    <row r="402" spans="1:15" x14ac:dyDescent="0.55000000000000004">
      <c r="A402" s="2">
        <v>43590</v>
      </c>
      <c r="B402" t="s">
        <v>54</v>
      </c>
      <c r="C402" t="s">
        <v>26</v>
      </c>
      <c r="D402" s="6">
        <v>730</v>
      </c>
      <c r="E402" s="4">
        <v>674413</v>
      </c>
      <c r="F402" s="4">
        <v>492321710</v>
      </c>
      <c r="G402" s="4">
        <v>88617907.799999997</v>
      </c>
      <c r="H402" t="s">
        <v>44</v>
      </c>
      <c r="I402" t="s">
        <v>74</v>
      </c>
      <c r="J402" s="13" t="str">
        <f t="shared" si="18"/>
        <v>T05</v>
      </c>
      <c r="K402" s="13" t="str">
        <f t="shared" si="19"/>
        <v>W19</v>
      </c>
      <c r="L402" s="13" t="str">
        <f>VLOOKUP($C402,List!$A$2:$D$26,2,0)</f>
        <v>Nhóm 06</v>
      </c>
      <c r="M402" s="14">
        <f>VLOOKUP($C402,List!$A$2:$D$26,3,0)*D402/1000</f>
        <v>1.8979999999999999</v>
      </c>
      <c r="N402" s="13" t="str">
        <f>VLOOKUP($C402,List!$A$2:$D$26,4,0)</f>
        <v>500g</v>
      </c>
      <c r="O402" s="14" t="str">
        <f t="shared" si="20"/>
        <v>Q2</v>
      </c>
    </row>
    <row r="403" spans="1:15" x14ac:dyDescent="0.55000000000000004">
      <c r="A403" s="2">
        <v>43590</v>
      </c>
      <c r="B403" t="s">
        <v>62</v>
      </c>
      <c r="C403" t="s">
        <v>12</v>
      </c>
      <c r="D403" s="6">
        <v>330</v>
      </c>
      <c r="E403" s="4">
        <v>799145</v>
      </c>
      <c r="F403" s="4">
        <v>263717790</v>
      </c>
      <c r="G403" s="4">
        <v>36920490.600000009</v>
      </c>
      <c r="H403" t="s">
        <v>43</v>
      </c>
      <c r="I403" t="s">
        <v>75</v>
      </c>
      <c r="J403" s="13" t="str">
        <f t="shared" si="18"/>
        <v>T05</v>
      </c>
      <c r="K403" s="13" t="str">
        <f t="shared" si="19"/>
        <v>W19</v>
      </c>
      <c r="L403" s="13" t="str">
        <f>VLOOKUP($C403,List!$A$2:$D$26,2,0)</f>
        <v>Nhóm 03</v>
      </c>
      <c r="M403" s="14">
        <f>VLOOKUP($C403,List!$A$2:$D$26,3,0)*D403/1000</f>
        <v>1.419</v>
      </c>
      <c r="N403" s="13" t="str">
        <f>VLOOKUP($C403,List!$A$2:$D$26,4,0)</f>
        <v>1000g</v>
      </c>
      <c r="O403" s="14" t="str">
        <f t="shared" si="20"/>
        <v>Q2</v>
      </c>
    </row>
    <row r="404" spans="1:15" x14ac:dyDescent="0.55000000000000004">
      <c r="A404" s="2">
        <v>43590</v>
      </c>
      <c r="B404" t="s">
        <v>60</v>
      </c>
      <c r="C404" t="s">
        <v>11</v>
      </c>
      <c r="D404" s="6">
        <v>1800</v>
      </c>
      <c r="E404" s="4">
        <v>351284</v>
      </c>
      <c r="F404" s="4">
        <v>632311040</v>
      </c>
      <c r="G404" s="4">
        <v>158077760</v>
      </c>
      <c r="H404" t="s">
        <v>46</v>
      </c>
      <c r="I404" t="s">
        <v>75</v>
      </c>
      <c r="J404" s="13" t="str">
        <f t="shared" si="18"/>
        <v>T05</v>
      </c>
      <c r="K404" s="13" t="str">
        <f t="shared" si="19"/>
        <v>W19</v>
      </c>
      <c r="L404" s="13" t="str">
        <f>VLOOKUP($C404,List!$A$2:$D$26,2,0)</f>
        <v>Nhóm 05</v>
      </c>
      <c r="M404" s="14">
        <f>VLOOKUP($C404,List!$A$2:$D$26,3,0)*D404/1000</f>
        <v>3.9600000000000004</v>
      </c>
      <c r="N404" s="13" t="str">
        <f>VLOOKUP($C404,List!$A$2:$D$26,4,0)</f>
        <v>500g</v>
      </c>
      <c r="O404" s="14" t="str">
        <f t="shared" si="20"/>
        <v>Q2</v>
      </c>
    </row>
    <row r="405" spans="1:15" x14ac:dyDescent="0.55000000000000004">
      <c r="A405" s="2">
        <v>43591</v>
      </c>
      <c r="B405" t="s">
        <v>64</v>
      </c>
      <c r="C405" t="s">
        <v>7</v>
      </c>
      <c r="D405" s="6">
        <v>850</v>
      </c>
      <c r="E405" s="4">
        <v>497603</v>
      </c>
      <c r="F405" s="4">
        <v>422962820</v>
      </c>
      <c r="G405" s="4">
        <v>80362935.799999997</v>
      </c>
      <c r="H405" t="s">
        <v>47</v>
      </c>
      <c r="I405" t="s">
        <v>75</v>
      </c>
      <c r="J405" s="13" t="str">
        <f t="shared" si="18"/>
        <v>T05</v>
      </c>
      <c r="K405" s="13" t="str">
        <f t="shared" si="19"/>
        <v>W19</v>
      </c>
      <c r="L405" s="13" t="str">
        <f>VLOOKUP($C405,List!$A$2:$D$26,2,0)</f>
        <v>Nhóm 06</v>
      </c>
      <c r="M405" s="14">
        <f>VLOOKUP($C405,List!$A$2:$D$26,3,0)*D405/1000</f>
        <v>2.72</v>
      </c>
      <c r="N405" s="13" t="str">
        <f>VLOOKUP($C405,List!$A$2:$D$26,4,0)</f>
        <v>800g</v>
      </c>
      <c r="O405" s="14" t="str">
        <f t="shared" si="20"/>
        <v>Q2</v>
      </c>
    </row>
    <row r="406" spans="1:15" x14ac:dyDescent="0.55000000000000004">
      <c r="A406" s="2">
        <v>43591</v>
      </c>
      <c r="B406" t="s">
        <v>58</v>
      </c>
      <c r="C406" t="s">
        <v>9</v>
      </c>
      <c r="D406" s="6">
        <v>540</v>
      </c>
      <c r="E406" s="4">
        <v>554066</v>
      </c>
      <c r="F406" s="4">
        <v>299195630</v>
      </c>
      <c r="G406" s="4">
        <v>53855213.399999999</v>
      </c>
      <c r="H406" t="s">
        <v>44</v>
      </c>
      <c r="I406" t="s">
        <v>75</v>
      </c>
      <c r="J406" s="13" t="str">
        <f t="shared" si="18"/>
        <v>T05</v>
      </c>
      <c r="K406" s="13" t="str">
        <f t="shared" si="19"/>
        <v>W19</v>
      </c>
      <c r="L406" s="13" t="str">
        <f>VLOOKUP($C406,List!$A$2:$D$26,2,0)</f>
        <v>Nhóm 04</v>
      </c>
      <c r="M406" s="14">
        <f>VLOOKUP($C406,List!$A$2:$D$26,3,0)*D406/1000</f>
        <v>1.728</v>
      </c>
      <c r="N406" s="13" t="str">
        <f>VLOOKUP($C406,List!$A$2:$D$26,4,0)</f>
        <v>800g</v>
      </c>
      <c r="O406" s="14" t="str">
        <f t="shared" si="20"/>
        <v>Q2</v>
      </c>
    </row>
    <row r="407" spans="1:15" x14ac:dyDescent="0.55000000000000004">
      <c r="A407" s="2">
        <v>43591</v>
      </c>
      <c r="B407" t="s">
        <v>50</v>
      </c>
      <c r="C407" t="s">
        <v>22</v>
      </c>
      <c r="D407" s="6">
        <v>300</v>
      </c>
      <c r="E407" s="4">
        <v>970823</v>
      </c>
      <c r="F407" s="4">
        <v>291246930</v>
      </c>
      <c r="G407" s="4">
        <v>40774570.200000003</v>
      </c>
      <c r="H407" t="s">
        <v>46</v>
      </c>
      <c r="I407" t="s">
        <v>74</v>
      </c>
      <c r="J407" s="13" t="str">
        <f t="shared" si="18"/>
        <v>T05</v>
      </c>
      <c r="K407" s="13" t="str">
        <f t="shared" si="19"/>
        <v>W19</v>
      </c>
      <c r="L407" s="13" t="str">
        <f>VLOOKUP($C407,List!$A$2:$D$26,2,0)</f>
        <v>Nhóm 06</v>
      </c>
      <c r="M407" s="14">
        <f>VLOOKUP($C407,List!$A$2:$D$26,3,0)*D407/1000</f>
        <v>0.56999999999999995</v>
      </c>
      <c r="N407" s="13" t="str">
        <f>VLOOKUP($C407,List!$A$2:$D$26,4,0)</f>
        <v>250g</v>
      </c>
      <c r="O407" s="14" t="str">
        <f t="shared" si="20"/>
        <v>Q2</v>
      </c>
    </row>
    <row r="408" spans="1:15" x14ac:dyDescent="0.55000000000000004">
      <c r="A408" s="2">
        <v>43591</v>
      </c>
      <c r="B408" t="s">
        <v>58</v>
      </c>
      <c r="C408" t="s">
        <v>11</v>
      </c>
      <c r="D408" s="6">
        <v>670</v>
      </c>
      <c r="E408" s="4">
        <v>370646</v>
      </c>
      <c r="F408" s="4">
        <v>248333010</v>
      </c>
      <c r="G408" s="4">
        <v>49666602</v>
      </c>
      <c r="H408" t="s">
        <v>44</v>
      </c>
      <c r="I408" t="s">
        <v>74</v>
      </c>
      <c r="J408" s="13" t="str">
        <f t="shared" si="18"/>
        <v>T05</v>
      </c>
      <c r="K408" s="13" t="str">
        <f t="shared" si="19"/>
        <v>W19</v>
      </c>
      <c r="L408" s="13" t="str">
        <f>VLOOKUP($C408,List!$A$2:$D$26,2,0)</f>
        <v>Nhóm 05</v>
      </c>
      <c r="M408" s="14">
        <f>VLOOKUP($C408,List!$A$2:$D$26,3,0)*D408/1000</f>
        <v>1.4740000000000002</v>
      </c>
      <c r="N408" s="13" t="str">
        <f>VLOOKUP($C408,List!$A$2:$D$26,4,0)</f>
        <v>500g</v>
      </c>
      <c r="O408" s="14" t="str">
        <f t="shared" si="20"/>
        <v>Q2</v>
      </c>
    </row>
    <row r="409" spans="1:15" x14ac:dyDescent="0.55000000000000004">
      <c r="A409" s="2">
        <v>43591</v>
      </c>
      <c r="B409" t="s">
        <v>63</v>
      </c>
      <c r="C409" t="s">
        <v>14</v>
      </c>
      <c r="D409" s="6">
        <v>240</v>
      </c>
      <c r="E409" s="4">
        <v>267601</v>
      </c>
      <c r="F409" s="4">
        <v>64224270</v>
      </c>
      <c r="G409" s="4">
        <v>10918125.9</v>
      </c>
      <c r="H409" t="s">
        <v>43</v>
      </c>
      <c r="I409" t="s">
        <v>75</v>
      </c>
      <c r="J409" s="13" t="str">
        <f t="shared" si="18"/>
        <v>T05</v>
      </c>
      <c r="K409" s="13" t="str">
        <f t="shared" si="19"/>
        <v>W19</v>
      </c>
      <c r="L409" s="13" t="str">
        <f>VLOOKUP($C409,List!$A$2:$D$26,2,0)</f>
        <v>Nhóm 04</v>
      </c>
      <c r="M409" s="14">
        <f>VLOOKUP($C409,List!$A$2:$D$26,3,0)*D409/1000</f>
        <v>0.38400000000000001</v>
      </c>
      <c r="N409" s="13" t="str">
        <f>VLOOKUP($C409,List!$A$2:$D$26,4,0)</f>
        <v>250g</v>
      </c>
      <c r="O409" s="14" t="str">
        <f t="shared" si="20"/>
        <v>Q2</v>
      </c>
    </row>
    <row r="410" spans="1:15" x14ac:dyDescent="0.55000000000000004">
      <c r="A410" s="2">
        <v>43592</v>
      </c>
      <c r="B410" t="s">
        <v>57</v>
      </c>
      <c r="C410" t="s">
        <v>17</v>
      </c>
      <c r="D410" s="6">
        <v>20</v>
      </c>
      <c r="E410" s="4">
        <v>505993</v>
      </c>
      <c r="F410" s="4">
        <v>10119860</v>
      </c>
      <c r="G410" s="4">
        <v>2125170.6</v>
      </c>
      <c r="H410" t="s">
        <v>47</v>
      </c>
      <c r="I410" t="s">
        <v>74</v>
      </c>
      <c r="J410" s="13" t="str">
        <f t="shared" si="18"/>
        <v>T05</v>
      </c>
      <c r="K410" s="13" t="str">
        <f t="shared" si="19"/>
        <v>W19</v>
      </c>
      <c r="L410" s="13" t="str">
        <f>VLOOKUP($C410,List!$A$2:$D$26,2,0)</f>
        <v>Nhóm 01</v>
      </c>
      <c r="M410" s="14">
        <f>VLOOKUP($C410,List!$A$2:$D$26,3,0)*D410/1000</f>
        <v>4.5999999999999999E-2</v>
      </c>
      <c r="N410" s="13" t="str">
        <f>VLOOKUP($C410,List!$A$2:$D$26,4,0)</f>
        <v>500g</v>
      </c>
      <c r="O410" s="14" t="str">
        <f t="shared" si="20"/>
        <v>Q2</v>
      </c>
    </row>
    <row r="411" spans="1:15" x14ac:dyDescent="0.55000000000000004">
      <c r="A411" s="2">
        <v>43592</v>
      </c>
      <c r="B411" t="s">
        <v>56</v>
      </c>
      <c r="C411" t="s">
        <v>17</v>
      </c>
      <c r="D411" s="6">
        <v>170</v>
      </c>
      <c r="E411" s="4">
        <v>462404</v>
      </c>
      <c r="F411" s="4">
        <v>78608700</v>
      </c>
      <c r="G411" s="4">
        <v>8646957</v>
      </c>
      <c r="H411" t="s">
        <v>44</v>
      </c>
      <c r="I411" t="s">
        <v>75</v>
      </c>
      <c r="J411" s="13" t="str">
        <f t="shared" si="18"/>
        <v>T05</v>
      </c>
      <c r="K411" s="13" t="str">
        <f t="shared" si="19"/>
        <v>W19</v>
      </c>
      <c r="L411" s="13" t="str">
        <f>VLOOKUP($C411,List!$A$2:$D$26,2,0)</f>
        <v>Nhóm 01</v>
      </c>
      <c r="M411" s="14">
        <f>VLOOKUP($C411,List!$A$2:$D$26,3,0)*D411/1000</f>
        <v>0.39099999999999996</v>
      </c>
      <c r="N411" s="13" t="str">
        <f>VLOOKUP($C411,List!$A$2:$D$26,4,0)</f>
        <v>500g</v>
      </c>
      <c r="O411" s="14" t="str">
        <f t="shared" si="20"/>
        <v>Q2</v>
      </c>
    </row>
    <row r="412" spans="1:15" x14ac:dyDescent="0.55000000000000004">
      <c r="A412" s="2">
        <v>43593</v>
      </c>
      <c r="B412" t="s">
        <v>57</v>
      </c>
      <c r="C412" t="s">
        <v>13</v>
      </c>
      <c r="D412" s="6">
        <v>530</v>
      </c>
      <c r="E412" s="4">
        <v>775837</v>
      </c>
      <c r="F412" s="4">
        <v>411193540</v>
      </c>
      <c r="G412" s="4">
        <v>65790966.400000006</v>
      </c>
      <c r="H412" t="s">
        <v>47</v>
      </c>
      <c r="I412" t="s">
        <v>74</v>
      </c>
      <c r="J412" s="13" t="str">
        <f t="shared" si="18"/>
        <v>T05</v>
      </c>
      <c r="K412" s="13" t="str">
        <f t="shared" si="19"/>
        <v>W19</v>
      </c>
      <c r="L412" s="13" t="str">
        <f>VLOOKUP($C412,List!$A$2:$D$26,2,0)</f>
        <v>Nhóm 08</v>
      </c>
      <c r="M412" s="14">
        <f>VLOOKUP($C412,List!$A$2:$D$26,3,0)*D412/1000</f>
        <v>1.431</v>
      </c>
      <c r="N412" s="13" t="str">
        <f>VLOOKUP($C412,List!$A$2:$D$26,4,0)</f>
        <v>500g</v>
      </c>
      <c r="O412" s="14" t="str">
        <f t="shared" si="20"/>
        <v>Q2</v>
      </c>
    </row>
    <row r="413" spans="1:15" x14ac:dyDescent="0.55000000000000004">
      <c r="A413" s="2">
        <v>43593</v>
      </c>
      <c r="B413" t="s">
        <v>58</v>
      </c>
      <c r="C413" t="s">
        <v>11</v>
      </c>
      <c r="D413" s="6">
        <v>970</v>
      </c>
      <c r="E413" s="4">
        <v>398861</v>
      </c>
      <c r="F413" s="4">
        <v>386894760</v>
      </c>
      <c r="G413" s="4">
        <v>50296318.799999997</v>
      </c>
      <c r="H413" t="s">
        <v>45</v>
      </c>
      <c r="I413" t="s">
        <v>74</v>
      </c>
      <c r="J413" s="13" t="str">
        <f t="shared" si="18"/>
        <v>T05</v>
      </c>
      <c r="K413" s="13" t="str">
        <f t="shared" si="19"/>
        <v>W19</v>
      </c>
      <c r="L413" s="13" t="str">
        <f>VLOOKUP($C413,List!$A$2:$D$26,2,0)</f>
        <v>Nhóm 05</v>
      </c>
      <c r="M413" s="14">
        <f>VLOOKUP($C413,List!$A$2:$D$26,3,0)*D413/1000</f>
        <v>2.1339999999999999</v>
      </c>
      <c r="N413" s="13" t="str">
        <f>VLOOKUP($C413,List!$A$2:$D$26,4,0)</f>
        <v>500g</v>
      </c>
      <c r="O413" s="14" t="str">
        <f t="shared" si="20"/>
        <v>Q2</v>
      </c>
    </row>
    <row r="414" spans="1:15" x14ac:dyDescent="0.55000000000000004">
      <c r="A414" s="2">
        <v>43593</v>
      </c>
      <c r="B414" t="s">
        <v>50</v>
      </c>
      <c r="C414" t="s">
        <v>12</v>
      </c>
      <c r="D414" s="6">
        <v>440</v>
      </c>
      <c r="E414" s="4">
        <v>880638</v>
      </c>
      <c r="F414" s="4">
        <v>387480530</v>
      </c>
      <c r="G414" s="4">
        <v>42622858.299999997</v>
      </c>
      <c r="H414" t="s">
        <v>43</v>
      </c>
      <c r="I414" t="s">
        <v>74</v>
      </c>
      <c r="J414" s="13" t="str">
        <f t="shared" si="18"/>
        <v>T05</v>
      </c>
      <c r="K414" s="13" t="str">
        <f t="shared" si="19"/>
        <v>W19</v>
      </c>
      <c r="L414" s="13" t="str">
        <f>VLOOKUP($C414,List!$A$2:$D$26,2,0)</f>
        <v>Nhóm 03</v>
      </c>
      <c r="M414" s="14">
        <f>VLOOKUP($C414,List!$A$2:$D$26,3,0)*D414/1000</f>
        <v>1.8919999999999999</v>
      </c>
      <c r="N414" s="13" t="str">
        <f>VLOOKUP($C414,List!$A$2:$D$26,4,0)</f>
        <v>1000g</v>
      </c>
      <c r="O414" s="14" t="str">
        <f t="shared" si="20"/>
        <v>Q2</v>
      </c>
    </row>
    <row r="415" spans="1:15" x14ac:dyDescent="0.55000000000000004">
      <c r="A415" s="2">
        <v>43593</v>
      </c>
      <c r="B415" t="s">
        <v>55</v>
      </c>
      <c r="C415" t="s">
        <v>17</v>
      </c>
      <c r="D415" s="6">
        <v>1460</v>
      </c>
      <c r="E415" s="4">
        <v>424586</v>
      </c>
      <c r="F415" s="4">
        <v>619896020</v>
      </c>
      <c r="G415" s="4">
        <v>61989602</v>
      </c>
      <c r="H415" t="s">
        <v>46</v>
      </c>
      <c r="I415" t="s">
        <v>74</v>
      </c>
      <c r="J415" s="13" t="str">
        <f t="shared" si="18"/>
        <v>T05</v>
      </c>
      <c r="K415" s="13" t="str">
        <f t="shared" si="19"/>
        <v>W19</v>
      </c>
      <c r="L415" s="13" t="str">
        <f>VLOOKUP($C415,List!$A$2:$D$26,2,0)</f>
        <v>Nhóm 01</v>
      </c>
      <c r="M415" s="14">
        <f>VLOOKUP($C415,List!$A$2:$D$26,3,0)*D415/1000</f>
        <v>3.3579999999999997</v>
      </c>
      <c r="N415" s="13" t="str">
        <f>VLOOKUP($C415,List!$A$2:$D$26,4,0)</f>
        <v>500g</v>
      </c>
      <c r="O415" s="14" t="str">
        <f t="shared" si="20"/>
        <v>Q2</v>
      </c>
    </row>
    <row r="416" spans="1:15" x14ac:dyDescent="0.55000000000000004">
      <c r="A416" s="2">
        <v>43593</v>
      </c>
      <c r="B416" t="s">
        <v>52</v>
      </c>
      <c r="C416" t="s">
        <v>23</v>
      </c>
      <c r="D416" s="6">
        <v>660</v>
      </c>
      <c r="E416" s="4">
        <v>920033</v>
      </c>
      <c r="F416" s="4">
        <v>607221970</v>
      </c>
      <c r="G416" s="4">
        <v>109299954.59999999</v>
      </c>
      <c r="H416" t="s">
        <v>46</v>
      </c>
      <c r="I416" t="s">
        <v>75</v>
      </c>
      <c r="J416" s="13" t="str">
        <f t="shared" si="18"/>
        <v>T05</v>
      </c>
      <c r="K416" s="13" t="str">
        <f t="shared" si="19"/>
        <v>W19</v>
      </c>
      <c r="L416" s="13" t="str">
        <f>VLOOKUP($C416,List!$A$2:$D$26,2,0)</f>
        <v>Nhóm 07</v>
      </c>
      <c r="M416" s="14">
        <f>VLOOKUP($C416,List!$A$2:$D$26,3,0)*D416/1000</f>
        <v>2.7059999999999995</v>
      </c>
      <c r="N416" s="13" t="str">
        <f>VLOOKUP($C416,List!$A$2:$D$26,4,0)</f>
        <v>1000g</v>
      </c>
      <c r="O416" s="14" t="str">
        <f t="shared" si="20"/>
        <v>Q2</v>
      </c>
    </row>
    <row r="417" spans="1:15" x14ac:dyDescent="0.55000000000000004">
      <c r="A417" s="2">
        <v>43593</v>
      </c>
      <c r="B417" t="s">
        <v>63</v>
      </c>
      <c r="C417" t="s">
        <v>8</v>
      </c>
      <c r="D417" s="6">
        <v>500</v>
      </c>
      <c r="E417" s="4">
        <v>502020</v>
      </c>
      <c r="F417" s="4">
        <v>251009850</v>
      </c>
      <c r="G417" s="4">
        <v>55222167</v>
      </c>
      <c r="H417" t="s">
        <v>45</v>
      </c>
      <c r="I417" t="s">
        <v>75</v>
      </c>
      <c r="J417" s="13" t="str">
        <f t="shared" si="18"/>
        <v>T05</v>
      </c>
      <c r="K417" s="13" t="str">
        <f t="shared" si="19"/>
        <v>W19</v>
      </c>
      <c r="L417" s="13" t="str">
        <f>VLOOKUP($C417,List!$A$2:$D$26,2,0)</f>
        <v>Nhóm 02</v>
      </c>
      <c r="M417" s="14">
        <f>VLOOKUP($C417,List!$A$2:$D$26,3,0)*D417/1000</f>
        <v>2</v>
      </c>
      <c r="N417" s="13" t="str">
        <f>VLOOKUP($C417,List!$A$2:$D$26,4,0)</f>
        <v>800g</v>
      </c>
      <c r="O417" s="14" t="str">
        <f t="shared" si="20"/>
        <v>Q2</v>
      </c>
    </row>
    <row r="418" spans="1:15" x14ac:dyDescent="0.55000000000000004">
      <c r="A418" s="2">
        <v>43594</v>
      </c>
      <c r="B418" t="s">
        <v>64</v>
      </c>
      <c r="C418" t="s">
        <v>29</v>
      </c>
      <c r="D418" s="6">
        <v>340</v>
      </c>
      <c r="E418" s="4">
        <v>1084725</v>
      </c>
      <c r="F418" s="4">
        <v>368806380</v>
      </c>
      <c r="G418" s="4">
        <v>95889658.800000012</v>
      </c>
      <c r="H418" t="s">
        <v>43</v>
      </c>
      <c r="I418" t="s">
        <v>74</v>
      </c>
      <c r="J418" s="13" t="str">
        <f t="shared" si="18"/>
        <v>T05</v>
      </c>
      <c r="K418" s="13" t="str">
        <f t="shared" si="19"/>
        <v>W19</v>
      </c>
      <c r="L418" s="13" t="str">
        <f>VLOOKUP($C418,List!$A$2:$D$26,2,0)</f>
        <v>Nhóm 02</v>
      </c>
      <c r="M418" s="14">
        <f>VLOOKUP($C418,List!$A$2:$D$26,3,0)*D418/1000</f>
        <v>1.1220000000000001</v>
      </c>
      <c r="N418" s="13" t="str">
        <f>VLOOKUP($C418,List!$A$2:$D$26,4,0)</f>
        <v>800g</v>
      </c>
      <c r="O418" s="14" t="str">
        <f t="shared" si="20"/>
        <v>Q2</v>
      </c>
    </row>
    <row r="419" spans="1:15" x14ac:dyDescent="0.55000000000000004">
      <c r="A419" s="2">
        <v>43594</v>
      </c>
      <c r="B419" t="s">
        <v>57</v>
      </c>
      <c r="C419" t="s">
        <v>8</v>
      </c>
      <c r="D419" s="6">
        <v>1430</v>
      </c>
      <c r="E419" s="4">
        <v>401183</v>
      </c>
      <c r="F419" s="4">
        <v>573692180</v>
      </c>
      <c r="G419" s="4">
        <v>74579983.400000006</v>
      </c>
      <c r="H419" t="s">
        <v>46</v>
      </c>
      <c r="I419" t="s">
        <v>74</v>
      </c>
      <c r="J419" s="13" t="str">
        <f t="shared" si="18"/>
        <v>T05</v>
      </c>
      <c r="K419" s="13" t="str">
        <f t="shared" si="19"/>
        <v>W19</v>
      </c>
      <c r="L419" s="13" t="str">
        <f>VLOOKUP($C419,List!$A$2:$D$26,2,0)</f>
        <v>Nhóm 02</v>
      </c>
      <c r="M419" s="14">
        <f>VLOOKUP($C419,List!$A$2:$D$26,3,0)*D419/1000</f>
        <v>5.72</v>
      </c>
      <c r="N419" s="13" t="str">
        <f>VLOOKUP($C419,List!$A$2:$D$26,4,0)</f>
        <v>800g</v>
      </c>
      <c r="O419" s="14" t="str">
        <f t="shared" si="20"/>
        <v>Q2</v>
      </c>
    </row>
    <row r="420" spans="1:15" x14ac:dyDescent="0.55000000000000004">
      <c r="A420" s="2">
        <v>43595</v>
      </c>
      <c r="B420" t="s">
        <v>64</v>
      </c>
      <c r="C420" t="s">
        <v>20</v>
      </c>
      <c r="D420" s="6">
        <v>390</v>
      </c>
      <c r="E420" s="4">
        <v>490102</v>
      </c>
      <c r="F420" s="4">
        <v>191139860</v>
      </c>
      <c r="G420" s="4">
        <v>19113986</v>
      </c>
      <c r="H420" t="s">
        <v>47</v>
      </c>
      <c r="I420" t="s">
        <v>74</v>
      </c>
      <c r="J420" s="13" t="str">
        <f t="shared" si="18"/>
        <v>T05</v>
      </c>
      <c r="K420" s="13" t="str">
        <f t="shared" si="19"/>
        <v>W19</v>
      </c>
      <c r="L420" s="13" t="str">
        <f>VLOOKUP($C420,List!$A$2:$D$26,2,0)</f>
        <v>Nhóm 08</v>
      </c>
      <c r="M420" s="14">
        <f>VLOOKUP($C420,List!$A$2:$D$26,3,0)*D420/1000</f>
        <v>1.17</v>
      </c>
      <c r="N420" s="13" t="str">
        <f>VLOOKUP($C420,List!$A$2:$D$26,4,0)</f>
        <v>500g</v>
      </c>
      <c r="O420" s="14" t="str">
        <f t="shared" si="20"/>
        <v>Q2</v>
      </c>
    </row>
    <row r="421" spans="1:15" x14ac:dyDescent="0.55000000000000004">
      <c r="A421" s="2">
        <v>43595</v>
      </c>
      <c r="B421" t="s">
        <v>57</v>
      </c>
      <c r="C421" t="s">
        <v>7</v>
      </c>
      <c r="D421" s="6">
        <v>350</v>
      </c>
      <c r="E421" s="4">
        <v>405897</v>
      </c>
      <c r="F421" s="4">
        <v>142063840</v>
      </c>
      <c r="G421" s="4">
        <v>28412768.000000004</v>
      </c>
      <c r="H421" t="s">
        <v>47</v>
      </c>
      <c r="I421" t="s">
        <v>74</v>
      </c>
      <c r="J421" s="13" t="str">
        <f t="shared" si="18"/>
        <v>T05</v>
      </c>
      <c r="K421" s="13" t="str">
        <f t="shared" si="19"/>
        <v>W19</v>
      </c>
      <c r="L421" s="13" t="str">
        <f>VLOOKUP($C421,List!$A$2:$D$26,2,0)</f>
        <v>Nhóm 06</v>
      </c>
      <c r="M421" s="14">
        <f>VLOOKUP($C421,List!$A$2:$D$26,3,0)*D421/1000</f>
        <v>1.1200000000000001</v>
      </c>
      <c r="N421" s="13" t="str">
        <f>VLOOKUP($C421,List!$A$2:$D$26,4,0)</f>
        <v>800g</v>
      </c>
      <c r="O421" s="14" t="str">
        <f t="shared" si="20"/>
        <v>Q2</v>
      </c>
    </row>
    <row r="422" spans="1:15" x14ac:dyDescent="0.55000000000000004">
      <c r="A422" s="2">
        <v>43595</v>
      </c>
      <c r="B422" t="s">
        <v>55</v>
      </c>
      <c r="C422" t="s">
        <v>16</v>
      </c>
      <c r="D422" s="6">
        <v>710</v>
      </c>
      <c r="E422" s="4">
        <v>649526</v>
      </c>
      <c r="F422" s="4">
        <v>461163310</v>
      </c>
      <c r="G422" s="4">
        <v>119902460.60000001</v>
      </c>
      <c r="H422" t="s">
        <v>43</v>
      </c>
      <c r="I422" t="s">
        <v>74</v>
      </c>
      <c r="J422" s="13" t="str">
        <f t="shared" si="18"/>
        <v>T05</v>
      </c>
      <c r="K422" s="13" t="str">
        <f t="shared" si="19"/>
        <v>W19</v>
      </c>
      <c r="L422" s="13" t="str">
        <f>VLOOKUP($C422,List!$A$2:$D$26,2,0)</f>
        <v>Nhóm 04</v>
      </c>
      <c r="M422" s="14">
        <f>VLOOKUP($C422,List!$A$2:$D$26,3,0)*D422/1000</f>
        <v>2.2719999999999998</v>
      </c>
      <c r="N422" s="13" t="str">
        <f>VLOOKUP($C422,List!$A$2:$D$26,4,0)</f>
        <v>800g</v>
      </c>
      <c r="O422" s="14" t="str">
        <f t="shared" si="20"/>
        <v>Q2</v>
      </c>
    </row>
    <row r="423" spans="1:15" x14ac:dyDescent="0.55000000000000004">
      <c r="A423" s="2">
        <v>43595</v>
      </c>
      <c r="B423" t="s">
        <v>61</v>
      </c>
      <c r="C423" t="s">
        <v>24</v>
      </c>
      <c r="D423" s="6">
        <v>860</v>
      </c>
      <c r="E423" s="4">
        <v>686454</v>
      </c>
      <c r="F423" s="4">
        <v>590350280</v>
      </c>
      <c r="G423" s="4">
        <v>82649039.200000003</v>
      </c>
      <c r="H423" t="s">
        <v>46</v>
      </c>
      <c r="I423" t="s">
        <v>74</v>
      </c>
      <c r="J423" s="13" t="str">
        <f t="shared" si="18"/>
        <v>T05</v>
      </c>
      <c r="K423" s="13" t="str">
        <f t="shared" si="19"/>
        <v>W19</v>
      </c>
      <c r="L423" s="13" t="str">
        <f>VLOOKUP($C423,List!$A$2:$D$26,2,0)</f>
        <v>Nhóm 06</v>
      </c>
      <c r="M423" s="14">
        <f>VLOOKUP($C423,List!$A$2:$D$26,3,0)*D423/1000</f>
        <v>1.806</v>
      </c>
      <c r="N423" s="13" t="str">
        <f>VLOOKUP($C423,List!$A$2:$D$26,4,0)</f>
        <v>500g</v>
      </c>
      <c r="O423" s="14" t="str">
        <f t="shared" si="20"/>
        <v>Q2</v>
      </c>
    </row>
    <row r="424" spans="1:15" x14ac:dyDescent="0.55000000000000004">
      <c r="A424" s="2">
        <v>43595</v>
      </c>
      <c r="B424" t="s">
        <v>60</v>
      </c>
      <c r="C424" t="s">
        <v>30</v>
      </c>
      <c r="D424" s="6">
        <v>640</v>
      </c>
      <c r="E424" s="4">
        <v>466885</v>
      </c>
      <c r="F424" s="4">
        <v>298806310</v>
      </c>
      <c r="G424" s="4">
        <v>26892567.899999999</v>
      </c>
      <c r="H424" t="s">
        <v>45</v>
      </c>
      <c r="I424" t="s">
        <v>74</v>
      </c>
      <c r="J424" s="13" t="str">
        <f t="shared" si="18"/>
        <v>T05</v>
      </c>
      <c r="K424" s="13" t="str">
        <f t="shared" si="19"/>
        <v>W19</v>
      </c>
      <c r="L424" s="13" t="str">
        <f>VLOOKUP($C424,List!$A$2:$D$26,2,0)</f>
        <v>Nhóm 07</v>
      </c>
      <c r="M424" s="14">
        <f>VLOOKUP($C424,List!$A$2:$D$26,3,0)*D424/1000</f>
        <v>2.4319999999999999</v>
      </c>
      <c r="N424" s="13" t="str">
        <f>VLOOKUP($C424,List!$A$2:$D$26,4,0)</f>
        <v>800g</v>
      </c>
      <c r="O424" s="14" t="str">
        <f t="shared" si="20"/>
        <v>Q2</v>
      </c>
    </row>
    <row r="425" spans="1:15" x14ac:dyDescent="0.55000000000000004">
      <c r="A425" s="2">
        <v>43595</v>
      </c>
      <c r="B425" t="s">
        <v>63</v>
      </c>
      <c r="C425" t="s">
        <v>31</v>
      </c>
      <c r="D425" s="6">
        <v>520</v>
      </c>
      <c r="E425" s="4">
        <v>641122</v>
      </c>
      <c r="F425" s="4">
        <v>333383490</v>
      </c>
      <c r="G425" s="4">
        <v>46673688.600000001</v>
      </c>
      <c r="H425" t="s">
        <v>44</v>
      </c>
      <c r="I425" t="s">
        <v>75</v>
      </c>
      <c r="J425" s="13" t="str">
        <f t="shared" si="18"/>
        <v>T05</v>
      </c>
      <c r="K425" s="13" t="str">
        <f t="shared" si="19"/>
        <v>W19</v>
      </c>
      <c r="L425" s="13" t="str">
        <f>VLOOKUP($C425,List!$A$2:$D$26,2,0)</f>
        <v>Nhóm 04</v>
      </c>
      <c r="M425" s="14">
        <f>VLOOKUP($C425,List!$A$2:$D$26,3,0)*D425/1000</f>
        <v>1.6639999999999999</v>
      </c>
      <c r="N425" s="13" t="str">
        <f>VLOOKUP($C425,List!$A$2:$D$26,4,0)</f>
        <v>800g</v>
      </c>
      <c r="O425" s="14" t="str">
        <f t="shared" si="20"/>
        <v>Q2</v>
      </c>
    </row>
    <row r="426" spans="1:15" x14ac:dyDescent="0.55000000000000004">
      <c r="A426" s="2">
        <v>43595</v>
      </c>
      <c r="B426" t="s">
        <v>51</v>
      </c>
      <c r="C426" t="s">
        <v>24</v>
      </c>
      <c r="D426" s="6">
        <v>220</v>
      </c>
      <c r="E426" s="4">
        <v>517170</v>
      </c>
      <c r="F426" s="4">
        <v>113777320</v>
      </c>
      <c r="G426" s="4">
        <v>11377732</v>
      </c>
      <c r="H426" t="s">
        <v>43</v>
      </c>
      <c r="I426" t="s">
        <v>75</v>
      </c>
      <c r="J426" s="13" t="str">
        <f t="shared" si="18"/>
        <v>T05</v>
      </c>
      <c r="K426" s="13" t="str">
        <f t="shared" si="19"/>
        <v>W19</v>
      </c>
      <c r="L426" s="13" t="str">
        <f>VLOOKUP($C426,List!$A$2:$D$26,2,0)</f>
        <v>Nhóm 06</v>
      </c>
      <c r="M426" s="14">
        <f>VLOOKUP($C426,List!$A$2:$D$26,3,0)*D426/1000</f>
        <v>0.46200000000000002</v>
      </c>
      <c r="N426" s="13" t="str">
        <f>VLOOKUP($C426,List!$A$2:$D$26,4,0)</f>
        <v>500g</v>
      </c>
      <c r="O426" s="14" t="str">
        <f t="shared" si="20"/>
        <v>Q2</v>
      </c>
    </row>
    <row r="427" spans="1:15" x14ac:dyDescent="0.55000000000000004">
      <c r="A427" s="2">
        <v>43596</v>
      </c>
      <c r="B427" t="s">
        <v>56</v>
      </c>
      <c r="C427" t="s">
        <v>27</v>
      </c>
      <c r="D427" s="6">
        <v>280</v>
      </c>
      <c r="E427" s="4">
        <v>364772</v>
      </c>
      <c r="F427" s="4">
        <v>102136190</v>
      </c>
      <c r="G427" s="4">
        <v>15320428.499999998</v>
      </c>
      <c r="H427" t="s">
        <v>44</v>
      </c>
      <c r="I427" t="s">
        <v>75</v>
      </c>
      <c r="J427" s="13" t="str">
        <f t="shared" si="18"/>
        <v>T05</v>
      </c>
      <c r="K427" s="13" t="str">
        <f t="shared" si="19"/>
        <v>W19</v>
      </c>
      <c r="L427" s="13" t="str">
        <f>VLOOKUP($C427,List!$A$2:$D$26,2,0)</f>
        <v>Nhóm 03</v>
      </c>
      <c r="M427" s="14">
        <f>VLOOKUP($C427,List!$A$2:$D$26,3,0)*D427/1000</f>
        <v>1.036</v>
      </c>
      <c r="N427" s="13" t="str">
        <f>VLOOKUP($C427,List!$A$2:$D$26,4,0)</f>
        <v>800g</v>
      </c>
      <c r="O427" s="14" t="str">
        <f t="shared" si="20"/>
        <v>Q2</v>
      </c>
    </row>
    <row r="428" spans="1:15" x14ac:dyDescent="0.55000000000000004">
      <c r="A428" s="2">
        <v>43596</v>
      </c>
      <c r="B428" t="s">
        <v>55</v>
      </c>
      <c r="C428" t="s">
        <v>28</v>
      </c>
      <c r="D428" s="6">
        <v>50</v>
      </c>
      <c r="E428" s="4">
        <v>747176</v>
      </c>
      <c r="F428" s="4">
        <v>37358820</v>
      </c>
      <c r="G428" s="4">
        <v>8966116.7999999989</v>
      </c>
      <c r="H428" t="s">
        <v>46</v>
      </c>
      <c r="I428" t="s">
        <v>74</v>
      </c>
      <c r="J428" s="13" t="str">
        <f t="shared" si="18"/>
        <v>T05</v>
      </c>
      <c r="K428" s="13" t="str">
        <f t="shared" si="19"/>
        <v>W19</v>
      </c>
      <c r="L428" s="13" t="str">
        <f>VLOOKUP($C428,List!$A$2:$D$26,2,0)</f>
        <v>Nhóm 05</v>
      </c>
      <c r="M428" s="14">
        <f>VLOOKUP($C428,List!$A$2:$D$26,3,0)*D428/1000</f>
        <v>0.1</v>
      </c>
      <c r="N428" s="13" t="str">
        <f>VLOOKUP($C428,List!$A$2:$D$26,4,0)</f>
        <v>250g</v>
      </c>
      <c r="O428" s="14" t="str">
        <f t="shared" si="20"/>
        <v>Q2</v>
      </c>
    </row>
    <row r="429" spans="1:15" x14ac:dyDescent="0.55000000000000004">
      <c r="A429" s="2">
        <v>43596</v>
      </c>
      <c r="B429" t="s">
        <v>61</v>
      </c>
      <c r="C429" t="s">
        <v>23</v>
      </c>
      <c r="D429" s="6">
        <v>290</v>
      </c>
      <c r="E429" s="4">
        <v>1082422</v>
      </c>
      <c r="F429" s="4">
        <v>313902520</v>
      </c>
      <c r="G429" s="4">
        <v>43946352.800000004</v>
      </c>
      <c r="H429" t="s">
        <v>44</v>
      </c>
      <c r="I429" t="s">
        <v>74</v>
      </c>
      <c r="J429" s="13" t="str">
        <f t="shared" si="18"/>
        <v>T05</v>
      </c>
      <c r="K429" s="13" t="str">
        <f t="shared" si="19"/>
        <v>W19</v>
      </c>
      <c r="L429" s="13" t="str">
        <f>VLOOKUP($C429,List!$A$2:$D$26,2,0)</f>
        <v>Nhóm 07</v>
      </c>
      <c r="M429" s="14">
        <f>VLOOKUP($C429,List!$A$2:$D$26,3,0)*D429/1000</f>
        <v>1.1890000000000001</v>
      </c>
      <c r="N429" s="13" t="str">
        <f>VLOOKUP($C429,List!$A$2:$D$26,4,0)</f>
        <v>1000g</v>
      </c>
      <c r="O429" s="14" t="str">
        <f t="shared" si="20"/>
        <v>Q2</v>
      </c>
    </row>
    <row r="430" spans="1:15" x14ac:dyDescent="0.55000000000000004">
      <c r="A430" s="2">
        <v>43596</v>
      </c>
      <c r="B430" t="s">
        <v>59</v>
      </c>
      <c r="C430" t="s">
        <v>29</v>
      </c>
      <c r="D430" s="6">
        <v>480</v>
      </c>
      <c r="E430" s="4">
        <v>824147</v>
      </c>
      <c r="F430" s="4">
        <v>395590380</v>
      </c>
      <c r="G430" s="4">
        <v>90985787.400000006</v>
      </c>
      <c r="H430" t="s">
        <v>45</v>
      </c>
      <c r="I430" t="s">
        <v>75</v>
      </c>
      <c r="J430" s="13" t="str">
        <f t="shared" si="18"/>
        <v>T05</v>
      </c>
      <c r="K430" s="13" t="str">
        <f t="shared" si="19"/>
        <v>W19</v>
      </c>
      <c r="L430" s="13" t="str">
        <f>VLOOKUP($C430,List!$A$2:$D$26,2,0)</f>
        <v>Nhóm 02</v>
      </c>
      <c r="M430" s="14">
        <f>VLOOKUP($C430,List!$A$2:$D$26,3,0)*D430/1000</f>
        <v>1.5840000000000001</v>
      </c>
      <c r="N430" s="13" t="str">
        <f>VLOOKUP($C430,List!$A$2:$D$26,4,0)</f>
        <v>800g</v>
      </c>
      <c r="O430" s="14" t="str">
        <f t="shared" si="20"/>
        <v>Q2</v>
      </c>
    </row>
    <row r="431" spans="1:15" x14ac:dyDescent="0.55000000000000004">
      <c r="A431" s="2">
        <v>43596</v>
      </c>
      <c r="B431" t="s">
        <v>59</v>
      </c>
      <c r="C431" t="s">
        <v>26</v>
      </c>
      <c r="D431" s="6">
        <v>490</v>
      </c>
      <c r="E431" s="4">
        <v>949248</v>
      </c>
      <c r="F431" s="4">
        <v>465131710</v>
      </c>
      <c r="G431" s="4">
        <v>60467122.300000004</v>
      </c>
      <c r="H431" t="s">
        <v>43</v>
      </c>
      <c r="I431" t="s">
        <v>74</v>
      </c>
      <c r="J431" s="13" t="str">
        <f t="shared" si="18"/>
        <v>T05</v>
      </c>
      <c r="K431" s="13" t="str">
        <f t="shared" si="19"/>
        <v>W19</v>
      </c>
      <c r="L431" s="13" t="str">
        <f>VLOOKUP($C431,List!$A$2:$D$26,2,0)</f>
        <v>Nhóm 06</v>
      </c>
      <c r="M431" s="14">
        <f>VLOOKUP($C431,List!$A$2:$D$26,3,0)*D431/1000</f>
        <v>1.274</v>
      </c>
      <c r="N431" s="13" t="str">
        <f>VLOOKUP($C431,List!$A$2:$D$26,4,0)</f>
        <v>500g</v>
      </c>
      <c r="O431" s="14" t="str">
        <f t="shared" si="20"/>
        <v>Q2</v>
      </c>
    </row>
    <row r="432" spans="1:15" x14ac:dyDescent="0.55000000000000004">
      <c r="A432" s="2">
        <v>43596</v>
      </c>
      <c r="B432" t="s">
        <v>59</v>
      </c>
      <c r="C432" t="s">
        <v>7</v>
      </c>
      <c r="D432" s="6">
        <v>950</v>
      </c>
      <c r="E432" s="4">
        <v>367968</v>
      </c>
      <c r="F432" s="4">
        <v>349569150</v>
      </c>
      <c r="G432" s="4">
        <v>52435372.5</v>
      </c>
      <c r="H432" t="s">
        <v>44</v>
      </c>
      <c r="I432" t="s">
        <v>74</v>
      </c>
      <c r="J432" s="13" t="str">
        <f t="shared" si="18"/>
        <v>T05</v>
      </c>
      <c r="K432" s="13" t="str">
        <f t="shared" si="19"/>
        <v>W19</v>
      </c>
      <c r="L432" s="13" t="str">
        <f>VLOOKUP($C432,List!$A$2:$D$26,2,0)</f>
        <v>Nhóm 06</v>
      </c>
      <c r="M432" s="14">
        <f>VLOOKUP($C432,List!$A$2:$D$26,3,0)*D432/1000</f>
        <v>3.04</v>
      </c>
      <c r="N432" s="13" t="str">
        <f>VLOOKUP($C432,List!$A$2:$D$26,4,0)</f>
        <v>800g</v>
      </c>
      <c r="O432" s="14" t="str">
        <f t="shared" si="20"/>
        <v>Q2</v>
      </c>
    </row>
    <row r="433" spans="1:15" x14ac:dyDescent="0.55000000000000004">
      <c r="A433" s="2">
        <v>43596</v>
      </c>
      <c r="B433" t="s">
        <v>60</v>
      </c>
      <c r="C433" t="s">
        <v>9</v>
      </c>
      <c r="D433" s="6">
        <v>260</v>
      </c>
      <c r="E433" s="4">
        <v>604840</v>
      </c>
      <c r="F433" s="4">
        <v>157258280</v>
      </c>
      <c r="G433" s="4">
        <v>31451656</v>
      </c>
      <c r="H433" t="s">
        <v>44</v>
      </c>
      <c r="I433" t="s">
        <v>74</v>
      </c>
      <c r="J433" s="13" t="str">
        <f t="shared" si="18"/>
        <v>T05</v>
      </c>
      <c r="K433" s="13" t="str">
        <f t="shared" si="19"/>
        <v>W19</v>
      </c>
      <c r="L433" s="13" t="str">
        <f>VLOOKUP($C433,List!$A$2:$D$26,2,0)</f>
        <v>Nhóm 04</v>
      </c>
      <c r="M433" s="14">
        <f>VLOOKUP($C433,List!$A$2:$D$26,3,0)*D433/1000</f>
        <v>0.83199999999999996</v>
      </c>
      <c r="N433" s="13" t="str">
        <f>VLOOKUP($C433,List!$A$2:$D$26,4,0)</f>
        <v>800g</v>
      </c>
      <c r="O433" s="14" t="str">
        <f t="shared" si="20"/>
        <v>Q2</v>
      </c>
    </row>
    <row r="434" spans="1:15" x14ac:dyDescent="0.55000000000000004">
      <c r="A434" s="2">
        <v>43596</v>
      </c>
      <c r="B434" t="s">
        <v>64</v>
      </c>
      <c r="C434" t="s">
        <v>24</v>
      </c>
      <c r="D434" s="6">
        <v>290</v>
      </c>
      <c r="E434" s="4">
        <v>705848</v>
      </c>
      <c r="F434" s="4">
        <v>204695810</v>
      </c>
      <c r="G434" s="4">
        <v>40939162</v>
      </c>
      <c r="H434" t="s">
        <v>45</v>
      </c>
      <c r="I434" t="s">
        <v>74</v>
      </c>
      <c r="J434" s="13" t="str">
        <f t="shared" si="18"/>
        <v>T05</v>
      </c>
      <c r="K434" s="13" t="str">
        <f t="shared" si="19"/>
        <v>W19</v>
      </c>
      <c r="L434" s="13" t="str">
        <f>VLOOKUP($C434,List!$A$2:$D$26,2,0)</f>
        <v>Nhóm 06</v>
      </c>
      <c r="M434" s="14">
        <f>VLOOKUP($C434,List!$A$2:$D$26,3,0)*D434/1000</f>
        <v>0.60899999999999999</v>
      </c>
      <c r="N434" s="13" t="str">
        <f>VLOOKUP($C434,List!$A$2:$D$26,4,0)</f>
        <v>500g</v>
      </c>
      <c r="O434" s="14" t="str">
        <f t="shared" si="20"/>
        <v>Q2</v>
      </c>
    </row>
    <row r="435" spans="1:15" x14ac:dyDescent="0.55000000000000004">
      <c r="A435" s="2">
        <v>43597</v>
      </c>
      <c r="B435" t="s">
        <v>60</v>
      </c>
      <c r="C435" t="s">
        <v>12</v>
      </c>
      <c r="D435" s="6">
        <v>600</v>
      </c>
      <c r="E435" s="4">
        <v>955029</v>
      </c>
      <c r="F435" s="4">
        <v>573017170</v>
      </c>
      <c r="G435" s="4">
        <v>126063777.40000001</v>
      </c>
      <c r="H435" t="s">
        <v>43</v>
      </c>
      <c r="I435" t="s">
        <v>74</v>
      </c>
      <c r="J435" s="13" t="str">
        <f t="shared" si="18"/>
        <v>T05</v>
      </c>
      <c r="K435" s="13" t="str">
        <f t="shared" si="19"/>
        <v>W20</v>
      </c>
      <c r="L435" s="13" t="str">
        <f>VLOOKUP($C435,List!$A$2:$D$26,2,0)</f>
        <v>Nhóm 03</v>
      </c>
      <c r="M435" s="14">
        <f>VLOOKUP($C435,List!$A$2:$D$26,3,0)*D435/1000</f>
        <v>2.58</v>
      </c>
      <c r="N435" s="13" t="str">
        <f>VLOOKUP($C435,List!$A$2:$D$26,4,0)</f>
        <v>1000g</v>
      </c>
      <c r="O435" s="14" t="str">
        <f t="shared" si="20"/>
        <v>Q2</v>
      </c>
    </row>
    <row r="436" spans="1:15" x14ac:dyDescent="0.55000000000000004">
      <c r="A436" s="2">
        <v>43597</v>
      </c>
      <c r="B436" t="s">
        <v>64</v>
      </c>
      <c r="C436" t="s">
        <v>11</v>
      </c>
      <c r="D436" s="6">
        <v>1710</v>
      </c>
      <c r="E436" s="4">
        <v>383470</v>
      </c>
      <c r="F436" s="4">
        <v>655733350</v>
      </c>
      <c r="G436" s="4">
        <v>65573335</v>
      </c>
      <c r="H436" t="s">
        <v>44</v>
      </c>
      <c r="I436" t="s">
        <v>74</v>
      </c>
      <c r="J436" s="13" t="str">
        <f t="shared" si="18"/>
        <v>T05</v>
      </c>
      <c r="K436" s="13" t="str">
        <f t="shared" si="19"/>
        <v>W20</v>
      </c>
      <c r="L436" s="13" t="str">
        <f>VLOOKUP($C436,List!$A$2:$D$26,2,0)</f>
        <v>Nhóm 05</v>
      </c>
      <c r="M436" s="14">
        <f>VLOOKUP($C436,List!$A$2:$D$26,3,0)*D436/1000</f>
        <v>3.7620000000000005</v>
      </c>
      <c r="N436" s="13" t="str">
        <f>VLOOKUP($C436,List!$A$2:$D$26,4,0)</f>
        <v>500g</v>
      </c>
      <c r="O436" s="14" t="str">
        <f t="shared" si="20"/>
        <v>Q2</v>
      </c>
    </row>
    <row r="437" spans="1:15" x14ac:dyDescent="0.55000000000000004">
      <c r="A437" s="2">
        <v>43597</v>
      </c>
      <c r="B437" t="s">
        <v>57</v>
      </c>
      <c r="C437" t="s">
        <v>15</v>
      </c>
      <c r="D437" s="6">
        <v>300</v>
      </c>
      <c r="E437" s="4">
        <v>803855</v>
      </c>
      <c r="F437" s="4">
        <v>241156450</v>
      </c>
      <c r="G437" s="4">
        <v>38585032</v>
      </c>
      <c r="H437" t="s">
        <v>45</v>
      </c>
      <c r="I437" t="s">
        <v>74</v>
      </c>
      <c r="J437" s="13" t="str">
        <f t="shared" si="18"/>
        <v>T05</v>
      </c>
      <c r="K437" s="13" t="str">
        <f t="shared" si="19"/>
        <v>W20</v>
      </c>
      <c r="L437" s="13" t="str">
        <f>VLOOKUP($C437,List!$A$2:$D$26,2,0)</f>
        <v>Nhóm 03</v>
      </c>
      <c r="M437" s="14">
        <f>VLOOKUP($C437,List!$A$2:$D$26,3,0)*D437/1000</f>
        <v>1.08</v>
      </c>
      <c r="N437" s="13" t="str">
        <f>VLOOKUP($C437,List!$A$2:$D$26,4,0)</f>
        <v>800g</v>
      </c>
      <c r="O437" s="14" t="str">
        <f t="shared" si="20"/>
        <v>Q2</v>
      </c>
    </row>
    <row r="438" spans="1:15" x14ac:dyDescent="0.55000000000000004">
      <c r="A438" s="2">
        <v>43597</v>
      </c>
      <c r="B438" t="s">
        <v>63</v>
      </c>
      <c r="C438" t="s">
        <v>29</v>
      </c>
      <c r="D438" s="6">
        <v>580</v>
      </c>
      <c r="E438" s="4">
        <v>1034078</v>
      </c>
      <c r="F438" s="4">
        <v>599765330</v>
      </c>
      <c r="G438" s="4">
        <v>53978879.699999996</v>
      </c>
      <c r="H438" t="s">
        <v>44</v>
      </c>
      <c r="I438" t="s">
        <v>74</v>
      </c>
      <c r="J438" s="13" t="str">
        <f t="shared" si="18"/>
        <v>T05</v>
      </c>
      <c r="K438" s="13" t="str">
        <f t="shared" si="19"/>
        <v>W20</v>
      </c>
      <c r="L438" s="13" t="str">
        <f>VLOOKUP($C438,List!$A$2:$D$26,2,0)</f>
        <v>Nhóm 02</v>
      </c>
      <c r="M438" s="14">
        <f>VLOOKUP($C438,List!$A$2:$D$26,3,0)*D438/1000</f>
        <v>1.9139999999999999</v>
      </c>
      <c r="N438" s="13" t="str">
        <f>VLOOKUP($C438,List!$A$2:$D$26,4,0)</f>
        <v>800g</v>
      </c>
      <c r="O438" s="14" t="str">
        <f t="shared" si="20"/>
        <v>Q2</v>
      </c>
    </row>
    <row r="439" spans="1:15" x14ac:dyDescent="0.55000000000000004">
      <c r="A439" s="2">
        <v>43597</v>
      </c>
      <c r="B439" t="s">
        <v>55</v>
      </c>
      <c r="C439" t="s">
        <v>10</v>
      </c>
      <c r="D439" s="6">
        <v>1860</v>
      </c>
      <c r="E439" s="4">
        <v>256551</v>
      </c>
      <c r="F439" s="4">
        <v>477184770</v>
      </c>
      <c r="G439" s="4">
        <v>95436954</v>
      </c>
      <c r="H439" t="s">
        <v>43</v>
      </c>
      <c r="I439" t="s">
        <v>74</v>
      </c>
      <c r="J439" s="13" t="str">
        <f t="shared" si="18"/>
        <v>T05</v>
      </c>
      <c r="K439" s="13" t="str">
        <f t="shared" si="19"/>
        <v>W20</v>
      </c>
      <c r="L439" s="13" t="str">
        <f>VLOOKUP($C439,List!$A$2:$D$26,2,0)</f>
        <v>Nhóm 07</v>
      </c>
      <c r="M439" s="14">
        <f>VLOOKUP($C439,List!$A$2:$D$26,3,0)*D439/1000</f>
        <v>5.0220000000000002</v>
      </c>
      <c r="N439" s="13" t="str">
        <f>VLOOKUP($C439,List!$A$2:$D$26,4,0)</f>
        <v>500g</v>
      </c>
      <c r="O439" s="14" t="str">
        <f t="shared" si="20"/>
        <v>Q2</v>
      </c>
    </row>
    <row r="440" spans="1:15" x14ac:dyDescent="0.55000000000000004">
      <c r="A440" s="2">
        <v>43597</v>
      </c>
      <c r="B440" t="s">
        <v>52</v>
      </c>
      <c r="C440" t="s">
        <v>8</v>
      </c>
      <c r="D440" s="6">
        <v>1220</v>
      </c>
      <c r="E440" s="4">
        <v>389068</v>
      </c>
      <c r="F440" s="4">
        <v>474663100</v>
      </c>
      <c r="G440" s="4">
        <v>37973048</v>
      </c>
      <c r="H440" t="s">
        <v>46</v>
      </c>
      <c r="I440" t="s">
        <v>75</v>
      </c>
      <c r="J440" s="13" t="str">
        <f t="shared" si="18"/>
        <v>T05</v>
      </c>
      <c r="K440" s="13" t="str">
        <f t="shared" si="19"/>
        <v>W20</v>
      </c>
      <c r="L440" s="13" t="str">
        <f>VLOOKUP($C440,List!$A$2:$D$26,2,0)</f>
        <v>Nhóm 02</v>
      </c>
      <c r="M440" s="14">
        <f>VLOOKUP($C440,List!$A$2:$D$26,3,0)*D440/1000</f>
        <v>4.88</v>
      </c>
      <c r="N440" s="13" t="str">
        <f>VLOOKUP($C440,List!$A$2:$D$26,4,0)</f>
        <v>800g</v>
      </c>
      <c r="O440" s="14" t="str">
        <f t="shared" si="20"/>
        <v>Q2</v>
      </c>
    </row>
    <row r="441" spans="1:15" x14ac:dyDescent="0.55000000000000004">
      <c r="A441" s="2">
        <v>43597</v>
      </c>
      <c r="B441" t="s">
        <v>56</v>
      </c>
      <c r="C441" t="s">
        <v>13</v>
      </c>
      <c r="D441" s="6">
        <v>970</v>
      </c>
      <c r="E441" s="4">
        <v>625484</v>
      </c>
      <c r="F441" s="4">
        <v>606719560</v>
      </c>
      <c r="G441" s="4">
        <v>151679890</v>
      </c>
      <c r="H441" t="s">
        <v>43</v>
      </c>
      <c r="I441" t="s">
        <v>74</v>
      </c>
      <c r="J441" s="13" t="str">
        <f t="shared" si="18"/>
        <v>T05</v>
      </c>
      <c r="K441" s="13" t="str">
        <f t="shared" si="19"/>
        <v>W20</v>
      </c>
      <c r="L441" s="13" t="str">
        <f>VLOOKUP($C441,List!$A$2:$D$26,2,0)</f>
        <v>Nhóm 08</v>
      </c>
      <c r="M441" s="14">
        <f>VLOOKUP($C441,List!$A$2:$D$26,3,0)*D441/1000</f>
        <v>2.6190000000000002</v>
      </c>
      <c r="N441" s="13" t="str">
        <f>VLOOKUP($C441,List!$A$2:$D$26,4,0)</f>
        <v>500g</v>
      </c>
      <c r="O441" s="14" t="str">
        <f t="shared" si="20"/>
        <v>Q2</v>
      </c>
    </row>
    <row r="442" spans="1:15" x14ac:dyDescent="0.55000000000000004">
      <c r="A442" s="2">
        <v>43597</v>
      </c>
      <c r="B442" t="s">
        <v>50</v>
      </c>
      <c r="C442" t="s">
        <v>21</v>
      </c>
      <c r="D442" s="6">
        <v>680</v>
      </c>
      <c r="E442" s="4">
        <v>696016</v>
      </c>
      <c r="F442" s="4">
        <v>473290740</v>
      </c>
      <c r="G442" s="4">
        <v>118322685</v>
      </c>
      <c r="H442" t="s">
        <v>45</v>
      </c>
      <c r="I442" t="s">
        <v>75</v>
      </c>
      <c r="J442" s="13" t="str">
        <f t="shared" si="18"/>
        <v>T05</v>
      </c>
      <c r="K442" s="13" t="str">
        <f t="shared" si="19"/>
        <v>W20</v>
      </c>
      <c r="L442" s="13" t="str">
        <f>VLOOKUP($C442,List!$A$2:$D$26,2,0)</f>
        <v>Nhóm 07</v>
      </c>
      <c r="M442" s="14">
        <f>VLOOKUP($C442,List!$A$2:$D$26,3,0)*D442/1000</f>
        <v>2.38</v>
      </c>
      <c r="N442" s="13" t="str">
        <f>VLOOKUP($C442,List!$A$2:$D$26,4,0)</f>
        <v>800g</v>
      </c>
      <c r="O442" s="14" t="str">
        <f t="shared" si="20"/>
        <v>Q2</v>
      </c>
    </row>
    <row r="443" spans="1:15" x14ac:dyDescent="0.55000000000000004">
      <c r="A443" s="2">
        <v>43598</v>
      </c>
      <c r="B443" t="s">
        <v>56</v>
      </c>
      <c r="C443" t="s">
        <v>20</v>
      </c>
      <c r="D443" s="6">
        <v>1030</v>
      </c>
      <c r="E443" s="4">
        <v>382569</v>
      </c>
      <c r="F443" s="4">
        <v>394045730</v>
      </c>
      <c r="G443" s="4">
        <v>39404573</v>
      </c>
      <c r="H443" t="s">
        <v>47</v>
      </c>
      <c r="I443" t="s">
        <v>74</v>
      </c>
      <c r="J443" s="13" t="str">
        <f t="shared" si="18"/>
        <v>T05</v>
      </c>
      <c r="K443" s="13" t="str">
        <f t="shared" si="19"/>
        <v>W20</v>
      </c>
      <c r="L443" s="13" t="str">
        <f>VLOOKUP($C443,List!$A$2:$D$26,2,0)</f>
        <v>Nhóm 08</v>
      </c>
      <c r="M443" s="14">
        <f>VLOOKUP($C443,List!$A$2:$D$26,3,0)*D443/1000</f>
        <v>3.09</v>
      </c>
      <c r="N443" s="13" t="str">
        <f>VLOOKUP($C443,List!$A$2:$D$26,4,0)</f>
        <v>500g</v>
      </c>
      <c r="O443" s="14" t="str">
        <f t="shared" si="20"/>
        <v>Q2</v>
      </c>
    </row>
    <row r="444" spans="1:15" x14ac:dyDescent="0.55000000000000004">
      <c r="A444" s="2">
        <v>43598</v>
      </c>
      <c r="B444" t="s">
        <v>61</v>
      </c>
      <c r="C444" t="s">
        <v>20</v>
      </c>
      <c r="D444" s="6">
        <v>1310</v>
      </c>
      <c r="E444" s="4">
        <v>382682</v>
      </c>
      <c r="F444" s="4">
        <v>501313450</v>
      </c>
      <c r="G444" s="4">
        <v>105275824.5</v>
      </c>
      <c r="H444" t="s">
        <v>46</v>
      </c>
      <c r="I444" t="s">
        <v>74</v>
      </c>
      <c r="J444" s="13" t="str">
        <f t="shared" si="18"/>
        <v>T05</v>
      </c>
      <c r="K444" s="13" t="str">
        <f t="shared" si="19"/>
        <v>W20</v>
      </c>
      <c r="L444" s="13" t="str">
        <f>VLOOKUP($C444,List!$A$2:$D$26,2,0)</f>
        <v>Nhóm 08</v>
      </c>
      <c r="M444" s="14">
        <f>VLOOKUP($C444,List!$A$2:$D$26,3,0)*D444/1000</f>
        <v>3.93</v>
      </c>
      <c r="N444" s="13" t="str">
        <f>VLOOKUP($C444,List!$A$2:$D$26,4,0)</f>
        <v>500g</v>
      </c>
      <c r="O444" s="14" t="str">
        <f t="shared" si="20"/>
        <v>Q2</v>
      </c>
    </row>
    <row r="445" spans="1:15" x14ac:dyDescent="0.55000000000000004">
      <c r="A445" s="2">
        <v>43598</v>
      </c>
      <c r="B445" t="s">
        <v>55</v>
      </c>
      <c r="C445" t="s">
        <v>30</v>
      </c>
      <c r="D445" s="6">
        <v>230</v>
      </c>
      <c r="E445" s="4">
        <v>357413</v>
      </c>
      <c r="F445" s="4">
        <v>82205030</v>
      </c>
      <c r="G445" s="4">
        <v>20551257.5</v>
      </c>
      <c r="H445" t="s">
        <v>44</v>
      </c>
      <c r="I445" t="s">
        <v>75</v>
      </c>
      <c r="J445" s="13" t="str">
        <f t="shared" si="18"/>
        <v>T05</v>
      </c>
      <c r="K445" s="13" t="str">
        <f t="shared" si="19"/>
        <v>W20</v>
      </c>
      <c r="L445" s="13" t="str">
        <f>VLOOKUP($C445,List!$A$2:$D$26,2,0)</f>
        <v>Nhóm 07</v>
      </c>
      <c r="M445" s="14">
        <f>VLOOKUP($C445,List!$A$2:$D$26,3,0)*D445/1000</f>
        <v>0.874</v>
      </c>
      <c r="N445" s="13" t="str">
        <f>VLOOKUP($C445,List!$A$2:$D$26,4,0)</f>
        <v>800g</v>
      </c>
      <c r="O445" s="14" t="str">
        <f t="shared" si="20"/>
        <v>Q2</v>
      </c>
    </row>
    <row r="446" spans="1:15" x14ac:dyDescent="0.55000000000000004">
      <c r="A446" s="2">
        <v>43598</v>
      </c>
      <c r="B446" t="s">
        <v>60</v>
      </c>
      <c r="C446" t="s">
        <v>30</v>
      </c>
      <c r="D446" s="6">
        <v>800</v>
      </c>
      <c r="E446" s="4">
        <v>439317</v>
      </c>
      <c r="F446" s="4">
        <v>351453440</v>
      </c>
      <c r="G446" s="4">
        <v>91377894.399999991</v>
      </c>
      <c r="H446" t="s">
        <v>44</v>
      </c>
      <c r="I446" t="s">
        <v>75</v>
      </c>
      <c r="J446" s="13" t="str">
        <f t="shared" si="18"/>
        <v>T05</v>
      </c>
      <c r="K446" s="13" t="str">
        <f t="shared" si="19"/>
        <v>W20</v>
      </c>
      <c r="L446" s="13" t="str">
        <f>VLOOKUP($C446,List!$A$2:$D$26,2,0)</f>
        <v>Nhóm 07</v>
      </c>
      <c r="M446" s="14">
        <f>VLOOKUP($C446,List!$A$2:$D$26,3,0)*D446/1000</f>
        <v>3.04</v>
      </c>
      <c r="N446" s="13" t="str">
        <f>VLOOKUP($C446,List!$A$2:$D$26,4,0)</f>
        <v>800g</v>
      </c>
      <c r="O446" s="14" t="str">
        <f t="shared" si="20"/>
        <v>Q2</v>
      </c>
    </row>
    <row r="447" spans="1:15" x14ac:dyDescent="0.55000000000000004">
      <c r="A447" s="2">
        <v>43599</v>
      </c>
      <c r="B447" t="s">
        <v>60</v>
      </c>
      <c r="C447" t="s">
        <v>12</v>
      </c>
      <c r="D447" s="6">
        <v>540</v>
      </c>
      <c r="E447" s="4">
        <v>969839</v>
      </c>
      <c r="F447" s="4">
        <v>523713160</v>
      </c>
      <c r="G447" s="4">
        <v>62845579.200000003</v>
      </c>
      <c r="H447" t="s">
        <v>44</v>
      </c>
      <c r="I447" t="s">
        <v>74</v>
      </c>
      <c r="J447" s="13" t="str">
        <f t="shared" si="18"/>
        <v>T05</v>
      </c>
      <c r="K447" s="13" t="str">
        <f t="shared" si="19"/>
        <v>W20</v>
      </c>
      <c r="L447" s="13" t="str">
        <f>VLOOKUP($C447,List!$A$2:$D$26,2,0)</f>
        <v>Nhóm 03</v>
      </c>
      <c r="M447" s="14">
        <f>VLOOKUP($C447,List!$A$2:$D$26,3,0)*D447/1000</f>
        <v>2.3220000000000001</v>
      </c>
      <c r="N447" s="13" t="str">
        <f>VLOOKUP($C447,List!$A$2:$D$26,4,0)</f>
        <v>1000g</v>
      </c>
      <c r="O447" s="14" t="str">
        <f t="shared" si="20"/>
        <v>Q2</v>
      </c>
    </row>
    <row r="448" spans="1:15" x14ac:dyDescent="0.55000000000000004">
      <c r="A448" s="2">
        <v>43599</v>
      </c>
      <c r="B448" t="s">
        <v>62</v>
      </c>
      <c r="C448" t="s">
        <v>12</v>
      </c>
      <c r="D448" s="6">
        <v>120</v>
      </c>
      <c r="E448" s="4">
        <v>928412</v>
      </c>
      <c r="F448" s="4">
        <v>111409400</v>
      </c>
      <c r="G448" s="4">
        <v>14483222</v>
      </c>
      <c r="H448" t="s">
        <v>45</v>
      </c>
      <c r="I448" t="s">
        <v>74</v>
      </c>
      <c r="J448" s="13" t="str">
        <f t="shared" si="18"/>
        <v>T05</v>
      </c>
      <c r="K448" s="13" t="str">
        <f t="shared" si="19"/>
        <v>W20</v>
      </c>
      <c r="L448" s="13" t="str">
        <f>VLOOKUP($C448,List!$A$2:$D$26,2,0)</f>
        <v>Nhóm 03</v>
      </c>
      <c r="M448" s="14">
        <f>VLOOKUP($C448,List!$A$2:$D$26,3,0)*D448/1000</f>
        <v>0.51600000000000001</v>
      </c>
      <c r="N448" s="13" t="str">
        <f>VLOOKUP($C448,List!$A$2:$D$26,4,0)</f>
        <v>1000g</v>
      </c>
      <c r="O448" s="14" t="str">
        <f t="shared" si="20"/>
        <v>Q2</v>
      </c>
    </row>
    <row r="449" spans="1:15" x14ac:dyDescent="0.55000000000000004">
      <c r="A449" s="2">
        <v>43599</v>
      </c>
      <c r="B449" t="s">
        <v>60</v>
      </c>
      <c r="C449" t="s">
        <v>15</v>
      </c>
      <c r="D449" s="6">
        <v>240</v>
      </c>
      <c r="E449" s="4">
        <v>667175</v>
      </c>
      <c r="F449" s="4">
        <v>160121920</v>
      </c>
      <c r="G449" s="4">
        <v>12809753.600000001</v>
      </c>
      <c r="H449" t="s">
        <v>45</v>
      </c>
      <c r="I449" t="s">
        <v>74</v>
      </c>
      <c r="J449" s="13" t="str">
        <f t="shared" si="18"/>
        <v>T05</v>
      </c>
      <c r="K449" s="13" t="str">
        <f t="shared" si="19"/>
        <v>W20</v>
      </c>
      <c r="L449" s="13" t="str">
        <f>VLOOKUP($C449,List!$A$2:$D$26,2,0)</f>
        <v>Nhóm 03</v>
      </c>
      <c r="M449" s="14">
        <f>VLOOKUP($C449,List!$A$2:$D$26,3,0)*D449/1000</f>
        <v>0.86399999999999999</v>
      </c>
      <c r="N449" s="13" t="str">
        <f>VLOOKUP($C449,List!$A$2:$D$26,4,0)</f>
        <v>800g</v>
      </c>
      <c r="O449" s="14" t="str">
        <f t="shared" si="20"/>
        <v>Q2</v>
      </c>
    </row>
    <row r="450" spans="1:15" x14ac:dyDescent="0.55000000000000004">
      <c r="A450" s="2">
        <v>43599</v>
      </c>
      <c r="B450" t="s">
        <v>50</v>
      </c>
      <c r="C450" t="s">
        <v>15</v>
      </c>
      <c r="D450" s="6">
        <v>480</v>
      </c>
      <c r="E450" s="4">
        <v>778641</v>
      </c>
      <c r="F450" s="4">
        <v>373747800</v>
      </c>
      <c r="G450" s="4">
        <v>71012082</v>
      </c>
      <c r="H450" t="s">
        <v>43</v>
      </c>
      <c r="I450" t="s">
        <v>74</v>
      </c>
      <c r="J450" s="13" t="str">
        <f t="shared" si="18"/>
        <v>T05</v>
      </c>
      <c r="K450" s="13" t="str">
        <f t="shared" si="19"/>
        <v>W20</v>
      </c>
      <c r="L450" s="13" t="str">
        <f>VLOOKUP($C450,List!$A$2:$D$26,2,0)</f>
        <v>Nhóm 03</v>
      </c>
      <c r="M450" s="14">
        <f>VLOOKUP($C450,List!$A$2:$D$26,3,0)*D450/1000</f>
        <v>1.728</v>
      </c>
      <c r="N450" s="13" t="str">
        <f>VLOOKUP($C450,List!$A$2:$D$26,4,0)</f>
        <v>800g</v>
      </c>
      <c r="O450" s="14" t="str">
        <f t="shared" si="20"/>
        <v>Q2</v>
      </c>
    </row>
    <row r="451" spans="1:15" x14ac:dyDescent="0.55000000000000004">
      <c r="A451" s="2">
        <v>43599</v>
      </c>
      <c r="B451" t="s">
        <v>63</v>
      </c>
      <c r="C451" t="s">
        <v>16</v>
      </c>
      <c r="D451" s="6">
        <v>320</v>
      </c>
      <c r="E451" s="4">
        <v>476315</v>
      </c>
      <c r="F451" s="4">
        <v>152420860</v>
      </c>
      <c r="G451" s="4">
        <v>33532589.199999999</v>
      </c>
      <c r="H451" t="s">
        <v>45</v>
      </c>
      <c r="I451" t="s">
        <v>75</v>
      </c>
      <c r="J451" s="13" t="str">
        <f t="shared" si="18"/>
        <v>T05</v>
      </c>
      <c r="K451" s="13" t="str">
        <f t="shared" si="19"/>
        <v>W20</v>
      </c>
      <c r="L451" s="13" t="str">
        <f>VLOOKUP($C451,List!$A$2:$D$26,2,0)</f>
        <v>Nhóm 04</v>
      </c>
      <c r="M451" s="14">
        <f>VLOOKUP($C451,List!$A$2:$D$26,3,0)*D451/1000</f>
        <v>1.024</v>
      </c>
      <c r="N451" s="13" t="str">
        <f>VLOOKUP($C451,List!$A$2:$D$26,4,0)</f>
        <v>800g</v>
      </c>
      <c r="O451" s="14" t="str">
        <f t="shared" si="20"/>
        <v>Q2</v>
      </c>
    </row>
    <row r="452" spans="1:15" x14ac:dyDescent="0.55000000000000004">
      <c r="A452" s="2">
        <v>43599</v>
      </c>
      <c r="B452" t="s">
        <v>62</v>
      </c>
      <c r="C452" t="s">
        <v>31</v>
      </c>
      <c r="D452" s="6">
        <v>440</v>
      </c>
      <c r="E452" s="4">
        <v>772940</v>
      </c>
      <c r="F452" s="4">
        <v>340093510</v>
      </c>
      <c r="G452" s="4">
        <v>61216831.799999997</v>
      </c>
      <c r="H452" t="s">
        <v>46</v>
      </c>
      <c r="I452" t="s">
        <v>75</v>
      </c>
      <c r="J452" s="13" t="str">
        <f t="shared" si="18"/>
        <v>T05</v>
      </c>
      <c r="K452" s="13" t="str">
        <f t="shared" si="19"/>
        <v>W20</v>
      </c>
      <c r="L452" s="13" t="str">
        <f>VLOOKUP($C452,List!$A$2:$D$26,2,0)</f>
        <v>Nhóm 04</v>
      </c>
      <c r="M452" s="14">
        <f>VLOOKUP($C452,List!$A$2:$D$26,3,0)*D452/1000</f>
        <v>1.4079999999999999</v>
      </c>
      <c r="N452" s="13" t="str">
        <f>VLOOKUP($C452,List!$A$2:$D$26,4,0)</f>
        <v>800g</v>
      </c>
      <c r="O452" s="14" t="str">
        <f t="shared" si="20"/>
        <v>Q2</v>
      </c>
    </row>
    <row r="453" spans="1:15" x14ac:dyDescent="0.55000000000000004">
      <c r="A453" s="2">
        <v>43599</v>
      </c>
      <c r="B453" t="s">
        <v>57</v>
      </c>
      <c r="C453" t="s">
        <v>25</v>
      </c>
      <c r="D453" s="6">
        <v>1010</v>
      </c>
      <c r="E453" s="4">
        <v>613525</v>
      </c>
      <c r="F453" s="4">
        <v>619660100</v>
      </c>
      <c r="G453" s="4">
        <v>92949015</v>
      </c>
      <c r="H453" t="s">
        <v>43</v>
      </c>
      <c r="I453" t="s">
        <v>75</v>
      </c>
      <c r="J453" s="13" t="str">
        <f t="shared" si="18"/>
        <v>T05</v>
      </c>
      <c r="K453" s="13" t="str">
        <f t="shared" si="19"/>
        <v>W20</v>
      </c>
      <c r="L453" s="13" t="str">
        <f>VLOOKUP($C453,List!$A$2:$D$26,2,0)</f>
        <v>Nhóm 06</v>
      </c>
      <c r="M453" s="14">
        <f>VLOOKUP($C453,List!$A$2:$D$26,3,0)*D453/1000</f>
        <v>1.3129999999999999</v>
      </c>
      <c r="N453" s="13" t="str">
        <f>VLOOKUP($C453,List!$A$2:$D$26,4,0)</f>
        <v>250g</v>
      </c>
      <c r="O453" s="14" t="str">
        <f t="shared" si="20"/>
        <v>Q2</v>
      </c>
    </row>
    <row r="454" spans="1:15" x14ac:dyDescent="0.55000000000000004">
      <c r="A454" s="2">
        <v>43600</v>
      </c>
      <c r="B454" t="s">
        <v>57</v>
      </c>
      <c r="C454" t="s">
        <v>30</v>
      </c>
      <c r="D454" s="6">
        <v>1040</v>
      </c>
      <c r="E454" s="4">
        <v>375951</v>
      </c>
      <c r="F454" s="4">
        <v>390989310</v>
      </c>
      <c r="G454" s="4">
        <v>58648396.499999993</v>
      </c>
      <c r="H454" t="s">
        <v>46</v>
      </c>
      <c r="I454" t="s">
        <v>74</v>
      </c>
      <c r="J454" s="13" t="str">
        <f t="shared" si="18"/>
        <v>T05</v>
      </c>
      <c r="K454" s="13" t="str">
        <f t="shared" si="19"/>
        <v>W20</v>
      </c>
      <c r="L454" s="13" t="str">
        <f>VLOOKUP($C454,List!$A$2:$D$26,2,0)</f>
        <v>Nhóm 07</v>
      </c>
      <c r="M454" s="14">
        <f>VLOOKUP($C454,List!$A$2:$D$26,3,0)*D454/1000</f>
        <v>3.952</v>
      </c>
      <c r="N454" s="13" t="str">
        <f>VLOOKUP($C454,List!$A$2:$D$26,4,0)</f>
        <v>800g</v>
      </c>
      <c r="O454" s="14" t="str">
        <f t="shared" si="20"/>
        <v>Q2</v>
      </c>
    </row>
    <row r="455" spans="1:15" x14ac:dyDescent="0.55000000000000004">
      <c r="A455" s="2">
        <v>43600</v>
      </c>
      <c r="B455" t="s">
        <v>54</v>
      </c>
      <c r="C455" t="s">
        <v>20</v>
      </c>
      <c r="D455" s="6">
        <v>740</v>
      </c>
      <c r="E455" s="4">
        <v>419105</v>
      </c>
      <c r="F455" s="4">
        <v>310137940</v>
      </c>
      <c r="G455" s="4">
        <v>77534485</v>
      </c>
      <c r="H455" t="s">
        <v>44</v>
      </c>
      <c r="I455" t="s">
        <v>74</v>
      </c>
      <c r="J455" s="13" t="str">
        <f t="shared" si="18"/>
        <v>T05</v>
      </c>
      <c r="K455" s="13" t="str">
        <f t="shared" si="19"/>
        <v>W20</v>
      </c>
      <c r="L455" s="13" t="str">
        <f>VLOOKUP($C455,List!$A$2:$D$26,2,0)</f>
        <v>Nhóm 08</v>
      </c>
      <c r="M455" s="14">
        <f>VLOOKUP($C455,List!$A$2:$D$26,3,0)*D455/1000</f>
        <v>2.2200000000000002</v>
      </c>
      <c r="N455" s="13" t="str">
        <f>VLOOKUP($C455,List!$A$2:$D$26,4,0)</f>
        <v>500g</v>
      </c>
      <c r="O455" s="14" t="str">
        <f t="shared" si="20"/>
        <v>Q2</v>
      </c>
    </row>
    <row r="456" spans="1:15" x14ac:dyDescent="0.55000000000000004">
      <c r="A456" s="2">
        <v>43601</v>
      </c>
      <c r="B456" t="s">
        <v>60</v>
      </c>
      <c r="C456" t="s">
        <v>22</v>
      </c>
      <c r="D456" s="6">
        <v>150</v>
      </c>
      <c r="E456" s="4">
        <v>813492</v>
      </c>
      <c r="F456" s="4">
        <v>122023750</v>
      </c>
      <c r="G456" s="4">
        <v>29285700</v>
      </c>
      <c r="H456" t="s">
        <v>44</v>
      </c>
      <c r="I456" t="s">
        <v>74</v>
      </c>
      <c r="J456" s="13" t="str">
        <f t="shared" ref="J456:J519" si="21">"T"&amp;RIGHT(0&amp;MONTH(A456),2)</f>
        <v>T05</v>
      </c>
      <c r="K456" s="13" t="str">
        <f t="shared" ref="K456:K519" si="22">"W"&amp;RIGHT(0&amp;WEEKNUM(A456),2)</f>
        <v>W20</v>
      </c>
      <c r="L456" s="13" t="str">
        <f>VLOOKUP($C456,List!$A$2:$D$26,2,0)</f>
        <v>Nhóm 06</v>
      </c>
      <c r="M456" s="14">
        <f>VLOOKUP($C456,List!$A$2:$D$26,3,0)*D456/1000</f>
        <v>0.28499999999999998</v>
      </c>
      <c r="N456" s="13" t="str">
        <f>VLOOKUP($C456,List!$A$2:$D$26,4,0)</f>
        <v>250g</v>
      </c>
      <c r="O456" s="14" t="str">
        <f t="shared" ref="O456:O519" si="23">IF(MONTH(A456)&gt;9,"Q4",IF(MONTH(A456)&gt;6,"Q3",IF(MONTH(A456)&gt;3,"Q2","Q1")))</f>
        <v>Q2</v>
      </c>
    </row>
    <row r="457" spans="1:15" x14ac:dyDescent="0.55000000000000004">
      <c r="A457" s="2">
        <v>43601</v>
      </c>
      <c r="B457" t="s">
        <v>65</v>
      </c>
      <c r="C457" t="s">
        <v>23</v>
      </c>
      <c r="D457" s="6">
        <v>520</v>
      </c>
      <c r="E457" s="4">
        <v>909424</v>
      </c>
      <c r="F457" s="4">
        <v>472900640</v>
      </c>
      <c r="G457" s="4">
        <v>70935096</v>
      </c>
      <c r="H457" t="s">
        <v>43</v>
      </c>
      <c r="I457" t="s">
        <v>74</v>
      </c>
      <c r="J457" s="13" t="str">
        <f t="shared" si="21"/>
        <v>T05</v>
      </c>
      <c r="K457" s="13" t="str">
        <f t="shared" si="22"/>
        <v>W20</v>
      </c>
      <c r="L457" s="13" t="str">
        <f>VLOOKUP($C457,List!$A$2:$D$26,2,0)</f>
        <v>Nhóm 07</v>
      </c>
      <c r="M457" s="14">
        <f>VLOOKUP($C457,List!$A$2:$D$26,3,0)*D457/1000</f>
        <v>2.1320000000000001</v>
      </c>
      <c r="N457" s="13" t="str">
        <f>VLOOKUP($C457,List!$A$2:$D$26,4,0)</f>
        <v>1000g</v>
      </c>
      <c r="O457" s="14" t="str">
        <f t="shared" si="23"/>
        <v>Q2</v>
      </c>
    </row>
    <row r="458" spans="1:15" x14ac:dyDescent="0.55000000000000004">
      <c r="A458" s="2">
        <v>43601</v>
      </c>
      <c r="B458" t="s">
        <v>59</v>
      </c>
      <c r="C458" t="s">
        <v>30</v>
      </c>
      <c r="D458" s="6">
        <v>800</v>
      </c>
      <c r="E458" s="4">
        <v>471128</v>
      </c>
      <c r="F458" s="4">
        <v>376902060</v>
      </c>
      <c r="G458" s="4">
        <v>41459226.600000001</v>
      </c>
      <c r="H458" t="s">
        <v>44</v>
      </c>
      <c r="I458" t="s">
        <v>75</v>
      </c>
      <c r="J458" s="13" t="str">
        <f t="shared" si="21"/>
        <v>T05</v>
      </c>
      <c r="K458" s="13" t="str">
        <f t="shared" si="22"/>
        <v>W20</v>
      </c>
      <c r="L458" s="13" t="str">
        <f>VLOOKUP($C458,List!$A$2:$D$26,2,0)</f>
        <v>Nhóm 07</v>
      </c>
      <c r="M458" s="14">
        <f>VLOOKUP($C458,List!$A$2:$D$26,3,0)*D458/1000</f>
        <v>3.04</v>
      </c>
      <c r="N458" s="13" t="str">
        <f>VLOOKUP($C458,List!$A$2:$D$26,4,0)</f>
        <v>800g</v>
      </c>
      <c r="O458" s="14" t="str">
        <f t="shared" si="23"/>
        <v>Q2</v>
      </c>
    </row>
    <row r="459" spans="1:15" x14ac:dyDescent="0.55000000000000004">
      <c r="A459" s="2">
        <v>43601</v>
      </c>
      <c r="B459" t="s">
        <v>50</v>
      </c>
      <c r="C459" t="s">
        <v>15</v>
      </c>
      <c r="D459" s="6">
        <v>320</v>
      </c>
      <c r="E459" s="4">
        <v>576907</v>
      </c>
      <c r="F459" s="4">
        <v>184610090</v>
      </c>
      <c r="G459" s="4">
        <v>44306421.600000001</v>
      </c>
      <c r="H459" t="s">
        <v>45</v>
      </c>
      <c r="I459" t="s">
        <v>74</v>
      </c>
      <c r="J459" s="13" t="str">
        <f t="shared" si="21"/>
        <v>T05</v>
      </c>
      <c r="K459" s="13" t="str">
        <f t="shared" si="22"/>
        <v>W20</v>
      </c>
      <c r="L459" s="13" t="str">
        <f>VLOOKUP($C459,List!$A$2:$D$26,2,0)</f>
        <v>Nhóm 03</v>
      </c>
      <c r="M459" s="14">
        <f>VLOOKUP($C459,List!$A$2:$D$26,3,0)*D459/1000</f>
        <v>1.1519999999999999</v>
      </c>
      <c r="N459" s="13" t="str">
        <f>VLOOKUP($C459,List!$A$2:$D$26,4,0)</f>
        <v>800g</v>
      </c>
      <c r="O459" s="14" t="str">
        <f t="shared" si="23"/>
        <v>Q2</v>
      </c>
    </row>
    <row r="460" spans="1:15" x14ac:dyDescent="0.55000000000000004">
      <c r="A460" s="2">
        <v>43601</v>
      </c>
      <c r="B460" t="s">
        <v>52</v>
      </c>
      <c r="C460" t="s">
        <v>16</v>
      </c>
      <c r="D460" s="6">
        <v>1050</v>
      </c>
      <c r="E460" s="4">
        <v>589186</v>
      </c>
      <c r="F460" s="4">
        <v>618644960</v>
      </c>
      <c r="G460" s="4">
        <v>80423844.800000012</v>
      </c>
      <c r="H460" t="s">
        <v>46</v>
      </c>
      <c r="I460" t="s">
        <v>75</v>
      </c>
      <c r="J460" s="13" t="str">
        <f t="shared" si="21"/>
        <v>T05</v>
      </c>
      <c r="K460" s="13" t="str">
        <f t="shared" si="22"/>
        <v>W20</v>
      </c>
      <c r="L460" s="13" t="str">
        <f>VLOOKUP($C460,List!$A$2:$D$26,2,0)</f>
        <v>Nhóm 04</v>
      </c>
      <c r="M460" s="14">
        <f>VLOOKUP($C460,List!$A$2:$D$26,3,0)*D460/1000</f>
        <v>3.36</v>
      </c>
      <c r="N460" s="13" t="str">
        <f>VLOOKUP($C460,List!$A$2:$D$26,4,0)</f>
        <v>800g</v>
      </c>
      <c r="O460" s="14" t="str">
        <f t="shared" si="23"/>
        <v>Q2</v>
      </c>
    </row>
    <row r="461" spans="1:15" x14ac:dyDescent="0.55000000000000004">
      <c r="A461" s="2">
        <v>43602</v>
      </c>
      <c r="B461" t="s">
        <v>54</v>
      </c>
      <c r="C461" t="s">
        <v>28</v>
      </c>
      <c r="D461" s="6">
        <v>480</v>
      </c>
      <c r="E461" s="4">
        <v>808592</v>
      </c>
      <c r="F461" s="4">
        <v>388124350</v>
      </c>
      <c r="G461" s="4">
        <v>81506113.5</v>
      </c>
      <c r="H461" t="s">
        <v>44</v>
      </c>
      <c r="I461" t="s">
        <v>74</v>
      </c>
      <c r="J461" s="13" t="str">
        <f t="shared" si="21"/>
        <v>T05</v>
      </c>
      <c r="K461" s="13" t="str">
        <f t="shared" si="22"/>
        <v>W20</v>
      </c>
      <c r="L461" s="13" t="str">
        <f>VLOOKUP($C461,List!$A$2:$D$26,2,0)</f>
        <v>Nhóm 05</v>
      </c>
      <c r="M461" s="14">
        <f>VLOOKUP($C461,List!$A$2:$D$26,3,0)*D461/1000</f>
        <v>0.96</v>
      </c>
      <c r="N461" s="13" t="str">
        <f>VLOOKUP($C461,List!$A$2:$D$26,4,0)</f>
        <v>250g</v>
      </c>
      <c r="O461" s="14" t="str">
        <f t="shared" si="23"/>
        <v>Q2</v>
      </c>
    </row>
    <row r="462" spans="1:15" x14ac:dyDescent="0.55000000000000004">
      <c r="A462" s="2">
        <v>43602</v>
      </c>
      <c r="B462" t="s">
        <v>65</v>
      </c>
      <c r="C462" t="s">
        <v>13</v>
      </c>
      <c r="D462" s="6">
        <v>990</v>
      </c>
      <c r="E462" s="4">
        <v>660773</v>
      </c>
      <c r="F462" s="4">
        <v>654165620</v>
      </c>
      <c r="G462" s="4">
        <v>137374780.19999999</v>
      </c>
      <c r="H462" t="s">
        <v>47</v>
      </c>
      <c r="I462" t="s">
        <v>75</v>
      </c>
      <c r="J462" s="13" t="str">
        <f t="shared" si="21"/>
        <v>T05</v>
      </c>
      <c r="K462" s="13" t="str">
        <f t="shared" si="22"/>
        <v>W20</v>
      </c>
      <c r="L462" s="13" t="str">
        <f>VLOOKUP($C462,List!$A$2:$D$26,2,0)</f>
        <v>Nhóm 08</v>
      </c>
      <c r="M462" s="14">
        <f>VLOOKUP($C462,List!$A$2:$D$26,3,0)*D462/1000</f>
        <v>2.673</v>
      </c>
      <c r="N462" s="13" t="str">
        <f>VLOOKUP($C462,List!$A$2:$D$26,4,0)</f>
        <v>500g</v>
      </c>
      <c r="O462" s="14" t="str">
        <f t="shared" si="23"/>
        <v>Q2</v>
      </c>
    </row>
    <row r="463" spans="1:15" x14ac:dyDescent="0.55000000000000004">
      <c r="A463" s="2">
        <v>43602</v>
      </c>
      <c r="B463" t="s">
        <v>63</v>
      </c>
      <c r="C463" t="s">
        <v>18</v>
      </c>
      <c r="D463" s="6">
        <v>2450</v>
      </c>
      <c r="E463" s="4">
        <v>267521</v>
      </c>
      <c r="F463" s="4">
        <v>655425570</v>
      </c>
      <c r="G463" s="4">
        <v>78651068.400000006</v>
      </c>
      <c r="H463" t="s">
        <v>44</v>
      </c>
      <c r="I463" t="s">
        <v>75</v>
      </c>
      <c r="J463" s="13" t="str">
        <f t="shared" si="21"/>
        <v>T05</v>
      </c>
      <c r="K463" s="13" t="str">
        <f t="shared" si="22"/>
        <v>W20</v>
      </c>
      <c r="L463" s="13" t="str">
        <f>VLOOKUP($C463,List!$A$2:$D$26,2,0)</f>
        <v>Nhóm 02</v>
      </c>
      <c r="M463" s="14">
        <f>VLOOKUP($C463,List!$A$2:$D$26,3,0)*D463/1000</f>
        <v>9.8000000000000007</v>
      </c>
      <c r="N463" s="13" t="str">
        <f>VLOOKUP($C463,List!$A$2:$D$26,4,0)</f>
        <v>800g</v>
      </c>
      <c r="O463" s="14" t="str">
        <f t="shared" si="23"/>
        <v>Q2</v>
      </c>
    </row>
    <row r="464" spans="1:15" x14ac:dyDescent="0.55000000000000004">
      <c r="A464" s="2">
        <v>43602</v>
      </c>
      <c r="B464" t="s">
        <v>64</v>
      </c>
      <c r="C464" t="s">
        <v>26</v>
      </c>
      <c r="D464" s="6">
        <v>410</v>
      </c>
      <c r="E464" s="4">
        <v>925357</v>
      </c>
      <c r="F464" s="4">
        <v>379396330</v>
      </c>
      <c r="G464" s="4">
        <v>94849082.5</v>
      </c>
      <c r="H464" t="s">
        <v>47</v>
      </c>
      <c r="I464" t="s">
        <v>74</v>
      </c>
      <c r="J464" s="13" t="str">
        <f t="shared" si="21"/>
        <v>T05</v>
      </c>
      <c r="K464" s="13" t="str">
        <f t="shared" si="22"/>
        <v>W20</v>
      </c>
      <c r="L464" s="13" t="str">
        <f>VLOOKUP($C464,List!$A$2:$D$26,2,0)</f>
        <v>Nhóm 06</v>
      </c>
      <c r="M464" s="14">
        <f>VLOOKUP($C464,List!$A$2:$D$26,3,0)*D464/1000</f>
        <v>1.0660000000000001</v>
      </c>
      <c r="N464" s="13" t="str">
        <f>VLOOKUP($C464,List!$A$2:$D$26,4,0)</f>
        <v>500g</v>
      </c>
      <c r="O464" s="14" t="str">
        <f t="shared" si="23"/>
        <v>Q2</v>
      </c>
    </row>
    <row r="465" spans="1:15" x14ac:dyDescent="0.55000000000000004">
      <c r="A465" s="2">
        <v>43603</v>
      </c>
      <c r="B465" t="s">
        <v>61</v>
      </c>
      <c r="C465" t="s">
        <v>14</v>
      </c>
      <c r="D465" s="6">
        <v>550</v>
      </c>
      <c r="E465" s="4">
        <v>283010</v>
      </c>
      <c r="F465" s="4">
        <v>155655280</v>
      </c>
      <c r="G465" s="4">
        <v>31131056</v>
      </c>
      <c r="H465" t="s">
        <v>44</v>
      </c>
      <c r="I465" t="s">
        <v>74</v>
      </c>
      <c r="J465" s="13" t="str">
        <f t="shared" si="21"/>
        <v>T05</v>
      </c>
      <c r="K465" s="13" t="str">
        <f t="shared" si="22"/>
        <v>W20</v>
      </c>
      <c r="L465" s="13" t="str">
        <f>VLOOKUP($C465,List!$A$2:$D$26,2,0)</f>
        <v>Nhóm 04</v>
      </c>
      <c r="M465" s="14">
        <f>VLOOKUP($C465,List!$A$2:$D$26,3,0)*D465/1000</f>
        <v>0.88</v>
      </c>
      <c r="N465" s="13" t="str">
        <f>VLOOKUP($C465,List!$A$2:$D$26,4,0)</f>
        <v>250g</v>
      </c>
      <c r="O465" s="14" t="str">
        <f t="shared" si="23"/>
        <v>Q2</v>
      </c>
    </row>
    <row r="466" spans="1:15" x14ac:dyDescent="0.55000000000000004">
      <c r="A466" s="2">
        <v>43603</v>
      </c>
      <c r="B466" t="s">
        <v>60</v>
      </c>
      <c r="C466" t="s">
        <v>14</v>
      </c>
      <c r="D466" s="6">
        <v>2240</v>
      </c>
      <c r="E466" s="4">
        <v>226931</v>
      </c>
      <c r="F466" s="4">
        <v>508325250</v>
      </c>
      <c r="G466" s="4">
        <v>40666020</v>
      </c>
      <c r="H466" t="s">
        <v>46</v>
      </c>
      <c r="I466" t="s">
        <v>74</v>
      </c>
      <c r="J466" s="13" t="str">
        <f t="shared" si="21"/>
        <v>T05</v>
      </c>
      <c r="K466" s="13" t="str">
        <f t="shared" si="22"/>
        <v>W20</v>
      </c>
      <c r="L466" s="13" t="str">
        <f>VLOOKUP($C466,List!$A$2:$D$26,2,0)</f>
        <v>Nhóm 04</v>
      </c>
      <c r="M466" s="14">
        <f>VLOOKUP($C466,List!$A$2:$D$26,3,0)*D466/1000</f>
        <v>3.5840000000000001</v>
      </c>
      <c r="N466" s="13" t="str">
        <f>VLOOKUP($C466,List!$A$2:$D$26,4,0)</f>
        <v>250g</v>
      </c>
      <c r="O466" s="14" t="str">
        <f t="shared" si="23"/>
        <v>Q2</v>
      </c>
    </row>
    <row r="467" spans="1:15" x14ac:dyDescent="0.55000000000000004">
      <c r="A467" s="2">
        <v>43603</v>
      </c>
      <c r="B467" t="s">
        <v>55</v>
      </c>
      <c r="C467" t="s">
        <v>29</v>
      </c>
      <c r="D467" s="6">
        <v>110</v>
      </c>
      <c r="E467" s="4">
        <v>1086340</v>
      </c>
      <c r="F467" s="4">
        <v>119497420</v>
      </c>
      <c r="G467" s="4">
        <v>20314561.400000002</v>
      </c>
      <c r="H467" t="s">
        <v>45</v>
      </c>
      <c r="I467" t="s">
        <v>75</v>
      </c>
      <c r="J467" s="13" t="str">
        <f t="shared" si="21"/>
        <v>T05</v>
      </c>
      <c r="K467" s="13" t="str">
        <f t="shared" si="22"/>
        <v>W20</v>
      </c>
      <c r="L467" s="13" t="str">
        <f>VLOOKUP($C467,List!$A$2:$D$26,2,0)</f>
        <v>Nhóm 02</v>
      </c>
      <c r="M467" s="14">
        <f>VLOOKUP($C467,List!$A$2:$D$26,3,0)*D467/1000</f>
        <v>0.36299999999999999</v>
      </c>
      <c r="N467" s="13" t="str">
        <f>VLOOKUP($C467,List!$A$2:$D$26,4,0)</f>
        <v>800g</v>
      </c>
      <c r="O467" s="14" t="str">
        <f t="shared" si="23"/>
        <v>Q2</v>
      </c>
    </row>
    <row r="468" spans="1:15" x14ac:dyDescent="0.55000000000000004">
      <c r="A468" s="2">
        <v>43603</v>
      </c>
      <c r="B468" t="s">
        <v>53</v>
      </c>
      <c r="C468" t="s">
        <v>17</v>
      </c>
      <c r="D468" s="6">
        <v>510</v>
      </c>
      <c r="E468" s="4">
        <v>576531</v>
      </c>
      <c r="F468" s="4">
        <v>294030790</v>
      </c>
      <c r="G468" s="4">
        <v>47044926.399999999</v>
      </c>
      <c r="H468" t="s">
        <v>46</v>
      </c>
      <c r="I468" t="s">
        <v>75</v>
      </c>
      <c r="J468" s="13" t="str">
        <f t="shared" si="21"/>
        <v>T05</v>
      </c>
      <c r="K468" s="13" t="str">
        <f t="shared" si="22"/>
        <v>W20</v>
      </c>
      <c r="L468" s="13" t="str">
        <f>VLOOKUP($C468,List!$A$2:$D$26,2,0)</f>
        <v>Nhóm 01</v>
      </c>
      <c r="M468" s="14">
        <f>VLOOKUP($C468,List!$A$2:$D$26,3,0)*D468/1000</f>
        <v>1.173</v>
      </c>
      <c r="N468" s="13" t="str">
        <f>VLOOKUP($C468,List!$A$2:$D$26,4,0)</f>
        <v>500g</v>
      </c>
      <c r="O468" s="14" t="str">
        <f t="shared" si="23"/>
        <v>Q2</v>
      </c>
    </row>
    <row r="469" spans="1:15" x14ac:dyDescent="0.55000000000000004">
      <c r="A469" s="2">
        <v>43604</v>
      </c>
      <c r="B469" t="s">
        <v>60</v>
      </c>
      <c r="C469" t="s">
        <v>12</v>
      </c>
      <c r="D469" s="6">
        <v>760</v>
      </c>
      <c r="E469" s="4">
        <v>869097</v>
      </c>
      <c r="F469" s="4">
        <v>660513840</v>
      </c>
      <c r="G469" s="4">
        <v>165128460</v>
      </c>
      <c r="H469" t="s">
        <v>44</v>
      </c>
      <c r="I469" t="s">
        <v>75</v>
      </c>
      <c r="J469" s="13" t="str">
        <f t="shared" si="21"/>
        <v>T05</v>
      </c>
      <c r="K469" s="13" t="str">
        <f t="shared" si="22"/>
        <v>W21</v>
      </c>
      <c r="L469" s="13" t="str">
        <f>VLOOKUP($C469,List!$A$2:$D$26,2,0)</f>
        <v>Nhóm 03</v>
      </c>
      <c r="M469" s="14">
        <f>VLOOKUP($C469,List!$A$2:$D$26,3,0)*D469/1000</f>
        <v>3.2679999999999998</v>
      </c>
      <c r="N469" s="13" t="str">
        <f>VLOOKUP($C469,List!$A$2:$D$26,4,0)</f>
        <v>1000g</v>
      </c>
      <c r="O469" s="14" t="str">
        <f t="shared" si="23"/>
        <v>Q2</v>
      </c>
    </row>
    <row r="470" spans="1:15" x14ac:dyDescent="0.55000000000000004">
      <c r="A470" s="2">
        <v>43604</v>
      </c>
      <c r="B470" t="s">
        <v>58</v>
      </c>
      <c r="C470" t="s">
        <v>31</v>
      </c>
      <c r="D470" s="6">
        <v>640</v>
      </c>
      <c r="E470" s="4">
        <v>705040</v>
      </c>
      <c r="F470" s="4">
        <v>451225840</v>
      </c>
      <c r="G470" s="4">
        <v>36098067.200000003</v>
      </c>
      <c r="H470" t="s">
        <v>44</v>
      </c>
      <c r="I470" t="s">
        <v>75</v>
      </c>
      <c r="J470" s="13" t="str">
        <f t="shared" si="21"/>
        <v>T05</v>
      </c>
      <c r="K470" s="13" t="str">
        <f t="shared" si="22"/>
        <v>W21</v>
      </c>
      <c r="L470" s="13" t="str">
        <f>VLOOKUP($C470,List!$A$2:$D$26,2,0)</f>
        <v>Nhóm 04</v>
      </c>
      <c r="M470" s="14">
        <f>VLOOKUP($C470,List!$A$2:$D$26,3,0)*D470/1000</f>
        <v>2.048</v>
      </c>
      <c r="N470" s="13" t="str">
        <f>VLOOKUP($C470,List!$A$2:$D$26,4,0)</f>
        <v>800g</v>
      </c>
      <c r="O470" s="14" t="str">
        <f t="shared" si="23"/>
        <v>Q2</v>
      </c>
    </row>
    <row r="471" spans="1:15" x14ac:dyDescent="0.55000000000000004">
      <c r="A471" s="2">
        <v>43604</v>
      </c>
      <c r="B471" t="s">
        <v>59</v>
      </c>
      <c r="C471" t="s">
        <v>13</v>
      </c>
      <c r="D471" s="6">
        <v>320</v>
      </c>
      <c r="E471" s="4">
        <v>761420</v>
      </c>
      <c r="F471" s="4">
        <v>243654320</v>
      </c>
      <c r="G471" s="4">
        <v>21928888.799999997</v>
      </c>
      <c r="H471" t="s">
        <v>43</v>
      </c>
      <c r="I471" t="s">
        <v>75</v>
      </c>
      <c r="J471" s="13" t="str">
        <f t="shared" si="21"/>
        <v>T05</v>
      </c>
      <c r="K471" s="13" t="str">
        <f t="shared" si="22"/>
        <v>W21</v>
      </c>
      <c r="L471" s="13" t="str">
        <f>VLOOKUP($C471,List!$A$2:$D$26,2,0)</f>
        <v>Nhóm 08</v>
      </c>
      <c r="M471" s="14">
        <f>VLOOKUP($C471,List!$A$2:$D$26,3,0)*D471/1000</f>
        <v>0.86399999999999999</v>
      </c>
      <c r="N471" s="13" t="str">
        <f>VLOOKUP($C471,List!$A$2:$D$26,4,0)</f>
        <v>500g</v>
      </c>
      <c r="O471" s="14" t="str">
        <f t="shared" si="23"/>
        <v>Q2</v>
      </c>
    </row>
    <row r="472" spans="1:15" x14ac:dyDescent="0.55000000000000004">
      <c r="A472" s="2">
        <v>43604</v>
      </c>
      <c r="B472" t="s">
        <v>58</v>
      </c>
      <c r="C472" t="s">
        <v>24</v>
      </c>
      <c r="D472" s="6">
        <v>880</v>
      </c>
      <c r="E472" s="4">
        <v>614488</v>
      </c>
      <c r="F472" s="4">
        <v>540749540</v>
      </c>
      <c r="G472" s="4">
        <v>75704935.600000009</v>
      </c>
      <c r="H472" t="s">
        <v>45</v>
      </c>
      <c r="I472" t="s">
        <v>74</v>
      </c>
      <c r="J472" s="13" t="str">
        <f t="shared" si="21"/>
        <v>T05</v>
      </c>
      <c r="K472" s="13" t="str">
        <f t="shared" si="22"/>
        <v>W21</v>
      </c>
      <c r="L472" s="13" t="str">
        <f>VLOOKUP($C472,List!$A$2:$D$26,2,0)</f>
        <v>Nhóm 06</v>
      </c>
      <c r="M472" s="14">
        <f>VLOOKUP($C472,List!$A$2:$D$26,3,0)*D472/1000</f>
        <v>1.8480000000000001</v>
      </c>
      <c r="N472" s="13" t="str">
        <f>VLOOKUP($C472,List!$A$2:$D$26,4,0)</f>
        <v>500g</v>
      </c>
      <c r="O472" s="14" t="str">
        <f t="shared" si="23"/>
        <v>Q2</v>
      </c>
    </row>
    <row r="473" spans="1:15" x14ac:dyDescent="0.55000000000000004">
      <c r="A473" s="2">
        <v>43604</v>
      </c>
      <c r="B473" t="s">
        <v>55</v>
      </c>
      <c r="C473" t="s">
        <v>28</v>
      </c>
      <c r="D473" s="6">
        <v>20</v>
      </c>
      <c r="E473" s="4">
        <v>693302</v>
      </c>
      <c r="F473" s="4">
        <v>13866030</v>
      </c>
      <c r="G473" s="4">
        <v>2634545.7000000002</v>
      </c>
      <c r="H473" t="s">
        <v>46</v>
      </c>
      <c r="I473" t="s">
        <v>75</v>
      </c>
      <c r="J473" s="13" t="str">
        <f t="shared" si="21"/>
        <v>T05</v>
      </c>
      <c r="K473" s="13" t="str">
        <f t="shared" si="22"/>
        <v>W21</v>
      </c>
      <c r="L473" s="13" t="str">
        <f>VLOOKUP($C473,List!$A$2:$D$26,2,0)</f>
        <v>Nhóm 05</v>
      </c>
      <c r="M473" s="14">
        <f>VLOOKUP($C473,List!$A$2:$D$26,3,0)*D473/1000</f>
        <v>0.04</v>
      </c>
      <c r="N473" s="13" t="str">
        <f>VLOOKUP($C473,List!$A$2:$D$26,4,0)</f>
        <v>250g</v>
      </c>
      <c r="O473" s="14" t="str">
        <f t="shared" si="23"/>
        <v>Q2</v>
      </c>
    </row>
    <row r="474" spans="1:15" x14ac:dyDescent="0.55000000000000004">
      <c r="A474" s="2">
        <v>43605</v>
      </c>
      <c r="B474" t="s">
        <v>60</v>
      </c>
      <c r="C474" t="s">
        <v>11</v>
      </c>
      <c r="D474" s="6">
        <v>1520</v>
      </c>
      <c r="E474" s="4">
        <v>430209</v>
      </c>
      <c r="F474" s="4">
        <v>653917240</v>
      </c>
      <c r="G474" s="4">
        <v>91548413.600000009</v>
      </c>
      <c r="H474" t="s">
        <v>45</v>
      </c>
      <c r="I474" t="s">
        <v>74</v>
      </c>
      <c r="J474" s="13" t="str">
        <f t="shared" si="21"/>
        <v>T05</v>
      </c>
      <c r="K474" s="13" t="str">
        <f t="shared" si="22"/>
        <v>W21</v>
      </c>
      <c r="L474" s="13" t="str">
        <f>VLOOKUP($C474,List!$A$2:$D$26,2,0)</f>
        <v>Nhóm 05</v>
      </c>
      <c r="M474" s="14">
        <f>VLOOKUP($C474,List!$A$2:$D$26,3,0)*D474/1000</f>
        <v>3.3440000000000003</v>
      </c>
      <c r="N474" s="13" t="str">
        <f>VLOOKUP($C474,List!$A$2:$D$26,4,0)</f>
        <v>500g</v>
      </c>
      <c r="O474" s="14" t="str">
        <f t="shared" si="23"/>
        <v>Q2</v>
      </c>
    </row>
    <row r="475" spans="1:15" x14ac:dyDescent="0.55000000000000004">
      <c r="A475" s="2">
        <v>43605</v>
      </c>
      <c r="B475" t="s">
        <v>57</v>
      </c>
      <c r="C475" t="s">
        <v>15</v>
      </c>
      <c r="D475" s="6">
        <v>100</v>
      </c>
      <c r="E475" s="4">
        <v>632537</v>
      </c>
      <c r="F475" s="4">
        <v>63253670</v>
      </c>
      <c r="G475" s="4">
        <v>16445954.200000001</v>
      </c>
      <c r="H475" t="s">
        <v>47</v>
      </c>
      <c r="I475" t="s">
        <v>75</v>
      </c>
      <c r="J475" s="13" t="str">
        <f t="shared" si="21"/>
        <v>T05</v>
      </c>
      <c r="K475" s="13" t="str">
        <f t="shared" si="22"/>
        <v>W21</v>
      </c>
      <c r="L475" s="13" t="str">
        <f>VLOOKUP($C475,List!$A$2:$D$26,2,0)</f>
        <v>Nhóm 03</v>
      </c>
      <c r="M475" s="14">
        <f>VLOOKUP($C475,List!$A$2:$D$26,3,0)*D475/1000</f>
        <v>0.36</v>
      </c>
      <c r="N475" s="13" t="str">
        <f>VLOOKUP($C475,List!$A$2:$D$26,4,0)</f>
        <v>800g</v>
      </c>
      <c r="O475" s="14" t="str">
        <f t="shared" si="23"/>
        <v>Q2</v>
      </c>
    </row>
    <row r="476" spans="1:15" x14ac:dyDescent="0.55000000000000004">
      <c r="A476" s="2">
        <v>43605</v>
      </c>
      <c r="B476" t="s">
        <v>53</v>
      </c>
      <c r="C476" t="s">
        <v>16</v>
      </c>
      <c r="D476" s="6">
        <v>1150</v>
      </c>
      <c r="E476" s="4">
        <v>493242</v>
      </c>
      <c r="F476" s="4">
        <v>567228210</v>
      </c>
      <c r="G476" s="4">
        <v>62395103.099999994</v>
      </c>
      <c r="H476" t="s">
        <v>43</v>
      </c>
      <c r="I476" t="s">
        <v>74</v>
      </c>
      <c r="J476" s="13" t="str">
        <f t="shared" si="21"/>
        <v>T05</v>
      </c>
      <c r="K476" s="13" t="str">
        <f t="shared" si="22"/>
        <v>W21</v>
      </c>
      <c r="L476" s="13" t="str">
        <f>VLOOKUP($C476,List!$A$2:$D$26,2,0)</f>
        <v>Nhóm 04</v>
      </c>
      <c r="M476" s="14">
        <f>VLOOKUP($C476,List!$A$2:$D$26,3,0)*D476/1000</f>
        <v>3.68</v>
      </c>
      <c r="N476" s="13" t="str">
        <f>VLOOKUP($C476,List!$A$2:$D$26,4,0)</f>
        <v>800g</v>
      </c>
      <c r="O476" s="14" t="str">
        <f t="shared" si="23"/>
        <v>Q2</v>
      </c>
    </row>
    <row r="477" spans="1:15" x14ac:dyDescent="0.55000000000000004">
      <c r="A477" s="2">
        <v>43606</v>
      </c>
      <c r="B477" t="s">
        <v>55</v>
      </c>
      <c r="C477" t="s">
        <v>11</v>
      </c>
      <c r="D477" s="6">
        <v>1690</v>
      </c>
      <c r="E477" s="4">
        <v>379215</v>
      </c>
      <c r="F477" s="4">
        <v>640873150</v>
      </c>
      <c r="G477" s="4">
        <v>102539704</v>
      </c>
      <c r="H477" t="s">
        <v>45</v>
      </c>
      <c r="I477" t="s">
        <v>74</v>
      </c>
      <c r="J477" s="13" t="str">
        <f t="shared" si="21"/>
        <v>T05</v>
      </c>
      <c r="K477" s="13" t="str">
        <f t="shared" si="22"/>
        <v>W21</v>
      </c>
      <c r="L477" s="13" t="str">
        <f>VLOOKUP($C477,List!$A$2:$D$26,2,0)</f>
        <v>Nhóm 05</v>
      </c>
      <c r="M477" s="14">
        <f>VLOOKUP($C477,List!$A$2:$D$26,3,0)*D477/1000</f>
        <v>3.7180000000000004</v>
      </c>
      <c r="N477" s="13" t="str">
        <f>VLOOKUP($C477,List!$A$2:$D$26,4,0)</f>
        <v>500g</v>
      </c>
      <c r="O477" s="14" t="str">
        <f t="shared" si="23"/>
        <v>Q2</v>
      </c>
    </row>
    <row r="478" spans="1:15" x14ac:dyDescent="0.55000000000000004">
      <c r="A478" s="2">
        <v>43606</v>
      </c>
      <c r="B478" t="s">
        <v>56</v>
      </c>
      <c r="C478" t="s">
        <v>29</v>
      </c>
      <c r="D478" s="6">
        <v>180</v>
      </c>
      <c r="E478" s="4">
        <v>803404</v>
      </c>
      <c r="F478" s="4">
        <v>144612630</v>
      </c>
      <c r="G478" s="4">
        <v>31814778.599999998</v>
      </c>
      <c r="H478" t="s">
        <v>45</v>
      </c>
      <c r="I478" t="s">
        <v>74</v>
      </c>
      <c r="J478" s="13" t="str">
        <f t="shared" si="21"/>
        <v>T05</v>
      </c>
      <c r="K478" s="13" t="str">
        <f t="shared" si="22"/>
        <v>W21</v>
      </c>
      <c r="L478" s="13" t="str">
        <f>VLOOKUP($C478,List!$A$2:$D$26,2,0)</f>
        <v>Nhóm 02</v>
      </c>
      <c r="M478" s="14">
        <f>VLOOKUP($C478,List!$A$2:$D$26,3,0)*D478/1000</f>
        <v>0.59399999999999997</v>
      </c>
      <c r="N478" s="13" t="str">
        <f>VLOOKUP($C478,List!$A$2:$D$26,4,0)</f>
        <v>800g</v>
      </c>
      <c r="O478" s="14" t="str">
        <f t="shared" si="23"/>
        <v>Q2</v>
      </c>
    </row>
    <row r="479" spans="1:15" x14ac:dyDescent="0.55000000000000004">
      <c r="A479" s="2">
        <v>43606</v>
      </c>
      <c r="B479" t="s">
        <v>55</v>
      </c>
      <c r="C479" t="s">
        <v>30</v>
      </c>
      <c r="D479" s="6">
        <v>1270</v>
      </c>
      <c r="E479" s="4">
        <v>499277</v>
      </c>
      <c r="F479" s="4">
        <v>634082250</v>
      </c>
      <c r="G479" s="4">
        <v>107793982.5</v>
      </c>
      <c r="H479" t="s">
        <v>44</v>
      </c>
      <c r="I479" t="s">
        <v>75</v>
      </c>
      <c r="J479" s="13" t="str">
        <f t="shared" si="21"/>
        <v>T05</v>
      </c>
      <c r="K479" s="13" t="str">
        <f t="shared" si="22"/>
        <v>W21</v>
      </c>
      <c r="L479" s="13" t="str">
        <f>VLOOKUP($C479,List!$A$2:$D$26,2,0)</f>
        <v>Nhóm 07</v>
      </c>
      <c r="M479" s="14">
        <f>VLOOKUP($C479,List!$A$2:$D$26,3,0)*D479/1000</f>
        <v>4.8259999999999996</v>
      </c>
      <c r="N479" s="13" t="str">
        <f>VLOOKUP($C479,List!$A$2:$D$26,4,0)</f>
        <v>800g</v>
      </c>
      <c r="O479" s="14" t="str">
        <f t="shared" si="23"/>
        <v>Q2</v>
      </c>
    </row>
    <row r="480" spans="1:15" x14ac:dyDescent="0.55000000000000004">
      <c r="A480" s="2">
        <v>43607</v>
      </c>
      <c r="B480" t="s">
        <v>59</v>
      </c>
      <c r="C480" t="s">
        <v>31</v>
      </c>
      <c r="D480" s="6">
        <v>440</v>
      </c>
      <c r="E480" s="4">
        <v>828608</v>
      </c>
      <c r="F480" s="4">
        <v>364587350</v>
      </c>
      <c r="G480" s="4">
        <v>94792711</v>
      </c>
      <c r="H480" t="s">
        <v>45</v>
      </c>
      <c r="I480" t="s">
        <v>74</v>
      </c>
      <c r="J480" s="13" t="str">
        <f t="shared" si="21"/>
        <v>T05</v>
      </c>
      <c r="K480" s="13" t="str">
        <f t="shared" si="22"/>
        <v>W21</v>
      </c>
      <c r="L480" s="13" t="str">
        <f>VLOOKUP($C480,List!$A$2:$D$26,2,0)</f>
        <v>Nhóm 04</v>
      </c>
      <c r="M480" s="14">
        <f>VLOOKUP($C480,List!$A$2:$D$26,3,0)*D480/1000</f>
        <v>1.4079999999999999</v>
      </c>
      <c r="N480" s="13" t="str">
        <f>VLOOKUP($C480,List!$A$2:$D$26,4,0)</f>
        <v>800g</v>
      </c>
      <c r="O480" s="14" t="str">
        <f t="shared" si="23"/>
        <v>Q2</v>
      </c>
    </row>
    <row r="481" spans="1:15" x14ac:dyDescent="0.55000000000000004">
      <c r="A481" s="2">
        <v>43607</v>
      </c>
      <c r="B481" t="s">
        <v>58</v>
      </c>
      <c r="C481" t="s">
        <v>28</v>
      </c>
      <c r="D481" s="6">
        <v>500</v>
      </c>
      <c r="E481" s="4">
        <v>716980</v>
      </c>
      <c r="F481" s="4">
        <v>358489790</v>
      </c>
      <c r="G481" s="4">
        <v>86037549.599999994</v>
      </c>
      <c r="H481" t="s">
        <v>43</v>
      </c>
      <c r="I481" t="s">
        <v>74</v>
      </c>
      <c r="J481" s="13" t="str">
        <f t="shared" si="21"/>
        <v>T05</v>
      </c>
      <c r="K481" s="13" t="str">
        <f t="shared" si="22"/>
        <v>W21</v>
      </c>
      <c r="L481" s="13" t="str">
        <f>VLOOKUP($C481,List!$A$2:$D$26,2,0)</f>
        <v>Nhóm 05</v>
      </c>
      <c r="M481" s="14">
        <f>VLOOKUP($C481,List!$A$2:$D$26,3,0)*D481/1000</f>
        <v>1</v>
      </c>
      <c r="N481" s="13" t="str">
        <f>VLOOKUP($C481,List!$A$2:$D$26,4,0)</f>
        <v>250g</v>
      </c>
      <c r="O481" s="14" t="str">
        <f t="shared" si="23"/>
        <v>Q2</v>
      </c>
    </row>
    <row r="482" spans="1:15" x14ac:dyDescent="0.55000000000000004">
      <c r="A482" s="2">
        <v>43607</v>
      </c>
      <c r="B482" t="s">
        <v>61</v>
      </c>
      <c r="C482" t="s">
        <v>23</v>
      </c>
      <c r="D482" s="6">
        <v>590</v>
      </c>
      <c r="E482" s="4">
        <v>1019818</v>
      </c>
      <c r="F482" s="4">
        <v>601692880</v>
      </c>
      <c r="G482" s="4">
        <v>54152359.200000003</v>
      </c>
      <c r="H482" t="s">
        <v>44</v>
      </c>
      <c r="I482" t="s">
        <v>74</v>
      </c>
      <c r="J482" s="13" t="str">
        <f t="shared" si="21"/>
        <v>T05</v>
      </c>
      <c r="K482" s="13" t="str">
        <f t="shared" si="22"/>
        <v>W21</v>
      </c>
      <c r="L482" s="13" t="str">
        <f>VLOOKUP($C482,List!$A$2:$D$26,2,0)</f>
        <v>Nhóm 07</v>
      </c>
      <c r="M482" s="14">
        <f>VLOOKUP($C482,List!$A$2:$D$26,3,0)*D482/1000</f>
        <v>2.419</v>
      </c>
      <c r="N482" s="13" t="str">
        <f>VLOOKUP($C482,List!$A$2:$D$26,4,0)</f>
        <v>1000g</v>
      </c>
      <c r="O482" s="14" t="str">
        <f t="shared" si="23"/>
        <v>Q2</v>
      </c>
    </row>
    <row r="483" spans="1:15" x14ac:dyDescent="0.55000000000000004">
      <c r="A483" s="2">
        <v>43607</v>
      </c>
      <c r="B483" t="s">
        <v>55</v>
      </c>
      <c r="C483" t="s">
        <v>9</v>
      </c>
      <c r="D483" s="6">
        <v>1000</v>
      </c>
      <c r="E483" s="4">
        <v>434168</v>
      </c>
      <c r="F483" s="4">
        <v>434167550</v>
      </c>
      <c r="G483" s="4">
        <v>95516861</v>
      </c>
      <c r="H483" t="s">
        <v>46</v>
      </c>
      <c r="I483" t="s">
        <v>75</v>
      </c>
      <c r="J483" s="13" t="str">
        <f t="shared" si="21"/>
        <v>T05</v>
      </c>
      <c r="K483" s="13" t="str">
        <f t="shared" si="22"/>
        <v>W21</v>
      </c>
      <c r="L483" s="13" t="str">
        <f>VLOOKUP($C483,List!$A$2:$D$26,2,0)</f>
        <v>Nhóm 04</v>
      </c>
      <c r="M483" s="14">
        <f>VLOOKUP($C483,List!$A$2:$D$26,3,0)*D483/1000</f>
        <v>3.2</v>
      </c>
      <c r="N483" s="13" t="str">
        <f>VLOOKUP($C483,List!$A$2:$D$26,4,0)</f>
        <v>800g</v>
      </c>
      <c r="O483" s="14" t="str">
        <f t="shared" si="23"/>
        <v>Q2</v>
      </c>
    </row>
    <row r="484" spans="1:15" x14ac:dyDescent="0.55000000000000004">
      <c r="A484" s="2">
        <v>43607</v>
      </c>
      <c r="B484" t="s">
        <v>65</v>
      </c>
      <c r="C484" t="s">
        <v>14</v>
      </c>
      <c r="D484" s="6">
        <v>2520</v>
      </c>
      <c r="E484" s="4">
        <v>210157</v>
      </c>
      <c r="F484" s="4">
        <v>529595130</v>
      </c>
      <c r="G484" s="4">
        <v>74143318.200000003</v>
      </c>
      <c r="H484" t="s">
        <v>46</v>
      </c>
      <c r="I484" t="s">
        <v>75</v>
      </c>
      <c r="J484" s="13" t="str">
        <f t="shared" si="21"/>
        <v>T05</v>
      </c>
      <c r="K484" s="13" t="str">
        <f t="shared" si="22"/>
        <v>W21</v>
      </c>
      <c r="L484" s="13" t="str">
        <f>VLOOKUP($C484,List!$A$2:$D$26,2,0)</f>
        <v>Nhóm 04</v>
      </c>
      <c r="M484" s="14">
        <f>VLOOKUP($C484,List!$A$2:$D$26,3,0)*D484/1000</f>
        <v>4.032</v>
      </c>
      <c r="N484" s="13" t="str">
        <f>VLOOKUP($C484,List!$A$2:$D$26,4,0)</f>
        <v>250g</v>
      </c>
      <c r="O484" s="14" t="str">
        <f t="shared" si="23"/>
        <v>Q2</v>
      </c>
    </row>
    <row r="485" spans="1:15" x14ac:dyDescent="0.55000000000000004">
      <c r="A485" s="2">
        <v>43608</v>
      </c>
      <c r="B485" t="s">
        <v>58</v>
      </c>
      <c r="C485" t="s">
        <v>14</v>
      </c>
      <c r="D485" s="6">
        <v>1740</v>
      </c>
      <c r="E485" s="4">
        <v>195944</v>
      </c>
      <c r="F485" s="4">
        <v>340943190</v>
      </c>
      <c r="G485" s="4">
        <v>57960342.300000004</v>
      </c>
      <c r="H485" t="s">
        <v>43</v>
      </c>
      <c r="I485" t="s">
        <v>74</v>
      </c>
      <c r="J485" s="13" t="str">
        <f t="shared" si="21"/>
        <v>T05</v>
      </c>
      <c r="K485" s="13" t="str">
        <f t="shared" si="22"/>
        <v>W21</v>
      </c>
      <c r="L485" s="13" t="str">
        <f>VLOOKUP($C485,List!$A$2:$D$26,2,0)</f>
        <v>Nhóm 04</v>
      </c>
      <c r="M485" s="14">
        <f>VLOOKUP($C485,List!$A$2:$D$26,3,0)*D485/1000</f>
        <v>2.7839999999999998</v>
      </c>
      <c r="N485" s="13" t="str">
        <f>VLOOKUP($C485,List!$A$2:$D$26,4,0)</f>
        <v>250g</v>
      </c>
      <c r="O485" s="14" t="str">
        <f t="shared" si="23"/>
        <v>Q2</v>
      </c>
    </row>
    <row r="486" spans="1:15" x14ac:dyDescent="0.55000000000000004">
      <c r="A486" s="2">
        <v>43608</v>
      </c>
      <c r="B486" t="s">
        <v>61</v>
      </c>
      <c r="C486" t="s">
        <v>21</v>
      </c>
      <c r="D486" s="6">
        <v>410</v>
      </c>
      <c r="E486" s="4">
        <v>611897</v>
      </c>
      <c r="F486" s="4">
        <v>250877790</v>
      </c>
      <c r="G486" s="4">
        <v>32614112.699999999</v>
      </c>
      <c r="H486" t="s">
        <v>46</v>
      </c>
      <c r="I486" t="s">
        <v>74</v>
      </c>
      <c r="J486" s="13" t="str">
        <f t="shared" si="21"/>
        <v>T05</v>
      </c>
      <c r="K486" s="13" t="str">
        <f t="shared" si="22"/>
        <v>W21</v>
      </c>
      <c r="L486" s="13" t="str">
        <f>VLOOKUP($C486,List!$A$2:$D$26,2,0)</f>
        <v>Nhóm 07</v>
      </c>
      <c r="M486" s="14">
        <f>VLOOKUP($C486,List!$A$2:$D$26,3,0)*D486/1000</f>
        <v>1.4350000000000001</v>
      </c>
      <c r="N486" s="13" t="str">
        <f>VLOOKUP($C486,List!$A$2:$D$26,4,0)</f>
        <v>800g</v>
      </c>
      <c r="O486" s="14" t="str">
        <f t="shared" si="23"/>
        <v>Q2</v>
      </c>
    </row>
    <row r="487" spans="1:15" x14ac:dyDescent="0.55000000000000004">
      <c r="A487" s="2">
        <v>43608</v>
      </c>
      <c r="B487" t="s">
        <v>53</v>
      </c>
      <c r="C487" t="s">
        <v>9</v>
      </c>
      <c r="D487" s="6">
        <v>1060</v>
      </c>
      <c r="E487" s="4">
        <v>585587</v>
      </c>
      <c r="F487" s="4">
        <v>620722540</v>
      </c>
      <c r="G487" s="4">
        <v>148973409.59999999</v>
      </c>
      <c r="H487" t="s">
        <v>45</v>
      </c>
      <c r="I487" t="s">
        <v>75</v>
      </c>
      <c r="J487" s="13" t="str">
        <f t="shared" si="21"/>
        <v>T05</v>
      </c>
      <c r="K487" s="13" t="str">
        <f t="shared" si="22"/>
        <v>W21</v>
      </c>
      <c r="L487" s="13" t="str">
        <f>VLOOKUP($C487,List!$A$2:$D$26,2,0)</f>
        <v>Nhóm 04</v>
      </c>
      <c r="M487" s="14">
        <f>VLOOKUP($C487,List!$A$2:$D$26,3,0)*D487/1000</f>
        <v>3.3919999999999999</v>
      </c>
      <c r="N487" s="13" t="str">
        <f>VLOOKUP($C487,List!$A$2:$D$26,4,0)</f>
        <v>800g</v>
      </c>
      <c r="O487" s="14" t="str">
        <f t="shared" si="23"/>
        <v>Q2</v>
      </c>
    </row>
    <row r="488" spans="1:15" x14ac:dyDescent="0.55000000000000004">
      <c r="A488" s="2">
        <v>43608</v>
      </c>
      <c r="B488" t="s">
        <v>56</v>
      </c>
      <c r="C488" t="s">
        <v>15</v>
      </c>
      <c r="D488" s="6">
        <v>20</v>
      </c>
      <c r="E488" s="4">
        <v>600185</v>
      </c>
      <c r="F488" s="4">
        <v>12003690</v>
      </c>
      <c r="G488" s="4">
        <v>1200369</v>
      </c>
      <c r="H488" t="s">
        <v>44</v>
      </c>
      <c r="I488" t="s">
        <v>75</v>
      </c>
      <c r="J488" s="13" t="str">
        <f t="shared" si="21"/>
        <v>T05</v>
      </c>
      <c r="K488" s="13" t="str">
        <f t="shared" si="22"/>
        <v>W21</v>
      </c>
      <c r="L488" s="13" t="str">
        <f>VLOOKUP($C488,List!$A$2:$D$26,2,0)</f>
        <v>Nhóm 03</v>
      </c>
      <c r="M488" s="14">
        <f>VLOOKUP($C488,List!$A$2:$D$26,3,0)*D488/1000</f>
        <v>7.1999999999999995E-2</v>
      </c>
      <c r="N488" s="13" t="str">
        <f>VLOOKUP($C488,List!$A$2:$D$26,4,0)</f>
        <v>800g</v>
      </c>
      <c r="O488" s="14" t="str">
        <f t="shared" si="23"/>
        <v>Q2</v>
      </c>
    </row>
    <row r="489" spans="1:15" x14ac:dyDescent="0.55000000000000004">
      <c r="A489" s="2">
        <v>43608</v>
      </c>
      <c r="B489" t="s">
        <v>55</v>
      </c>
      <c r="C489" t="s">
        <v>26</v>
      </c>
      <c r="D489" s="6">
        <v>60</v>
      </c>
      <c r="E489" s="4">
        <v>794574</v>
      </c>
      <c r="F489" s="4">
        <v>47674460</v>
      </c>
      <c r="G489" s="4">
        <v>7151169</v>
      </c>
      <c r="H489" t="s">
        <v>45</v>
      </c>
      <c r="I489" t="s">
        <v>74</v>
      </c>
      <c r="J489" s="13" t="str">
        <f t="shared" si="21"/>
        <v>T05</v>
      </c>
      <c r="K489" s="13" t="str">
        <f t="shared" si="22"/>
        <v>W21</v>
      </c>
      <c r="L489" s="13" t="str">
        <f>VLOOKUP($C489,List!$A$2:$D$26,2,0)</f>
        <v>Nhóm 06</v>
      </c>
      <c r="M489" s="14">
        <f>VLOOKUP($C489,List!$A$2:$D$26,3,0)*D489/1000</f>
        <v>0.156</v>
      </c>
      <c r="N489" s="13" t="str">
        <f>VLOOKUP($C489,List!$A$2:$D$26,4,0)</f>
        <v>500g</v>
      </c>
      <c r="O489" s="14" t="str">
        <f t="shared" si="23"/>
        <v>Q2</v>
      </c>
    </row>
    <row r="490" spans="1:15" x14ac:dyDescent="0.55000000000000004">
      <c r="A490" s="2">
        <v>43609</v>
      </c>
      <c r="B490" t="s">
        <v>53</v>
      </c>
      <c r="C490" t="s">
        <v>12</v>
      </c>
      <c r="D490" s="6">
        <v>50</v>
      </c>
      <c r="E490" s="4">
        <v>880825</v>
      </c>
      <c r="F490" s="4">
        <v>44041260</v>
      </c>
      <c r="G490" s="4">
        <v>9689077.1999999993</v>
      </c>
      <c r="H490" t="s">
        <v>46</v>
      </c>
      <c r="I490" t="s">
        <v>74</v>
      </c>
      <c r="J490" s="13" t="str">
        <f t="shared" si="21"/>
        <v>T05</v>
      </c>
      <c r="K490" s="13" t="str">
        <f t="shared" si="22"/>
        <v>W21</v>
      </c>
      <c r="L490" s="13" t="str">
        <f>VLOOKUP($C490,List!$A$2:$D$26,2,0)</f>
        <v>Nhóm 03</v>
      </c>
      <c r="M490" s="14">
        <f>VLOOKUP($C490,List!$A$2:$D$26,3,0)*D490/1000</f>
        <v>0.215</v>
      </c>
      <c r="N490" s="13" t="str">
        <f>VLOOKUP($C490,List!$A$2:$D$26,4,0)</f>
        <v>1000g</v>
      </c>
      <c r="O490" s="14" t="str">
        <f t="shared" si="23"/>
        <v>Q2</v>
      </c>
    </row>
    <row r="491" spans="1:15" x14ac:dyDescent="0.55000000000000004">
      <c r="A491" s="2">
        <v>43609</v>
      </c>
      <c r="B491" t="s">
        <v>57</v>
      </c>
      <c r="C491" t="s">
        <v>31</v>
      </c>
      <c r="D491" s="6">
        <v>500</v>
      </c>
      <c r="E491" s="4">
        <v>685964</v>
      </c>
      <c r="F491" s="4">
        <v>342982060</v>
      </c>
      <c r="G491" s="4">
        <v>78885873.799999997</v>
      </c>
      <c r="H491" t="s">
        <v>46</v>
      </c>
      <c r="I491" t="s">
        <v>75</v>
      </c>
      <c r="J491" s="13" t="str">
        <f t="shared" si="21"/>
        <v>T05</v>
      </c>
      <c r="K491" s="13" t="str">
        <f t="shared" si="22"/>
        <v>W21</v>
      </c>
      <c r="L491" s="13" t="str">
        <f>VLOOKUP($C491,List!$A$2:$D$26,2,0)</f>
        <v>Nhóm 04</v>
      </c>
      <c r="M491" s="14">
        <f>VLOOKUP($C491,List!$A$2:$D$26,3,0)*D491/1000</f>
        <v>1.6</v>
      </c>
      <c r="N491" s="13" t="str">
        <f>VLOOKUP($C491,List!$A$2:$D$26,4,0)</f>
        <v>800g</v>
      </c>
      <c r="O491" s="14" t="str">
        <f t="shared" si="23"/>
        <v>Q2</v>
      </c>
    </row>
    <row r="492" spans="1:15" x14ac:dyDescent="0.55000000000000004">
      <c r="A492" s="2">
        <v>43609</v>
      </c>
      <c r="B492" t="s">
        <v>56</v>
      </c>
      <c r="C492" t="s">
        <v>16</v>
      </c>
      <c r="D492" s="6">
        <v>1250</v>
      </c>
      <c r="E492" s="4">
        <v>532147</v>
      </c>
      <c r="F492" s="4">
        <v>665183900</v>
      </c>
      <c r="G492" s="4">
        <v>139688619</v>
      </c>
      <c r="H492" t="s">
        <v>46</v>
      </c>
      <c r="I492" t="s">
        <v>75</v>
      </c>
      <c r="J492" s="13" t="str">
        <f t="shared" si="21"/>
        <v>T05</v>
      </c>
      <c r="K492" s="13" t="str">
        <f t="shared" si="22"/>
        <v>W21</v>
      </c>
      <c r="L492" s="13" t="str">
        <f>VLOOKUP($C492,List!$A$2:$D$26,2,0)</f>
        <v>Nhóm 04</v>
      </c>
      <c r="M492" s="14">
        <f>VLOOKUP($C492,List!$A$2:$D$26,3,0)*D492/1000</f>
        <v>4</v>
      </c>
      <c r="N492" s="13" t="str">
        <f>VLOOKUP($C492,List!$A$2:$D$26,4,0)</f>
        <v>800g</v>
      </c>
      <c r="O492" s="14" t="str">
        <f t="shared" si="23"/>
        <v>Q2</v>
      </c>
    </row>
    <row r="493" spans="1:15" x14ac:dyDescent="0.55000000000000004">
      <c r="A493" s="2">
        <v>43609</v>
      </c>
      <c r="B493" t="s">
        <v>64</v>
      </c>
      <c r="C493" t="s">
        <v>16</v>
      </c>
      <c r="D493" s="6">
        <v>880</v>
      </c>
      <c r="E493" s="4">
        <v>676241</v>
      </c>
      <c r="F493" s="4">
        <v>595091670</v>
      </c>
      <c r="G493" s="4">
        <v>47607333.600000001</v>
      </c>
      <c r="H493" t="s">
        <v>46</v>
      </c>
      <c r="I493" t="s">
        <v>74</v>
      </c>
      <c r="J493" s="13" t="str">
        <f t="shared" si="21"/>
        <v>T05</v>
      </c>
      <c r="K493" s="13" t="str">
        <f t="shared" si="22"/>
        <v>W21</v>
      </c>
      <c r="L493" s="13" t="str">
        <f>VLOOKUP($C493,List!$A$2:$D$26,2,0)</f>
        <v>Nhóm 04</v>
      </c>
      <c r="M493" s="14">
        <f>VLOOKUP($C493,List!$A$2:$D$26,3,0)*D493/1000</f>
        <v>2.8159999999999998</v>
      </c>
      <c r="N493" s="13" t="str">
        <f>VLOOKUP($C493,List!$A$2:$D$26,4,0)</f>
        <v>800g</v>
      </c>
      <c r="O493" s="14" t="str">
        <f t="shared" si="23"/>
        <v>Q2</v>
      </c>
    </row>
    <row r="494" spans="1:15" x14ac:dyDescent="0.55000000000000004">
      <c r="A494" s="2">
        <v>43610</v>
      </c>
      <c r="B494" t="s">
        <v>59</v>
      </c>
      <c r="C494" t="s">
        <v>23</v>
      </c>
      <c r="D494" s="6">
        <v>210</v>
      </c>
      <c r="E494" s="4">
        <v>1046385</v>
      </c>
      <c r="F494" s="4">
        <v>219740890</v>
      </c>
      <c r="G494" s="4">
        <v>28566315.700000003</v>
      </c>
      <c r="H494" t="s">
        <v>45</v>
      </c>
      <c r="I494" t="s">
        <v>75</v>
      </c>
      <c r="J494" s="13" t="str">
        <f t="shared" si="21"/>
        <v>T05</v>
      </c>
      <c r="K494" s="13" t="str">
        <f t="shared" si="22"/>
        <v>W21</v>
      </c>
      <c r="L494" s="13" t="str">
        <f>VLOOKUP($C494,List!$A$2:$D$26,2,0)</f>
        <v>Nhóm 07</v>
      </c>
      <c r="M494" s="14">
        <f>VLOOKUP($C494,List!$A$2:$D$26,3,0)*D494/1000</f>
        <v>0.86099999999999988</v>
      </c>
      <c r="N494" s="13" t="str">
        <f>VLOOKUP($C494,List!$A$2:$D$26,4,0)</f>
        <v>1000g</v>
      </c>
      <c r="O494" s="14" t="str">
        <f t="shared" si="23"/>
        <v>Q2</v>
      </c>
    </row>
    <row r="495" spans="1:15" x14ac:dyDescent="0.55000000000000004">
      <c r="A495" s="2">
        <v>43610</v>
      </c>
      <c r="B495" t="s">
        <v>50</v>
      </c>
      <c r="C495" t="s">
        <v>30</v>
      </c>
      <c r="D495" s="6">
        <v>1210</v>
      </c>
      <c r="E495" s="4">
        <v>374972</v>
      </c>
      <c r="F495" s="4">
        <v>453715690</v>
      </c>
      <c r="G495" s="4">
        <v>36297255.200000003</v>
      </c>
      <c r="H495" t="s">
        <v>44</v>
      </c>
      <c r="I495" t="s">
        <v>74</v>
      </c>
      <c r="J495" s="13" t="str">
        <f t="shared" si="21"/>
        <v>T05</v>
      </c>
      <c r="K495" s="13" t="str">
        <f t="shared" si="22"/>
        <v>W21</v>
      </c>
      <c r="L495" s="13" t="str">
        <f>VLOOKUP($C495,List!$A$2:$D$26,2,0)</f>
        <v>Nhóm 07</v>
      </c>
      <c r="M495" s="14">
        <f>VLOOKUP($C495,List!$A$2:$D$26,3,0)*D495/1000</f>
        <v>4.5979999999999999</v>
      </c>
      <c r="N495" s="13" t="str">
        <f>VLOOKUP($C495,List!$A$2:$D$26,4,0)</f>
        <v>800g</v>
      </c>
      <c r="O495" s="14" t="str">
        <f t="shared" si="23"/>
        <v>Q2</v>
      </c>
    </row>
    <row r="496" spans="1:15" x14ac:dyDescent="0.55000000000000004">
      <c r="A496" s="2">
        <v>43610</v>
      </c>
      <c r="B496" t="s">
        <v>64</v>
      </c>
      <c r="C496" t="s">
        <v>13</v>
      </c>
      <c r="D496" s="6">
        <v>450</v>
      </c>
      <c r="E496" s="4">
        <v>843821</v>
      </c>
      <c r="F496" s="4">
        <v>379719550</v>
      </c>
      <c r="G496" s="4">
        <v>64552323.500000007</v>
      </c>
      <c r="H496" t="s">
        <v>46</v>
      </c>
      <c r="I496" t="s">
        <v>75</v>
      </c>
      <c r="J496" s="13" t="str">
        <f t="shared" si="21"/>
        <v>T05</v>
      </c>
      <c r="K496" s="13" t="str">
        <f t="shared" si="22"/>
        <v>W21</v>
      </c>
      <c r="L496" s="13" t="str">
        <f>VLOOKUP($C496,List!$A$2:$D$26,2,0)</f>
        <v>Nhóm 08</v>
      </c>
      <c r="M496" s="14">
        <f>VLOOKUP($C496,List!$A$2:$D$26,3,0)*D496/1000</f>
        <v>1.2150000000000001</v>
      </c>
      <c r="N496" s="13" t="str">
        <f>VLOOKUP($C496,List!$A$2:$D$26,4,0)</f>
        <v>500g</v>
      </c>
      <c r="O496" s="14" t="str">
        <f t="shared" si="23"/>
        <v>Q2</v>
      </c>
    </row>
    <row r="497" spans="1:15" x14ac:dyDescent="0.55000000000000004">
      <c r="A497" s="2">
        <v>43610</v>
      </c>
      <c r="B497" t="s">
        <v>59</v>
      </c>
      <c r="C497" t="s">
        <v>30</v>
      </c>
      <c r="D497" s="6">
        <v>1010</v>
      </c>
      <c r="E497" s="4">
        <v>499778</v>
      </c>
      <c r="F497" s="4">
        <v>504775670</v>
      </c>
      <c r="G497" s="4">
        <v>95907377.300000012</v>
      </c>
      <c r="H497" t="s">
        <v>44</v>
      </c>
      <c r="I497" t="s">
        <v>74</v>
      </c>
      <c r="J497" s="13" t="str">
        <f t="shared" si="21"/>
        <v>T05</v>
      </c>
      <c r="K497" s="13" t="str">
        <f t="shared" si="22"/>
        <v>W21</v>
      </c>
      <c r="L497" s="13" t="str">
        <f>VLOOKUP($C497,List!$A$2:$D$26,2,0)</f>
        <v>Nhóm 07</v>
      </c>
      <c r="M497" s="14">
        <f>VLOOKUP($C497,List!$A$2:$D$26,3,0)*D497/1000</f>
        <v>3.8380000000000001</v>
      </c>
      <c r="N497" s="13" t="str">
        <f>VLOOKUP($C497,List!$A$2:$D$26,4,0)</f>
        <v>800g</v>
      </c>
      <c r="O497" s="14" t="str">
        <f t="shared" si="23"/>
        <v>Q2</v>
      </c>
    </row>
    <row r="498" spans="1:15" x14ac:dyDescent="0.55000000000000004">
      <c r="A498" s="2">
        <v>43611</v>
      </c>
      <c r="B498" t="s">
        <v>53</v>
      </c>
      <c r="C498" t="s">
        <v>29</v>
      </c>
      <c r="D498" s="6">
        <v>40</v>
      </c>
      <c r="E498" s="4">
        <v>889041</v>
      </c>
      <c r="F498" s="4">
        <v>35561650</v>
      </c>
      <c r="G498" s="4">
        <v>6401097</v>
      </c>
      <c r="H498" t="s">
        <v>47</v>
      </c>
      <c r="I498" t="s">
        <v>75</v>
      </c>
      <c r="J498" s="13" t="str">
        <f t="shared" si="21"/>
        <v>T05</v>
      </c>
      <c r="K498" s="13" t="str">
        <f t="shared" si="22"/>
        <v>W22</v>
      </c>
      <c r="L498" s="13" t="str">
        <f>VLOOKUP($C498,List!$A$2:$D$26,2,0)</f>
        <v>Nhóm 02</v>
      </c>
      <c r="M498" s="14">
        <f>VLOOKUP($C498,List!$A$2:$D$26,3,0)*D498/1000</f>
        <v>0.13200000000000001</v>
      </c>
      <c r="N498" s="13" t="str">
        <f>VLOOKUP($C498,List!$A$2:$D$26,4,0)</f>
        <v>800g</v>
      </c>
      <c r="O498" s="14" t="str">
        <f t="shared" si="23"/>
        <v>Q2</v>
      </c>
    </row>
    <row r="499" spans="1:15" x14ac:dyDescent="0.55000000000000004">
      <c r="A499" s="2">
        <v>43611</v>
      </c>
      <c r="B499" t="s">
        <v>57</v>
      </c>
      <c r="C499" t="s">
        <v>13</v>
      </c>
      <c r="D499" s="6">
        <v>290</v>
      </c>
      <c r="E499" s="4">
        <v>618389</v>
      </c>
      <c r="F499" s="4">
        <v>179332670</v>
      </c>
      <c r="G499" s="4">
        <v>32279880.600000001</v>
      </c>
      <c r="H499" t="s">
        <v>47</v>
      </c>
      <c r="I499" t="s">
        <v>75</v>
      </c>
      <c r="J499" s="13" t="str">
        <f t="shared" si="21"/>
        <v>T05</v>
      </c>
      <c r="K499" s="13" t="str">
        <f t="shared" si="22"/>
        <v>W22</v>
      </c>
      <c r="L499" s="13" t="str">
        <f>VLOOKUP($C499,List!$A$2:$D$26,2,0)</f>
        <v>Nhóm 08</v>
      </c>
      <c r="M499" s="14">
        <f>VLOOKUP($C499,List!$A$2:$D$26,3,0)*D499/1000</f>
        <v>0.78300000000000003</v>
      </c>
      <c r="N499" s="13" t="str">
        <f>VLOOKUP($C499,List!$A$2:$D$26,4,0)</f>
        <v>500g</v>
      </c>
      <c r="O499" s="14" t="str">
        <f t="shared" si="23"/>
        <v>Q2</v>
      </c>
    </row>
    <row r="500" spans="1:15" x14ac:dyDescent="0.55000000000000004">
      <c r="A500" s="2">
        <v>43611</v>
      </c>
      <c r="B500" t="s">
        <v>61</v>
      </c>
      <c r="C500" t="s">
        <v>31</v>
      </c>
      <c r="D500" s="6">
        <v>450</v>
      </c>
      <c r="E500" s="4">
        <v>692817</v>
      </c>
      <c r="F500" s="4">
        <v>311767460</v>
      </c>
      <c r="G500" s="4">
        <v>74824190.400000006</v>
      </c>
      <c r="H500" t="s">
        <v>44</v>
      </c>
      <c r="I500" t="s">
        <v>74</v>
      </c>
      <c r="J500" s="13" t="str">
        <f t="shared" si="21"/>
        <v>T05</v>
      </c>
      <c r="K500" s="13" t="str">
        <f t="shared" si="22"/>
        <v>W22</v>
      </c>
      <c r="L500" s="13" t="str">
        <f>VLOOKUP($C500,List!$A$2:$D$26,2,0)</f>
        <v>Nhóm 04</v>
      </c>
      <c r="M500" s="14">
        <f>VLOOKUP($C500,List!$A$2:$D$26,3,0)*D500/1000</f>
        <v>1.44</v>
      </c>
      <c r="N500" s="13" t="str">
        <f>VLOOKUP($C500,List!$A$2:$D$26,4,0)</f>
        <v>800g</v>
      </c>
      <c r="O500" s="14" t="str">
        <f t="shared" si="23"/>
        <v>Q2</v>
      </c>
    </row>
    <row r="501" spans="1:15" x14ac:dyDescent="0.55000000000000004">
      <c r="A501" s="2">
        <v>43611</v>
      </c>
      <c r="B501" t="s">
        <v>50</v>
      </c>
      <c r="C501" t="s">
        <v>12</v>
      </c>
      <c r="D501" s="6">
        <v>110</v>
      </c>
      <c r="E501" s="4">
        <v>789493</v>
      </c>
      <c r="F501" s="4">
        <v>86844250</v>
      </c>
      <c r="G501" s="4">
        <v>15631965</v>
      </c>
      <c r="H501" t="s">
        <v>47</v>
      </c>
      <c r="I501" t="s">
        <v>74</v>
      </c>
      <c r="J501" s="13" t="str">
        <f t="shared" si="21"/>
        <v>T05</v>
      </c>
      <c r="K501" s="13" t="str">
        <f t="shared" si="22"/>
        <v>W22</v>
      </c>
      <c r="L501" s="13" t="str">
        <f>VLOOKUP($C501,List!$A$2:$D$26,2,0)</f>
        <v>Nhóm 03</v>
      </c>
      <c r="M501" s="14">
        <f>VLOOKUP($C501,List!$A$2:$D$26,3,0)*D501/1000</f>
        <v>0.47299999999999998</v>
      </c>
      <c r="N501" s="13" t="str">
        <f>VLOOKUP($C501,List!$A$2:$D$26,4,0)</f>
        <v>1000g</v>
      </c>
      <c r="O501" s="14" t="str">
        <f t="shared" si="23"/>
        <v>Q2</v>
      </c>
    </row>
    <row r="502" spans="1:15" x14ac:dyDescent="0.55000000000000004">
      <c r="A502" s="2">
        <v>43612</v>
      </c>
      <c r="B502" t="s">
        <v>58</v>
      </c>
      <c r="C502" t="s">
        <v>23</v>
      </c>
      <c r="D502" s="6">
        <v>640</v>
      </c>
      <c r="E502" s="4">
        <v>800524</v>
      </c>
      <c r="F502" s="4">
        <v>512335540</v>
      </c>
      <c r="G502" s="4">
        <v>87097041.799999997</v>
      </c>
      <c r="H502" t="s">
        <v>47</v>
      </c>
      <c r="I502" t="s">
        <v>75</v>
      </c>
      <c r="J502" s="13" t="str">
        <f t="shared" si="21"/>
        <v>T05</v>
      </c>
      <c r="K502" s="13" t="str">
        <f t="shared" si="22"/>
        <v>W22</v>
      </c>
      <c r="L502" s="13" t="str">
        <f>VLOOKUP($C502,List!$A$2:$D$26,2,0)</f>
        <v>Nhóm 07</v>
      </c>
      <c r="M502" s="14">
        <f>VLOOKUP($C502,List!$A$2:$D$26,3,0)*D502/1000</f>
        <v>2.6240000000000001</v>
      </c>
      <c r="N502" s="13" t="str">
        <f>VLOOKUP($C502,List!$A$2:$D$26,4,0)</f>
        <v>1000g</v>
      </c>
      <c r="O502" s="14" t="str">
        <f t="shared" si="23"/>
        <v>Q2</v>
      </c>
    </row>
    <row r="503" spans="1:15" x14ac:dyDescent="0.55000000000000004">
      <c r="A503" s="2">
        <v>43612</v>
      </c>
      <c r="B503" t="s">
        <v>65</v>
      </c>
      <c r="C503" t="s">
        <v>16</v>
      </c>
      <c r="D503" s="6">
        <v>380</v>
      </c>
      <c r="E503" s="4">
        <v>676651</v>
      </c>
      <c r="F503" s="4">
        <v>257127340</v>
      </c>
      <c r="G503" s="4">
        <v>61710561.600000001</v>
      </c>
      <c r="H503" t="s">
        <v>45</v>
      </c>
      <c r="I503" t="s">
        <v>75</v>
      </c>
      <c r="J503" s="13" t="str">
        <f t="shared" si="21"/>
        <v>T05</v>
      </c>
      <c r="K503" s="13" t="str">
        <f t="shared" si="22"/>
        <v>W22</v>
      </c>
      <c r="L503" s="13" t="str">
        <f>VLOOKUP($C503,List!$A$2:$D$26,2,0)</f>
        <v>Nhóm 04</v>
      </c>
      <c r="M503" s="14">
        <f>VLOOKUP($C503,List!$A$2:$D$26,3,0)*D503/1000</f>
        <v>1.216</v>
      </c>
      <c r="N503" s="13" t="str">
        <f>VLOOKUP($C503,List!$A$2:$D$26,4,0)</f>
        <v>800g</v>
      </c>
      <c r="O503" s="14" t="str">
        <f t="shared" si="23"/>
        <v>Q2</v>
      </c>
    </row>
    <row r="504" spans="1:15" x14ac:dyDescent="0.55000000000000004">
      <c r="A504" s="2">
        <v>43612</v>
      </c>
      <c r="B504" t="s">
        <v>52</v>
      </c>
      <c r="C504" t="s">
        <v>10</v>
      </c>
      <c r="D504" s="6">
        <v>1550</v>
      </c>
      <c r="E504" s="4">
        <v>297375</v>
      </c>
      <c r="F504" s="4">
        <v>460932010</v>
      </c>
      <c r="G504" s="4">
        <v>92186402.000000015</v>
      </c>
      <c r="H504" t="s">
        <v>43</v>
      </c>
      <c r="I504" t="s">
        <v>74</v>
      </c>
      <c r="J504" s="13" t="str">
        <f t="shared" si="21"/>
        <v>T05</v>
      </c>
      <c r="K504" s="13" t="str">
        <f t="shared" si="22"/>
        <v>W22</v>
      </c>
      <c r="L504" s="13" t="str">
        <f>VLOOKUP($C504,List!$A$2:$D$26,2,0)</f>
        <v>Nhóm 07</v>
      </c>
      <c r="M504" s="14">
        <f>VLOOKUP($C504,List!$A$2:$D$26,3,0)*D504/1000</f>
        <v>4.1849999999999996</v>
      </c>
      <c r="N504" s="13" t="str">
        <f>VLOOKUP($C504,List!$A$2:$D$26,4,0)</f>
        <v>500g</v>
      </c>
      <c r="O504" s="14" t="str">
        <f t="shared" si="23"/>
        <v>Q2</v>
      </c>
    </row>
    <row r="505" spans="1:15" x14ac:dyDescent="0.55000000000000004">
      <c r="A505" s="2">
        <v>43613</v>
      </c>
      <c r="B505" t="s">
        <v>58</v>
      </c>
      <c r="C505" t="s">
        <v>31</v>
      </c>
      <c r="D505" s="6">
        <v>860</v>
      </c>
      <c r="E505" s="4">
        <v>759553</v>
      </c>
      <c r="F505" s="4">
        <v>653215250</v>
      </c>
      <c r="G505" s="4">
        <v>117578745</v>
      </c>
      <c r="H505" t="s">
        <v>45</v>
      </c>
      <c r="I505" t="s">
        <v>74</v>
      </c>
      <c r="J505" s="13" t="str">
        <f t="shared" si="21"/>
        <v>T05</v>
      </c>
      <c r="K505" s="13" t="str">
        <f t="shared" si="22"/>
        <v>W22</v>
      </c>
      <c r="L505" s="13" t="str">
        <f>VLOOKUP($C505,List!$A$2:$D$26,2,0)</f>
        <v>Nhóm 04</v>
      </c>
      <c r="M505" s="14">
        <f>VLOOKUP($C505,List!$A$2:$D$26,3,0)*D505/1000</f>
        <v>2.7519999999999998</v>
      </c>
      <c r="N505" s="13" t="str">
        <f>VLOOKUP($C505,List!$A$2:$D$26,4,0)</f>
        <v>800g</v>
      </c>
      <c r="O505" s="14" t="str">
        <f t="shared" si="23"/>
        <v>Q2</v>
      </c>
    </row>
    <row r="506" spans="1:15" x14ac:dyDescent="0.55000000000000004">
      <c r="A506" s="2">
        <v>43613</v>
      </c>
      <c r="B506" t="s">
        <v>50</v>
      </c>
      <c r="C506" t="s">
        <v>31</v>
      </c>
      <c r="D506" s="6">
        <v>710</v>
      </c>
      <c r="E506" s="4">
        <v>802043</v>
      </c>
      <c r="F506" s="4">
        <v>569450330</v>
      </c>
      <c r="G506" s="4">
        <v>85417549.5</v>
      </c>
      <c r="H506" t="s">
        <v>46</v>
      </c>
      <c r="I506" t="s">
        <v>74</v>
      </c>
      <c r="J506" s="13" t="str">
        <f t="shared" si="21"/>
        <v>T05</v>
      </c>
      <c r="K506" s="13" t="str">
        <f t="shared" si="22"/>
        <v>W22</v>
      </c>
      <c r="L506" s="13" t="str">
        <f>VLOOKUP($C506,List!$A$2:$D$26,2,0)</f>
        <v>Nhóm 04</v>
      </c>
      <c r="M506" s="14">
        <f>VLOOKUP($C506,List!$A$2:$D$26,3,0)*D506/1000</f>
        <v>2.2719999999999998</v>
      </c>
      <c r="N506" s="13" t="str">
        <f>VLOOKUP($C506,List!$A$2:$D$26,4,0)</f>
        <v>800g</v>
      </c>
      <c r="O506" s="14" t="str">
        <f t="shared" si="23"/>
        <v>Q2</v>
      </c>
    </row>
    <row r="507" spans="1:15" x14ac:dyDescent="0.55000000000000004">
      <c r="A507" s="2">
        <v>43613</v>
      </c>
      <c r="B507" t="s">
        <v>51</v>
      </c>
      <c r="C507" t="s">
        <v>29</v>
      </c>
      <c r="D507" s="6">
        <v>550</v>
      </c>
      <c r="E507" s="4">
        <v>1102169</v>
      </c>
      <c r="F507" s="4">
        <v>606192800</v>
      </c>
      <c r="G507" s="4">
        <v>115176632</v>
      </c>
      <c r="H507" t="s">
        <v>44</v>
      </c>
      <c r="I507" t="s">
        <v>75</v>
      </c>
      <c r="J507" s="13" t="str">
        <f t="shared" si="21"/>
        <v>T05</v>
      </c>
      <c r="K507" s="13" t="str">
        <f t="shared" si="22"/>
        <v>W22</v>
      </c>
      <c r="L507" s="13" t="str">
        <f>VLOOKUP($C507,List!$A$2:$D$26,2,0)</f>
        <v>Nhóm 02</v>
      </c>
      <c r="M507" s="14">
        <f>VLOOKUP($C507,List!$A$2:$D$26,3,0)*D507/1000</f>
        <v>1.8149999999999999</v>
      </c>
      <c r="N507" s="13" t="str">
        <f>VLOOKUP($C507,List!$A$2:$D$26,4,0)</f>
        <v>800g</v>
      </c>
      <c r="O507" s="14" t="str">
        <f t="shared" si="23"/>
        <v>Q2</v>
      </c>
    </row>
    <row r="508" spans="1:15" x14ac:dyDescent="0.55000000000000004">
      <c r="A508" s="2">
        <v>43614</v>
      </c>
      <c r="B508" t="s">
        <v>52</v>
      </c>
      <c r="C508" t="s">
        <v>23</v>
      </c>
      <c r="D508" s="6">
        <v>530</v>
      </c>
      <c r="E508" s="4">
        <v>910099</v>
      </c>
      <c r="F508" s="4">
        <v>482352680</v>
      </c>
      <c r="G508" s="4">
        <v>38588214.399999999</v>
      </c>
      <c r="H508" t="s">
        <v>46</v>
      </c>
      <c r="I508" t="s">
        <v>74</v>
      </c>
      <c r="J508" s="13" t="str">
        <f t="shared" si="21"/>
        <v>T05</v>
      </c>
      <c r="K508" s="13" t="str">
        <f t="shared" si="22"/>
        <v>W22</v>
      </c>
      <c r="L508" s="13" t="str">
        <f>VLOOKUP($C508,List!$A$2:$D$26,2,0)</f>
        <v>Nhóm 07</v>
      </c>
      <c r="M508" s="14">
        <f>VLOOKUP($C508,List!$A$2:$D$26,3,0)*D508/1000</f>
        <v>2.173</v>
      </c>
      <c r="N508" s="13" t="str">
        <f>VLOOKUP($C508,List!$A$2:$D$26,4,0)</f>
        <v>1000g</v>
      </c>
      <c r="O508" s="14" t="str">
        <f t="shared" si="23"/>
        <v>Q2</v>
      </c>
    </row>
    <row r="509" spans="1:15" x14ac:dyDescent="0.55000000000000004">
      <c r="A509" s="2">
        <v>43614</v>
      </c>
      <c r="B509" t="s">
        <v>65</v>
      </c>
      <c r="C509" t="s">
        <v>25</v>
      </c>
      <c r="D509" s="6">
        <v>380</v>
      </c>
      <c r="E509" s="4">
        <v>656650</v>
      </c>
      <c r="F509" s="4">
        <v>249527020</v>
      </c>
      <c r="G509" s="4">
        <v>54895944.400000006</v>
      </c>
      <c r="H509" t="s">
        <v>45</v>
      </c>
      <c r="I509" t="s">
        <v>74</v>
      </c>
      <c r="J509" s="13" t="str">
        <f t="shared" si="21"/>
        <v>T05</v>
      </c>
      <c r="K509" s="13" t="str">
        <f t="shared" si="22"/>
        <v>W22</v>
      </c>
      <c r="L509" s="13" t="str">
        <f>VLOOKUP($C509,List!$A$2:$D$26,2,0)</f>
        <v>Nhóm 06</v>
      </c>
      <c r="M509" s="14">
        <f>VLOOKUP($C509,List!$A$2:$D$26,3,0)*D509/1000</f>
        <v>0.49399999999999999</v>
      </c>
      <c r="N509" s="13" t="str">
        <f>VLOOKUP($C509,List!$A$2:$D$26,4,0)</f>
        <v>250g</v>
      </c>
      <c r="O509" s="14" t="str">
        <f t="shared" si="23"/>
        <v>Q2</v>
      </c>
    </row>
    <row r="510" spans="1:15" x14ac:dyDescent="0.55000000000000004">
      <c r="A510" s="2">
        <v>43614</v>
      </c>
      <c r="B510" t="s">
        <v>61</v>
      </c>
      <c r="C510" t="s">
        <v>15</v>
      </c>
      <c r="D510" s="6">
        <v>380</v>
      </c>
      <c r="E510" s="4">
        <v>807921</v>
      </c>
      <c r="F510" s="4">
        <v>307009920</v>
      </c>
      <c r="G510" s="4">
        <v>36841190.399999999</v>
      </c>
      <c r="H510" t="s">
        <v>46</v>
      </c>
      <c r="I510" t="s">
        <v>75</v>
      </c>
      <c r="J510" s="13" t="str">
        <f t="shared" si="21"/>
        <v>T05</v>
      </c>
      <c r="K510" s="13" t="str">
        <f t="shared" si="22"/>
        <v>W22</v>
      </c>
      <c r="L510" s="13" t="str">
        <f>VLOOKUP($C510,List!$A$2:$D$26,2,0)</f>
        <v>Nhóm 03</v>
      </c>
      <c r="M510" s="14">
        <f>VLOOKUP($C510,List!$A$2:$D$26,3,0)*D510/1000</f>
        <v>1.3680000000000001</v>
      </c>
      <c r="N510" s="13" t="str">
        <f>VLOOKUP($C510,List!$A$2:$D$26,4,0)</f>
        <v>800g</v>
      </c>
      <c r="O510" s="14" t="str">
        <f t="shared" si="23"/>
        <v>Q2</v>
      </c>
    </row>
    <row r="511" spans="1:15" x14ac:dyDescent="0.55000000000000004">
      <c r="A511" s="2">
        <v>43614</v>
      </c>
      <c r="B511" t="s">
        <v>59</v>
      </c>
      <c r="C511" t="s">
        <v>8</v>
      </c>
      <c r="D511" s="6">
        <v>1470</v>
      </c>
      <c r="E511" s="4">
        <v>424953</v>
      </c>
      <c r="F511" s="4">
        <v>624680470</v>
      </c>
      <c r="G511" s="4">
        <v>118689289.3</v>
      </c>
      <c r="H511" t="s">
        <v>43</v>
      </c>
      <c r="I511" t="s">
        <v>74</v>
      </c>
      <c r="J511" s="13" t="str">
        <f t="shared" si="21"/>
        <v>T05</v>
      </c>
      <c r="K511" s="13" t="str">
        <f t="shared" si="22"/>
        <v>W22</v>
      </c>
      <c r="L511" s="13" t="str">
        <f>VLOOKUP($C511,List!$A$2:$D$26,2,0)</f>
        <v>Nhóm 02</v>
      </c>
      <c r="M511" s="14">
        <f>VLOOKUP($C511,List!$A$2:$D$26,3,0)*D511/1000</f>
        <v>5.88</v>
      </c>
      <c r="N511" s="13" t="str">
        <f>VLOOKUP($C511,List!$A$2:$D$26,4,0)</f>
        <v>800g</v>
      </c>
      <c r="O511" s="14" t="str">
        <f t="shared" si="23"/>
        <v>Q2</v>
      </c>
    </row>
    <row r="512" spans="1:15" x14ac:dyDescent="0.55000000000000004">
      <c r="A512" s="2">
        <v>43614</v>
      </c>
      <c r="B512" t="s">
        <v>64</v>
      </c>
      <c r="C512" t="s">
        <v>9</v>
      </c>
      <c r="D512" s="6">
        <v>490</v>
      </c>
      <c r="E512" s="4">
        <v>488652</v>
      </c>
      <c r="F512" s="4">
        <v>239439600</v>
      </c>
      <c r="G512" s="4">
        <v>31127148.000000004</v>
      </c>
      <c r="H512" t="s">
        <v>43</v>
      </c>
      <c r="I512" t="s">
        <v>75</v>
      </c>
      <c r="J512" s="13" t="str">
        <f t="shared" si="21"/>
        <v>T05</v>
      </c>
      <c r="K512" s="13" t="str">
        <f t="shared" si="22"/>
        <v>W22</v>
      </c>
      <c r="L512" s="13" t="str">
        <f>VLOOKUP($C512,List!$A$2:$D$26,2,0)</f>
        <v>Nhóm 04</v>
      </c>
      <c r="M512" s="14">
        <f>VLOOKUP($C512,List!$A$2:$D$26,3,0)*D512/1000</f>
        <v>1.5680000000000001</v>
      </c>
      <c r="N512" s="13" t="str">
        <f>VLOOKUP($C512,List!$A$2:$D$26,4,0)</f>
        <v>800g</v>
      </c>
      <c r="O512" s="14" t="str">
        <f t="shared" si="23"/>
        <v>Q2</v>
      </c>
    </row>
    <row r="513" spans="1:15" x14ac:dyDescent="0.55000000000000004">
      <c r="A513" s="2">
        <v>43615</v>
      </c>
      <c r="B513" t="s">
        <v>52</v>
      </c>
      <c r="C513" t="s">
        <v>17</v>
      </c>
      <c r="D513" s="6">
        <v>470</v>
      </c>
      <c r="E513" s="4">
        <v>412251</v>
      </c>
      <c r="F513" s="4">
        <v>193757910</v>
      </c>
      <c r="G513" s="4">
        <v>25188528.300000001</v>
      </c>
      <c r="H513" t="s">
        <v>47</v>
      </c>
      <c r="I513" t="s">
        <v>74</v>
      </c>
      <c r="J513" s="13" t="str">
        <f t="shared" si="21"/>
        <v>T05</v>
      </c>
      <c r="K513" s="13" t="str">
        <f t="shared" si="22"/>
        <v>W22</v>
      </c>
      <c r="L513" s="13" t="str">
        <f>VLOOKUP($C513,List!$A$2:$D$26,2,0)</f>
        <v>Nhóm 01</v>
      </c>
      <c r="M513" s="14">
        <f>VLOOKUP($C513,List!$A$2:$D$26,3,0)*D513/1000</f>
        <v>1.081</v>
      </c>
      <c r="N513" s="13" t="str">
        <f>VLOOKUP($C513,List!$A$2:$D$26,4,0)</f>
        <v>500g</v>
      </c>
      <c r="O513" s="14" t="str">
        <f t="shared" si="23"/>
        <v>Q2</v>
      </c>
    </row>
    <row r="514" spans="1:15" x14ac:dyDescent="0.55000000000000004">
      <c r="A514" s="2">
        <v>43615</v>
      </c>
      <c r="B514" t="s">
        <v>53</v>
      </c>
      <c r="C514" t="s">
        <v>16</v>
      </c>
      <c r="D514" s="6">
        <v>480</v>
      </c>
      <c r="E514" s="4">
        <v>545688</v>
      </c>
      <c r="F514" s="4">
        <v>261930250</v>
      </c>
      <c r="G514" s="4">
        <v>52386050</v>
      </c>
      <c r="H514" t="s">
        <v>44</v>
      </c>
      <c r="I514" t="s">
        <v>74</v>
      </c>
      <c r="J514" s="13" t="str">
        <f t="shared" si="21"/>
        <v>T05</v>
      </c>
      <c r="K514" s="13" t="str">
        <f t="shared" si="22"/>
        <v>W22</v>
      </c>
      <c r="L514" s="13" t="str">
        <f>VLOOKUP($C514,List!$A$2:$D$26,2,0)</f>
        <v>Nhóm 04</v>
      </c>
      <c r="M514" s="14">
        <f>VLOOKUP($C514,List!$A$2:$D$26,3,0)*D514/1000</f>
        <v>1.536</v>
      </c>
      <c r="N514" s="13" t="str">
        <f>VLOOKUP($C514,List!$A$2:$D$26,4,0)</f>
        <v>800g</v>
      </c>
      <c r="O514" s="14" t="str">
        <f t="shared" si="23"/>
        <v>Q2</v>
      </c>
    </row>
    <row r="515" spans="1:15" x14ac:dyDescent="0.55000000000000004">
      <c r="A515" s="2">
        <v>43615</v>
      </c>
      <c r="B515" t="s">
        <v>59</v>
      </c>
      <c r="C515" t="s">
        <v>15</v>
      </c>
      <c r="D515" s="6">
        <v>760</v>
      </c>
      <c r="E515" s="4">
        <v>671563</v>
      </c>
      <c r="F515" s="4">
        <v>510388050</v>
      </c>
      <c r="G515" s="4">
        <v>132700893</v>
      </c>
      <c r="H515" t="s">
        <v>44</v>
      </c>
      <c r="I515" t="s">
        <v>75</v>
      </c>
      <c r="J515" s="13" t="str">
        <f t="shared" si="21"/>
        <v>T05</v>
      </c>
      <c r="K515" s="13" t="str">
        <f t="shared" si="22"/>
        <v>W22</v>
      </c>
      <c r="L515" s="13" t="str">
        <f>VLOOKUP($C515,List!$A$2:$D$26,2,0)</f>
        <v>Nhóm 03</v>
      </c>
      <c r="M515" s="14">
        <f>VLOOKUP($C515,List!$A$2:$D$26,3,0)*D515/1000</f>
        <v>2.7360000000000002</v>
      </c>
      <c r="N515" s="13" t="str">
        <f>VLOOKUP($C515,List!$A$2:$D$26,4,0)</f>
        <v>800g</v>
      </c>
      <c r="O515" s="14" t="str">
        <f t="shared" si="23"/>
        <v>Q2</v>
      </c>
    </row>
    <row r="516" spans="1:15" x14ac:dyDescent="0.55000000000000004">
      <c r="A516" s="2">
        <v>43615</v>
      </c>
      <c r="B516" t="s">
        <v>55</v>
      </c>
      <c r="C516" t="s">
        <v>30</v>
      </c>
      <c r="D516" s="6">
        <v>1130</v>
      </c>
      <c r="E516" s="4">
        <v>419057</v>
      </c>
      <c r="F516" s="4">
        <v>473534560</v>
      </c>
      <c r="G516" s="4">
        <v>37882764.799999997</v>
      </c>
      <c r="H516" t="s">
        <v>44</v>
      </c>
      <c r="I516" t="s">
        <v>75</v>
      </c>
      <c r="J516" s="13" t="str">
        <f t="shared" si="21"/>
        <v>T05</v>
      </c>
      <c r="K516" s="13" t="str">
        <f t="shared" si="22"/>
        <v>W22</v>
      </c>
      <c r="L516" s="13" t="str">
        <f>VLOOKUP($C516,List!$A$2:$D$26,2,0)</f>
        <v>Nhóm 07</v>
      </c>
      <c r="M516" s="14">
        <f>VLOOKUP($C516,List!$A$2:$D$26,3,0)*D516/1000</f>
        <v>4.2939999999999996</v>
      </c>
      <c r="N516" s="13" t="str">
        <f>VLOOKUP($C516,List!$A$2:$D$26,4,0)</f>
        <v>800g</v>
      </c>
      <c r="O516" s="14" t="str">
        <f t="shared" si="23"/>
        <v>Q2</v>
      </c>
    </row>
    <row r="517" spans="1:15" x14ac:dyDescent="0.55000000000000004">
      <c r="A517" s="2">
        <v>43616</v>
      </c>
      <c r="B517" t="s">
        <v>64</v>
      </c>
      <c r="C517" t="s">
        <v>24</v>
      </c>
      <c r="D517" s="6">
        <v>340</v>
      </c>
      <c r="E517" s="4">
        <v>716018</v>
      </c>
      <c r="F517" s="4">
        <v>243446150</v>
      </c>
      <c r="G517" s="4">
        <v>43820307</v>
      </c>
      <c r="H517" t="s">
        <v>44</v>
      </c>
      <c r="I517" t="s">
        <v>74</v>
      </c>
      <c r="J517" s="13" t="str">
        <f t="shared" si="21"/>
        <v>T05</v>
      </c>
      <c r="K517" s="13" t="str">
        <f t="shared" si="22"/>
        <v>W22</v>
      </c>
      <c r="L517" s="13" t="str">
        <f>VLOOKUP($C517,List!$A$2:$D$26,2,0)</f>
        <v>Nhóm 06</v>
      </c>
      <c r="M517" s="14">
        <f>VLOOKUP($C517,List!$A$2:$D$26,3,0)*D517/1000</f>
        <v>0.71399999999999997</v>
      </c>
      <c r="N517" s="13" t="str">
        <f>VLOOKUP($C517,List!$A$2:$D$26,4,0)</f>
        <v>500g</v>
      </c>
      <c r="O517" s="14" t="str">
        <f t="shared" si="23"/>
        <v>Q2</v>
      </c>
    </row>
    <row r="518" spans="1:15" x14ac:dyDescent="0.55000000000000004">
      <c r="A518" s="2">
        <v>43616</v>
      </c>
      <c r="B518" t="s">
        <v>57</v>
      </c>
      <c r="C518" t="s">
        <v>18</v>
      </c>
      <c r="D518" s="6">
        <v>1490</v>
      </c>
      <c r="E518" s="4">
        <v>258940</v>
      </c>
      <c r="F518" s="4">
        <v>385821060</v>
      </c>
      <c r="G518" s="4">
        <v>100313475.60000001</v>
      </c>
      <c r="H518" t="s">
        <v>45</v>
      </c>
      <c r="I518" t="s">
        <v>74</v>
      </c>
      <c r="J518" s="13" t="str">
        <f t="shared" si="21"/>
        <v>T05</v>
      </c>
      <c r="K518" s="13" t="str">
        <f t="shared" si="22"/>
        <v>W22</v>
      </c>
      <c r="L518" s="13" t="str">
        <f>VLOOKUP($C518,List!$A$2:$D$26,2,0)</f>
        <v>Nhóm 02</v>
      </c>
      <c r="M518" s="14">
        <f>VLOOKUP($C518,List!$A$2:$D$26,3,0)*D518/1000</f>
        <v>5.96</v>
      </c>
      <c r="N518" s="13" t="str">
        <f>VLOOKUP($C518,List!$A$2:$D$26,4,0)</f>
        <v>800g</v>
      </c>
      <c r="O518" s="14" t="str">
        <f t="shared" si="23"/>
        <v>Q2</v>
      </c>
    </row>
    <row r="519" spans="1:15" x14ac:dyDescent="0.55000000000000004">
      <c r="A519" s="2">
        <v>43616</v>
      </c>
      <c r="B519" t="s">
        <v>64</v>
      </c>
      <c r="C519" t="s">
        <v>23</v>
      </c>
      <c r="D519" s="6">
        <v>350</v>
      </c>
      <c r="E519" s="4">
        <v>756788</v>
      </c>
      <c r="F519" s="4">
        <v>264875930</v>
      </c>
      <c r="G519" s="4">
        <v>31785111.599999998</v>
      </c>
      <c r="H519" t="s">
        <v>44</v>
      </c>
      <c r="I519" t="s">
        <v>74</v>
      </c>
      <c r="J519" s="13" t="str">
        <f t="shared" si="21"/>
        <v>T05</v>
      </c>
      <c r="K519" s="13" t="str">
        <f t="shared" si="22"/>
        <v>W22</v>
      </c>
      <c r="L519" s="13" t="str">
        <f>VLOOKUP($C519,List!$A$2:$D$26,2,0)</f>
        <v>Nhóm 07</v>
      </c>
      <c r="M519" s="14">
        <f>VLOOKUP($C519,List!$A$2:$D$26,3,0)*D519/1000</f>
        <v>1.4349999999999998</v>
      </c>
      <c r="N519" s="13" t="str">
        <f>VLOOKUP($C519,List!$A$2:$D$26,4,0)</f>
        <v>1000g</v>
      </c>
      <c r="O519" s="14" t="str">
        <f t="shared" si="23"/>
        <v>Q2</v>
      </c>
    </row>
    <row r="520" spans="1:15" x14ac:dyDescent="0.55000000000000004">
      <c r="A520" s="2">
        <v>43616</v>
      </c>
      <c r="B520" t="s">
        <v>63</v>
      </c>
      <c r="C520" t="s">
        <v>10</v>
      </c>
      <c r="D520" s="6">
        <v>1860</v>
      </c>
      <c r="E520" s="4">
        <v>307808</v>
      </c>
      <c r="F520" s="4">
        <v>572523510</v>
      </c>
      <c r="G520" s="4">
        <v>103054231.8</v>
      </c>
      <c r="H520" t="s">
        <v>44</v>
      </c>
      <c r="I520" t="s">
        <v>75</v>
      </c>
      <c r="J520" s="13" t="str">
        <f t="shared" ref="J520:J583" si="24">"T"&amp;RIGHT(0&amp;MONTH(A520),2)</f>
        <v>T05</v>
      </c>
      <c r="K520" s="13" t="str">
        <f t="shared" ref="K520:K583" si="25">"W"&amp;RIGHT(0&amp;WEEKNUM(A520),2)</f>
        <v>W22</v>
      </c>
      <c r="L520" s="13" t="str">
        <f>VLOOKUP($C520,List!$A$2:$D$26,2,0)</f>
        <v>Nhóm 07</v>
      </c>
      <c r="M520" s="14">
        <f>VLOOKUP($C520,List!$A$2:$D$26,3,0)*D520/1000</f>
        <v>5.0220000000000002</v>
      </c>
      <c r="N520" s="13" t="str">
        <f>VLOOKUP($C520,List!$A$2:$D$26,4,0)</f>
        <v>500g</v>
      </c>
      <c r="O520" s="14" t="str">
        <f t="shared" ref="O520:O583" si="26">IF(MONTH(A520)&gt;9,"Q4",IF(MONTH(A520)&gt;6,"Q3",IF(MONTH(A520)&gt;3,"Q2","Q1")))</f>
        <v>Q2</v>
      </c>
    </row>
    <row r="521" spans="1:15" x14ac:dyDescent="0.55000000000000004">
      <c r="A521" s="2">
        <v>43616</v>
      </c>
      <c r="B521" t="s">
        <v>51</v>
      </c>
      <c r="C521" t="s">
        <v>27</v>
      </c>
      <c r="D521" s="6">
        <v>1210</v>
      </c>
      <c r="E521" s="4">
        <v>374293</v>
      </c>
      <c r="F521" s="4">
        <v>452894100</v>
      </c>
      <c r="G521" s="4">
        <v>113223525</v>
      </c>
      <c r="H521" t="s">
        <v>46</v>
      </c>
      <c r="I521" t="s">
        <v>75</v>
      </c>
      <c r="J521" s="13" t="str">
        <f t="shared" si="24"/>
        <v>T05</v>
      </c>
      <c r="K521" s="13" t="str">
        <f t="shared" si="25"/>
        <v>W22</v>
      </c>
      <c r="L521" s="13" t="str">
        <f>VLOOKUP($C521,List!$A$2:$D$26,2,0)</f>
        <v>Nhóm 03</v>
      </c>
      <c r="M521" s="14">
        <f>VLOOKUP($C521,List!$A$2:$D$26,3,0)*D521/1000</f>
        <v>4.4770000000000003</v>
      </c>
      <c r="N521" s="13" t="str">
        <f>VLOOKUP($C521,List!$A$2:$D$26,4,0)</f>
        <v>800g</v>
      </c>
      <c r="O521" s="14" t="str">
        <f t="shared" si="26"/>
        <v>Q2</v>
      </c>
    </row>
    <row r="522" spans="1:15" x14ac:dyDescent="0.55000000000000004">
      <c r="A522" s="2">
        <v>43617</v>
      </c>
      <c r="B522" t="s">
        <v>63</v>
      </c>
      <c r="C522" t="s">
        <v>20</v>
      </c>
      <c r="D522" s="6">
        <v>1100</v>
      </c>
      <c r="E522" s="4">
        <v>443479</v>
      </c>
      <c r="F522" s="4">
        <v>487827070</v>
      </c>
      <c r="G522" s="4">
        <v>78052331.200000003</v>
      </c>
      <c r="H522" t="s">
        <v>44</v>
      </c>
      <c r="I522" t="s">
        <v>74</v>
      </c>
      <c r="J522" s="13" t="str">
        <f t="shared" si="24"/>
        <v>T06</v>
      </c>
      <c r="K522" s="13" t="str">
        <f t="shared" si="25"/>
        <v>W22</v>
      </c>
      <c r="L522" s="13" t="str">
        <f>VLOOKUP($C522,List!$A$2:$D$26,2,0)</f>
        <v>Nhóm 08</v>
      </c>
      <c r="M522" s="14">
        <f>VLOOKUP($C522,List!$A$2:$D$26,3,0)*D522/1000</f>
        <v>3.3</v>
      </c>
      <c r="N522" s="13" t="str">
        <f>VLOOKUP($C522,List!$A$2:$D$26,4,0)</f>
        <v>500g</v>
      </c>
      <c r="O522" s="14" t="str">
        <f t="shared" si="26"/>
        <v>Q2</v>
      </c>
    </row>
    <row r="523" spans="1:15" x14ac:dyDescent="0.55000000000000004">
      <c r="A523" s="2">
        <v>43617</v>
      </c>
      <c r="B523" t="s">
        <v>51</v>
      </c>
      <c r="C523" t="s">
        <v>23</v>
      </c>
      <c r="D523" s="6">
        <v>40</v>
      </c>
      <c r="E523" s="4">
        <v>899644</v>
      </c>
      <c r="F523" s="4">
        <v>35985750</v>
      </c>
      <c r="G523" s="4">
        <v>5757720</v>
      </c>
      <c r="H523" t="s">
        <v>46</v>
      </c>
      <c r="I523" t="s">
        <v>75</v>
      </c>
      <c r="J523" s="13" t="str">
        <f t="shared" si="24"/>
        <v>T06</v>
      </c>
      <c r="K523" s="13" t="str">
        <f t="shared" si="25"/>
        <v>W22</v>
      </c>
      <c r="L523" s="13" t="str">
        <f>VLOOKUP($C523,List!$A$2:$D$26,2,0)</f>
        <v>Nhóm 07</v>
      </c>
      <c r="M523" s="14">
        <f>VLOOKUP($C523,List!$A$2:$D$26,3,0)*D523/1000</f>
        <v>0.16400000000000001</v>
      </c>
      <c r="N523" s="13" t="str">
        <f>VLOOKUP($C523,List!$A$2:$D$26,4,0)</f>
        <v>1000g</v>
      </c>
      <c r="O523" s="14" t="str">
        <f t="shared" si="26"/>
        <v>Q2</v>
      </c>
    </row>
    <row r="524" spans="1:15" x14ac:dyDescent="0.55000000000000004">
      <c r="A524" s="2">
        <v>43617</v>
      </c>
      <c r="B524" t="s">
        <v>52</v>
      </c>
      <c r="C524" t="s">
        <v>22</v>
      </c>
      <c r="D524" s="6">
        <v>100</v>
      </c>
      <c r="E524" s="4">
        <v>944735</v>
      </c>
      <c r="F524" s="4">
        <v>94473460</v>
      </c>
      <c r="G524" s="4">
        <v>7557876.8000000007</v>
      </c>
      <c r="H524" t="s">
        <v>45</v>
      </c>
      <c r="I524" t="s">
        <v>74</v>
      </c>
      <c r="J524" s="13" t="str">
        <f t="shared" si="24"/>
        <v>T06</v>
      </c>
      <c r="K524" s="13" t="str">
        <f t="shared" si="25"/>
        <v>W22</v>
      </c>
      <c r="L524" s="13" t="str">
        <f>VLOOKUP($C524,List!$A$2:$D$26,2,0)</f>
        <v>Nhóm 06</v>
      </c>
      <c r="M524" s="14">
        <f>VLOOKUP($C524,List!$A$2:$D$26,3,0)*D524/1000</f>
        <v>0.19</v>
      </c>
      <c r="N524" s="13" t="str">
        <f>VLOOKUP($C524,List!$A$2:$D$26,4,0)</f>
        <v>250g</v>
      </c>
      <c r="O524" s="14" t="str">
        <f t="shared" si="26"/>
        <v>Q2</v>
      </c>
    </row>
    <row r="525" spans="1:15" x14ac:dyDescent="0.55000000000000004">
      <c r="A525" s="2">
        <v>43617</v>
      </c>
      <c r="B525" t="s">
        <v>58</v>
      </c>
      <c r="C525" t="s">
        <v>28</v>
      </c>
      <c r="D525" s="6">
        <v>870</v>
      </c>
      <c r="E525" s="4">
        <v>742478</v>
      </c>
      <c r="F525" s="4">
        <v>645956130</v>
      </c>
      <c r="G525" s="4">
        <v>96893419.5</v>
      </c>
      <c r="H525" t="s">
        <v>47</v>
      </c>
      <c r="I525" t="s">
        <v>75</v>
      </c>
      <c r="J525" s="13" t="str">
        <f t="shared" si="24"/>
        <v>T06</v>
      </c>
      <c r="K525" s="13" t="str">
        <f t="shared" si="25"/>
        <v>W22</v>
      </c>
      <c r="L525" s="13" t="str">
        <f>VLOOKUP($C525,List!$A$2:$D$26,2,0)</f>
        <v>Nhóm 05</v>
      </c>
      <c r="M525" s="14">
        <f>VLOOKUP($C525,List!$A$2:$D$26,3,0)*D525/1000</f>
        <v>1.74</v>
      </c>
      <c r="N525" s="13" t="str">
        <f>VLOOKUP($C525,List!$A$2:$D$26,4,0)</f>
        <v>250g</v>
      </c>
      <c r="O525" s="14" t="str">
        <f t="shared" si="26"/>
        <v>Q2</v>
      </c>
    </row>
    <row r="526" spans="1:15" x14ac:dyDescent="0.55000000000000004">
      <c r="A526" s="2">
        <v>43618</v>
      </c>
      <c r="B526" t="s">
        <v>54</v>
      </c>
      <c r="C526" t="s">
        <v>14</v>
      </c>
      <c r="D526" s="6">
        <v>750</v>
      </c>
      <c r="E526" s="4">
        <v>263959</v>
      </c>
      <c r="F526" s="4">
        <v>197969320</v>
      </c>
      <c r="G526" s="4">
        <v>49492330</v>
      </c>
      <c r="H526" t="s">
        <v>47</v>
      </c>
      <c r="I526" t="s">
        <v>74</v>
      </c>
      <c r="J526" s="13" t="str">
        <f t="shared" si="24"/>
        <v>T06</v>
      </c>
      <c r="K526" s="13" t="str">
        <f t="shared" si="25"/>
        <v>W23</v>
      </c>
      <c r="L526" s="13" t="str">
        <f>VLOOKUP($C526,List!$A$2:$D$26,2,0)</f>
        <v>Nhóm 04</v>
      </c>
      <c r="M526" s="14">
        <f>VLOOKUP($C526,List!$A$2:$D$26,3,0)*D526/1000</f>
        <v>1.2</v>
      </c>
      <c r="N526" s="13" t="str">
        <f>VLOOKUP($C526,List!$A$2:$D$26,4,0)</f>
        <v>250g</v>
      </c>
      <c r="O526" s="14" t="str">
        <f t="shared" si="26"/>
        <v>Q2</v>
      </c>
    </row>
    <row r="527" spans="1:15" x14ac:dyDescent="0.55000000000000004">
      <c r="A527" s="2">
        <v>43618</v>
      </c>
      <c r="B527" t="s">
        <v>53</v>
      </c>
      <c r="C527" t="s">
        <v>23</v>
      </c>
      <c r="D527" s="6">
        <v>140</v>
      </c>
      <c r="E527" s="4">
        <v>769330</v>
      </c>
      <c r="F527" s="4">
        <v>107706140</v>
      </c>
      <c r="G527" s="4">
        <v>14001798.200000001</v>
      </c>
      <c r="H527" t="s">
        <v>44</v>
      </c>
      <c r="I527" t="s">
        <v>75</v>
      </c>
      <c r="J527" s="13" t="str">
        <f t="shared" si="24"/>
        <v>T06</v>
      </c>
      <c r="K527" s="13" t="str">
        <f t="shared" si="25"/>
        <v>W23</v>
      </c>
      <c r="L527" s="13" t="str">
        <f>VLOOKUP($C527,List!$A$2:$D$26,2,0)</f>
        <v>Nhóm 07</v>
      </c>
      <c r="M527" s="14">
        <f>VLOOKUP($C527,List!$A$2:$D$26,3,0)*D527/1000</f>
        <v>0.57399999999999995</v>
      </c>
      <c r="N527" s="13" t="str">
        <f>VLOOKUP($C527,List!$A$2:$D$26,4,0)</f>
        <v>1000g</v>
      </c>
      <c r="O527" s="14" t="str">
        <f t="shared" si="26"/>
        <v>Q2</v>
      </c>
    </row>
    <row r="528" spans="1:15" x14ac:dyDescent="0.55000000000000004">
      <c r="A528" s="2">
        <v>43619</v>
      </c>
      <c r="B528" t="s">
        <v>60</v>
      </c>
      <c r="C528" t="s">
        <v>24</v>
      </c>
      <c r="D528" s="6">
        <v>810</v>
      </c>
      <c r="E528" s="4">
        <v>554578</v>
      </c>
      <c r="F528" s="4">
        <v>449207820</v>
      </c>
      <c r="G528" s="4">
        <v>89841564</v>
      </c>
      <c r="H528" t="s">
        <v>45</v>
      </c>
      <c r="I528" t="s">
        <v>75</v>
      </c>
      <c r="J528" s="13" t="str">
        <f t="shared" si="24"/>
        <v>T06</v>
      </c>
      <c r="K528" s="13" t="str">
        <f t="shared" si="25"/>
        <v>W23</v>
      </c>
      <c r="L528" s="13" t="str">
        <f>VLOOKUP($C528,List!$A$2:$D$26,2,0)</f>
        <v>Nhóm 06</v>
      </c>
      <c r="M528" s="14">
        <f>VLOOKUP($C528,List!$A$2:$D$26,3,0)*D528/1000</f>
        <v>1.7010000000000001</v>
      </c>
      <c r="N528" s="13" t="str">
        <f>VLOOKUP($C528,List!$A$2:$D$26,4,0)</f>
        <v>500g</v>
      </c>
      <c r="O528" s="14" t="str">
        <f t="shared" si="26"/>
        <v>Q2</v>
      </c>
    </row>
    <row r="529" spans="1:15" x14ac:dyDescent="0.55000000000000004">
      <c r="A529" s="2">
        <v>43619</v>
      </c>
      <c r="B529" t="s">
        <v>60</v>
      </c>
      <c r="C529" t="s">
        <v>31</v>
      </c>
      <c r="D529" s="6">
        <v>900</v>
      </c>
      <c r="E529" s="4">
        <v>757422</v>
      </c>
      <c r="F529" s="4">
        <v>681679530</v>
      </c>
      <c r="G529" s="4">
        <v>81801543.599999994</v>
      </c>
      <c r="H529" t="s">
        <v>45</v>
      </c>
      <c r="I529" t="s">
        <v>74</v>
      </c>
      <c r="J529" s="13" t="str">
        <f t="shared" si="24"/>
        <v>T06</v>
      </c>
      <c r="K529" s="13" t="str">
        <f t="shared" si="25"/>
        <v>W23</v>
      </c>
      <c r="L529" s="13" t="str">
        <f>VLOOKUP($C529,List!$A$2:$D$26,2,0)</f>
        <v>Nhóm 04</v>
      </c>
      <c r="M529" s="14">
        <f>VLOOKUP($C529,List!$A$2:$D$26,3,0)*D529/1000</f>
        <v>2.88</v>
      </c>
      <c r="N529" s="13" t="str">
        <f>VLOOKUP($C529,List!$A$2:$D$26,4,0)</f>
        <v>800g</v>
      </c>
      <c r="O529" s="14" t="str">
        <f t="shared" si="26"/>
        <v>Q2</v>
      </c>
    </row>
    <row r="530" spans="1:15" x14ac:dyDescent="0.55000000000000004">
      <c r="A530" s="2">
        <v>43619</v>
      </c>
      <c r="B530" t="s">
        <v>61</v>
      </c>
      <c r="C530" t="s">
        <v>31</v>
      </c>
      <c r="D530" s="6">
        <v>230</v>
      </c>
      <c r="E530" s="4">
        <v>744068</v>
      </c>
      <c r="F530" s="4">
        <v>171135580</v>
      </c>
      <c r="G530" s="4">
        <v>20536269.600000001</v>
      </c>
      <c r="H530" t="s">
        <v>43</v>
      </c>
      <c r="I530" t="s">
        <v>74</v>
      </c>
      <c r="J530" s="13" t="str">
        <f t="shared" si="24"/>
        <v>T06</v>
      </c>
      <c r="K530" s="13" t="str">
        <f t="shared" si="25"/>
        <v>W23</v>
      </c>
      <c r="L530" s="13" t="str">
        <f>VLOOKUP($C530,List!$A$2:$D$26,2,0)</f>
        <v>Nhóm 04</v>
      </c>
      <c r="M530" s="14">
        <f>VLOOKUP($C530,List!$A$2:$D$26,3,0)*D530/1000</f>
        <v>0.73599999999999999</v>
      </c>
      <c r="N530" s="13" t="str">
        <f>VLOOKUP($C530,List!$A$2:$D$26,4,0)</f>
        <v>800g</v>
      </c>
      <c r="O530" s="14" t="str">
        <f t="shared" si="26"/>
        <v>Q2</v>
      </c>
    </row>
    <row r="531" spans="1:15" x14ac:dyDescent="0.55000000000000004">
      <c r="A531" s="2">
        <v>43619</v>
      </c>
      <c r="B531" t="s">
        <v>61</v>
      </c>
      <c r="C531" t="s">
        <v>14</v>
      </c>
      <c r="D531" s="6">
        <v>270</v>
      </c>
      <c r="E531" s="4">
        <v>245296</v>
      </c>
      <c r="F531" s="4">
        <v>66229890</v>
      </c>
      <c r="G531" s="4">
        <v>17219771.400000002</v>
      </c>
      <c r="H531" t="s">
        <v>44</v>
      </c>
      <c r="I531" t="s">
        <v>75</v>
      </c>
      <c r="J531" s="13" t="str">
        <f t="shared" si="24"/>
        <v>T06</v>
      </c>
      <c r="K531" s="13" t="str">
        <f t="shared" si="25"/>
        <v>W23</v>
      </c>
      <c r="L531" s="13" t="str">
        <f>VLOOKUP($C531,List!$A$2:$D$26,2,0)</f>
        <v>Nhóm 04</v>
      </c>
      <c r="M531" s="14">
        <f>VLOOKUP($C531,List!$A$2:$D$26,3,0)*D531/1000</f>
        <v>0.432</v>
      </c>
      <c r="N531" s="13" t="str">
        <f>VLOOKUP($C531,List!$A$2:$D$26,4,0)</f>
        <v>250g</v>
      </c>
      <c r="O531" s="14" t="str">
        <f t="shared" si="26"/>
        <v>Q2</v>
      </c>
    </row>
    <row r="532" spans="1:15" x14ac:dyDescent="0.55000000000000004">
      <c r="A532" s="2">
        <v>43619</v>
      </c>
      <c r="B532" t="s">
        <v>50</v>
      </c>
      <c r="C532" t="s">
        <v>15</v>
      </c>
      <c r="D532" s="6">
        <v>940</v>
      </c>
      <c r="E532" s="4">
        <v>664244</v>
      </c>
      <c r="F532" s="4">
        <v>624389820</v>
      </c>
      <c r="G532" s="4">
        <v>137365760.40000001</v>
      </c>
      <c r="H532" t="s">
        <v>44</v>
      </c>
      <c r="I532" t="s">
        <v>74</v>
      </c>
      <c r="J532" s="13" t="str">
        <f t="shared" si="24"/>
        <v>T06</v>
      </c>
      <c r="K532" s="13" t="str">
        <f t="shared" si="25"/>
        <v>W23</v>
      </c>
      <c r="L532" s="13" t="str">
        <f>VLOOKUP($C532,List!$A$2:$D$26,2,0)</f>
        <v>Nhóm 03</v>
      </c>
      <c r="M532" s="14">
        <f>VLOOKUP($C532,List!$A$2:$D$26,3,0)*D532/1000</f>
        <v>3.3839999999999999</v>
      </c>
      <c r="N532" s="13" t="str">
        <f>VLOOKUP($C532,List!$A$2:$D$26,4,0)</f>
        <v>800g</v>
      </c>
      <c r="O532" s="14" t="str">
        <f t="shared" si="26"/>
        <v>Q2</v>
      </c>
    </row>
    <row r="533" spans="1:15" x14ac:dyDescent="0.55000000000000004">
      <c r="A533" s="2">
        <v>43619</v>
      </c>
      <c r="B533" t="s">
        <v>64</v>
      </c>
      <c r="C533" t="s">
        <v>16</v>
      </c>
      <c r="D533" s="6">
        <v>1100</v>
      </c>
      <c r="E533" s="4">
        <v>481998</v>
      </c>
      <c r="F533" s="4">
        <v>530198210</v>
      </c>
      <c r="G533" s="4">
        <v>42415856.799999997</v>
      </c>
      <c r="H533" t="s">
        <v>47</v>
      </c>
      <c r="I533" t="s">
        <v>75</v>
      </c>
      <c r="J533" s="13" t="str">
        <f t="shared" si="24"/>
        <v>T06</v>
      </c>
      <c r="K533" s="13" t="str">
        <f t="shared" si="25"/>
        <v>W23</v>
      </c>
      <c r="L533" s="13" t="str">
        <f>VLOOKUP($C533,List!$A$2:$D$26,2,0)</f>
        <v>Nhóm 04</v>
      </c>
      <c r="M533" s="14">
        <f>VLOOKUP($C533,List!$A$2:$D$26,3,0)*D533/1000</f>
        <v>3.52</v>
      </c>
      <c r="N533" s="13" t="str">
        <f>VLOOKUP($C533,List!$A$2:$D$26,4,0)</f>
        <v>800g</v>
      </c>
      <c r="O533" s="14" t="str">
        <f t="shared" si="26"/>
        <v>Q2</v>
      </c>
    </row>
    <row r="534" spans="1:15" x14ac:dyDescent="0.55000000000000004">
      <c r="A534" s="2">
        <v>43619</v>
      </c>
      <c r="B534" t="s">
        <v>65</v>
      </c>
      <c r="C534" t="s">
        <v>14</v>
      </c>
      <c r="D534" s="6">
        <v>610</v>
      </c>
      <c r="E534" s="4">
        <v>249966</v>
      </c>
      <c r="F534" s="4">
        <v>152479050</v>
      </c>
      <c r="G534" s="4">
        <v>27446229</v>
      </c>
      <c r="H534" t="s">
        <v>44</v>
      </c>
      <c r="I534" t="s">
        <v>74</v>
      </c>
      <c r="J534" s="13" t="str">
        <f t="shared" si="24"/>
        <v>T06</v>
      </c>
      <c r="K534" s="13" t="str">
        <f t="shared" si="25"/>
        <v>W23</v>
      </c>
      <c r="L534" s="13" t="str">
        <f>VLOOKUP($C534,List!$A$2:$D$26,2,0)</f>
        <v>Nhóm 04</v>
      </c>
      <c r="M534" s="14">
        <f>VLOOKUP($C534,List!$A$2:$D$26,3,0)*D534/1000</f>
        <v>0.97599999999999998</v>
      </c>
      <c r="N534" s="13" t="str">
        <f>VLOOKUP($C534,List!$A$2:$D$26,4,0)</f>
        <v>250g</v>
      </c>
      <c r="O534" s="14" t="str">
        <f t="shared" si="26"/>
        <v>Q2</v>
      </c>
    </row>
    <row r="535" spans="1:15" x14ac:dyDescent="0.55000000000000004">
      <c r="A535" s="2">
        <v>43620</v>
      </c>
      <c r="B535" t="s">
        <v>64</v>
      </c>
      <c r="C535" t="s">
        <v>26</v>
      </c>
      <c r="D535" s="6">
        <v>420</v>
      </c>
      <c r="E535" s="4">
        <v>966711</v>
      </c>
      <c r="F535" s="4">
        <v>406018450</v>
      </c>
      <c r="G535" s="4">
        <v>69023136.5</v>
      </c>
      <c r="H535" t="s">
        <v>43</v>
      </c>
      <c r="I535" t="s">
        <v>74</v>
      </c>
      <c r="J535" s="13" t="str">
        <f t="shared" si="24"/>
        <v>T06</v>
      </c>
      <c r="K535" s="13" t="str">
        <f t="shared" si="25"/>
        <v>W23</v>
      </c>
      <c r="L535" s="13" t="str">
        <f>VLOOKUP($C535,List!$A$2:$D$26,2,0)</f>
        <v>Nhóm 06</v>
      </c>
      <c r="M535" s="14">
        <f>VLOOKUP($C535,List!$A$2:$D$26,3,0)*D535/1000</f>
        <v>1.0920000000000001</v>
      </c>
      <c r="N535" s="13" t="str">
        <f>VLOOKUP($C535,List!$A$2:$D$26,4,0)</f>
        <v>500g</v>
      </c>
      <c r="O535" s="14" t="str">
        <f t="shared" si="26"/>
        <v>Q2</v>
      </c>
    </row>
    <row r="536" spans="1:15" x14ac:dyDescent="0.55000000000000004">
      <c r="A536" s="2">
        <v>43620</v>
      </c>
      <c r="B536" t="s">
        <v>60</v>
      </c>
      <c r="C536" t="s">
        <v>23</v>
      </c>
      <c r="D536" s="6">
        <v>780</v>
      </c>
      <c r="E536" s="4">
        <v>832977</v>
      </c>
      <c r="F536" s="4">
        <v>649721860</v>
      </c>
      <c r="G536" s="4">
        <v>168927683.59999999</v>
      </c>
      <c r="H536" t="s">
        <v>44</v>
      </c>
      <c r="I536" t="s">
        <v>74</v>
      </c>
      <c r="J536" s="13" t="str">
        <f t="shared" si="24"/>
        <v>T06</v>
      </c>
      <c r="K536" s="13" t="str">
        <f t="shared" si="25"/>
        <v>W23</v>
      </c>
      <c r="L536" s="13" t="str">
        <f>VLOOKUP($C536,List!$A$2:$D$26,2,0)</f>
        <v>Nhóm 07</v>
      </c>
      <c r="M536" s="14">
        <f>VLOOKUP($C536,List!$A$2:$D$26,3,0)*D536/1000</f>
        <v>3.1979999999999995</v>
      </c>
      <c r="N536" s="13" t="str">
        <f>VLOOKUP($C536,List!$A$2:$D$26,4,0)</f>
        <v>1000g</v>
      </c>
      <c r="O536" s="14" t="str">
        <f t="shared" si="26"/>
        <v>Q2</v>
      </c>
    </row>
    <row r="537" spans="1:15" x14ac:dyDescent="0.55000000000000004">
      <c r="A537" s="2">
        <v>43620</v>
      </c>
      <c r="B537" t="s">
        <v>58</v>
      </c>
      <c r="C537" t="s">
        <v>10</v>
      </c>
      <c r="D537" s="6">
        <v>1040</v>
      </c>
      <c r="E537" s="4">
        <v>241796</v>
      </c>
      <c r="F537" s="4">
        <v>251468230</v>
      </c>
      <c r="G537" s="4">
        <v>60352375.199999996</v>
      </c>
      <c r="H537" t="s">
        <v>47</v>
      </c>
      <c r="I537" t="s">
        <v>75</v>
      </c>
      <c r="J537" s="13" t="str">
        <f t="shared" si="24"/>
        <v>T06</v>
      </c>
      <c r="K537" s="13" t="str">
        <f t="shared" si="25"/>
        <v>W23</v>
      </c>
      <c r="L537" s="13" t="str">
        <f>VLOOKUP($C537,List!$A$2:$D$26,2,0)</f>
        <v>Nhóm 07</v>
      </c>
      <c r="M537" s="14">
        <f>VLOOKUP($C537,List!$A$2:$D$26,3,0)*D537/1000</f>
        <v>2.8079999999999998</v>
      </c>
      <c r="N537" s="13" t="str">
        <f>VLOOKUP($C537,List!$A$2:$D$26,4,0)</f>
        <v>500g</v>
      </c>
      <c r="O537" s="14" t="str">
        <f t="shared" si="26"/>
        <v>Q2</v>
      </c>
    </row>
    <row r="538" spans="1:15" x14ac:dyDescent="0.55000000000000004">
      <c r="A538" s="2">
        <v>43620</v>
      </c>
      <c r="B538" t="s">
        <v>62</v>
      </c>
      <c r="C538" t="s">
        <v>16</v>
      </c>
      <c r="D538" s="6">
        <v>450</v>
      </c>
      <c r="E538" s="4">
        <v>575508</v>
      </c>
      <c r="F538" s="4">
        <v>258978770</v>
      </c>
      <c r="G538" s="4">
        <v>62154904.799999997</v>
      </c>
      <c r="H538" t="s">
        <v>46</v>
      </c>
      <c r="I538" t="s">
        <v>75</v>
      </c>
      <c r="J538" s="13" t="str">
        <f t="shared" si="24"/>
        <v>T06</v>
      </c>
      <c r="K538" s="13" t="str">
        <f t="shared" si="25"/>
        <v>W23</v>
      </c>
      <c r="L538" s="13" t="str">
        <f>VLOOKUP($C538,List!$A$2:$D$26,2,0)</f>
        <v>Nhóm 04</v>
      </c>
      <c r="M538" s="14">
        <f>VLOOKUP($C538,List!$A$2:$D$26,3,0)*D538/1000</f>
        <v>1.44</v>
      </c>
      <c r="N538" s="13" t="str">
        <f>VLOOKUP($C538,List!$A$2:$D$26,4,0)</f>
        <v>800g</v>
      </c>
      <c r="O538" s="14" t="str">
        <f t="shared" si="26"/>
        <v>Q2</v>
      </c>
    </row>
    <row r="539" spans="1:15" x14ac:dyDescent="0.55000000000000004">
      <c r="A539" s="2">
        <v>43620</v>
      </c>
      <c r="B539" t="s">
        <v>60</v>
      </c>
      <c r="C539" t="s">
        <v>9</v>
      </c>
      <c r="D539" s="6">
        <v>1090</v>
      </c>
      <c r="E539" s="4">
        <v>562267</v>
      </c>
      <c r="F539" s="4">
        <v>612871210</v>
      </c>
      <c r="G539" s="4">
        <v>116445529.90000001</v>
      </c>
      <c r="H539" t="s">
        <v>46</v>
      </c>
      <c r="I539" t="s">
        <v>74</v>
      </c>
      <c r="J539" s="13" t="str">
        <f t="shared" si="24"/>
        <v>T06</v>
      </c>
      <c r="K539" s="13" t="str">
        <f t="shared" si="25"/>
        <v>W23</v>
      </c>
      <c r="L539" s="13" t="str">
        <f>VLOOKUP($C539,List!$A$2:$D$26,2,0)</f>
        <v>Nhóm 04</v>
      </c>
      <c r="M539" s="14">
        <f>VLOOKUP($C539,List!$A$2:$D$26,3,0)*D539/1000</f>
        <v>3.488</v>
      </c>
      <c r="N539" s="13" t="str">
        <f>VLOOKUP($C539,List!$A$2:$D$26,4,0)</f>
        <v>800g</v>
      </c>
      <c r="O539" s="14" t="str">
        <f t="shared" si="26"/>
        <v>Q2</v>
      </c>
    </row>
    <row r="540" spans="1:15" x14ac:dyDescent="0.55000000000000004">
      <c r="A540" s="2">
        <v>43620</v>
      </c>
      <c r="B540" t="s">
        <v>64</v>
      </c>
      <c r="C540" t="s">
        <v>28</v>
      </c>
      <c r="D540" s="6">
        <v>220</v>
      </c>
      <c r="E540" s="4">
        <v>807868</v>
      </c>
      <c r="F540" s="4">
        <v>177730900</v>
      </c>
      <c r="G540" s="4">
        <v>19550399</v>
      </c>
      <c r="H540" t="s">
        <v>43</v>
      </c>
      <c r="I540" t="s">
        <v>74</v>
      </c>
      <c r="J540" s="13" t="str">
        <f t="shared" si="24"/>
        <v>T06</v>
      </c>
      <c r="K540" s="13" t="str">
        <f t="shared" si="25"/>
        <v>W23</v>
      </c>
      <c r="L540" s="13" t="str">
        <f>VLOOKUP($C540,List!$A$2:$D$26,2,0)</f>
        <v>Nhóm 05</v>
      </c>
      <c r="M540" s="14">
        <f>VLOOKUP($C540,List!$A$2:$D$26,3,0)*D540/1000</f>
        <v>0.44</v>
      </c>
      <c r="N540" s="13" t="str">
        <f>VLOOKUP($C540,List!$A$2:$D$26,4,0)</f>
        <v>250g</v>
      </c>
      <c r="O540" s="14" t="str">
        <f t="shared" si="26"/>
        <v>Q2</v>
      </c>
    </row>
    <row r="541" spans="1:15" x14ac:dyDescent="0.55000000000000004">
      <c r="A541" s="2">
        <v>43621</v>
      </c>
      <c r="B541" t="s">
        <v>61</v>
      </c>
      <c r="C541" t="s">
        <v>30</v>
      </c>
      <c r="D541" s="6">
        <v>270</v>
      </c>
      <c r="E541" s="4">
        <v>410776</v>
      </c>
      <c r="F541" s="4">
        <v>110909430</v>
      </c>
      <c r="G541" s="4">
        <v>8872754.4000000004</v>
      </c>
      <c r="H541" t="s">
        <v>46</v>
      </c>
      <c r="I541" t="s">
        <v>74</v>
      </c>
      <c r="J541" s="13" t="str">
        <f t="shared" si="24"/>
        <v>T06</v>
      </c>
      <c r="K541" s="13" t="str">
        <f t="shared" si="25"/>
        <v>W23</v>
      </c>
      <c r="L541" s="13" t="str">
        <f>VLOOKUP($C541,List!$A$2:$D$26,2,0)</f>
        <v>Nhóm 07</v>
      </c>
      <c r="M541" s="14">
        <f>VLOOKUP($C541,List!$A$2:$D$26,3,0)*D541/1000</f>
        <v>1.026</v>
      </c>
      <c r="N541" s="13" t="str">
        <f>VLOOKUP($C541,List!$A$2:$D$26,4,0)</f>
        <v>800g</v>
      </c>
      <c r="O541" s="14" t="str">
        <f t="shared" si="26"/>
        <v>Q2</v>
      </c>
    </row>
    <row r="542" spans="1:15" x14ac:dyDescent="0.55000000000000004">
      <c r="A542" s="2">
        <v>43621</v>
      </c>
      <c r="B542" t="s">
        <v>55</v>
      </c>
      <c r="C542" t="s">
        <v>16</v>
      </c>
      <c r="D542" s="6">
        <v>630</v>
      </c>
      <c r="E542" s="4">
        <v>692366</v>
      </c>
      <c r="F542" s="4">
        <v>436190560</v>
      </c>
      <c r="G542" s="4">
        <v>69790489.599999994</v>
      </c>
      <c r="H542" t="s">
        <v>43</v>
      </c>
      <c r="I542" t="s">
        <v>74</v>
      </c>
      <c r="J542" s="13" t="str">
        <f t="shared" si="24"/>
        <v>T06</v>
      </c>
      <c r="K542" s="13" t="str">
        <f t="shared" si="25"/>
        <v>W23</v>
      </c>
      <c r="L542" s="13" t="str">
        <f>VLOOKUP($C542,List!$A$2:$D$26,2,0)</f>
        <v>Nhóm 04</v>
      </c>
      <c r="M542" s="14">
        <f>VLOOKUP($C542,List!$A$2:$D$26,3,0)*D542/1000</f>
        <v>2.016</v>
      </c>
      <c r="N542" s="13" t="str">
        <f>VLOOKUP($C542,List!$A$2:$D$26,4,0)</f>
        <v>800g</v>
      </c>
      <c r="O542" s="14" t="str">
        <f t="shared" si="26"/>
        <v>Q2</v>
      </c>
    </row>
    <row r="543" spans="1:15" x14ac:dyDescent="0.55000000000000004">
      <c r="A543" s="2">
        <v>43621</v>
      </c>
      <c r="B543" t="s">
        <v>52</v>
      </c>
      <c r="C543" t="s">
        <v>8</v>
      </c>
      <c r="D543" s="6">
        <v>270</v>
      </c>
      <c r="E543" s="4">
        <v>544391</v>
      </c>
      <c r="F543" s="4">
        <v>146985520</v>
      </c>
      <c r="G543" s="4">
        <v>20577972.800000004</v>
      </c>
      <c r="H543" t="s">
        <v>43</v>
      </c>
      <c r="I543" t="s">
        <v>75</v>
      </c>
      <c r="J543" s="13" t="str">
        <f t="shared" si="24"/>
        <v>T06</v>
      </c>
      <c r="K543" s="13" t="str">
        <f t="shared" si="25"/>
        <v>W23</v>
      </c>
      <c r="L543" s="13" t="str">
        <f>VLOOKUP($C543,List!$A$2:$D$26,2,0)</f>
        <v>Nhóm 02</v>
      </c>
      <c r="M543" s="14">
        <f>VLOOKUP($C543,List!$A$2:$D$26,3,0)*D543/1000</f>
        <v>1.08</v>
      </c>
      <c r="N543" s="13" t="str">
        <f>VLOOKUP($C543,List!$A$2:$D$26,4,0)</f>
        <v>800g</v>
      </c>
      <c r="O543" s="14" t="str">
        <f t="shared" si="26"/>
        <v>Q2</v>
      </c>
    </row>
    <row r="544" spans="1:15" x14ac:dyDescent="0.55000000000000004">
      <c r="A544" s="2">
        <v>43621</v>
      </c>
      <c r="B544" t="s">
        <v>63</v>
      </c>
      <c r="C544" t="s">
        <v>10</v>
      </c>
      <c r="D544" s="6">
        <v>960</v>
      </c>
      <c r="E544" s="4">
        <v>269906</v>
      </c>
      <c r="F544" s="4">
        <v>259109730</v>
      </c>
      <c r="G544" s="4">
        <v>51821946.000000007</v>
      </c>
      <c r="H544" t="s">
        <v>46</v>
      </c>
      <c r="I544" t="s">
        <v>75</v>
      </c>
      <c r="J544" s="13" t="str">
        <f t="shared" si="24"/>
        <v>T06</v>
      </c>
      <c r="K544" s="13" t="str">
        <f t="shared" si="25"/>
        <v>W23</v>
      </c>
      <c r="L544" s="13" t="str">
        <f>VLOOKUP($C544,List!$A$2:$D$26,2,0)</f>
        <v>Nhóm 07</v>
      </c>
      <c r="M544" s="14">
        <f>VLOOKUP($C544,List!$A$2:$D$26,3,0)*D544/1000</f>
        <v>2.5920000000000001</v>
      </c>
      <c r="N544" s="13" t="str">
        <f>VLOOKUP($C544,List!$A$2:$D$26,4,0)</f>
        <v>500g</v>
      </c>
      <c r="O544" s="14" t="str">
        <f t="shared" si="26"/>
        <v>Q2</v>
      </c>
    </row>
    <row r="545" spans="1:15" x14ac:dyDescent="0.55000000000000004">
      <c r="A545" s="2">
        <v>43622</v>
      </c>
      <c r="B545" t="s">
        <v>65</v>
      </c>
      <c r="C545" t="s">
        <v>27</v>
      </c>
      <c r="D545" s="6">
        <v>1820</v>
      </c>
      <c r="E545" s="4">
        <v>312699</v>
      </c>
      <c r="F545" s="4">
        <v>569112820</v>
      </c>
      <c r="G545" s="4">
        <v>147969333.19999999</v>
      </c>
      <c r="H545" t="s">
        <v>46</v>
      </c>
      <c r="I545" t="s">
        <v>75</v>
      </c>
      <c r="J545" s="13" t="str">
        <f t="shared" si="24"/>
        <v>T06</v>
      </c>
      <c r="K545" s="13" t="str">
        <f t="shared" si="25"/>
        <v>W23</v>
      </c>
      <c r="L545" s="13" t="str">
        <f>VLOOKUP($C545,List!$A$2:$D$26,2,0)</f>
        <v>Nhóm 03</v>
      </c>
      <c r="M545" s="14">
        <f>VLOOKUP($C545,List!$A$2:$D$26,3,0)*D545/1000</f>
        <v>6.734</v>
      </c>
      <c r="N545" s="13" t="str">
        <f>VLOOKUP($C545,List!$A$2:$D$26,4,0)</f>
        <v>800g</v>
      </c>
      <c r="O545" s="14" t="str">
        <f t="shared" si="26"/>
        <v>Q2</v>
      </c>
    </row>
    <row r="546" spans="1:15" x14ac:dyDescent="0.55000000000000004">
      <c r="A546" s="2">
        <v>43623</v>
      </c>
      <c r="B546" t="s">
        <v>62</v>
      </c>
      <c r="C546" t="s">
        <v>30</v>
      </c>
      <c r="D546" s="6">
        <v>170</v>
      </c>
      <c r="E546" s="4">
        <v>496996</v>
      </c>
      <c r="F546" s="4">
        <v>84489370</v>
      </c>
      <c r="G546" s="4">
        <v>19432555.100000001</v>
      </c>
      <c r="H546" t="s">
        <v>47</v>
      </c>
      <c r="I546" t="s">
        <v>75</v>
      </c>
      <c r="J546" s="13" t="str">
        <f t="shared" si="24"/>
        <v>T06</v>
      </c>
      <c r="K546" s="13" t="str">
        <f t="shared" si="25"/>
        <v>W23</v>
      </c>
      <c r="L546" s="13" t="str">
        <f>VLOOKUP($C546,List!$A$2:$D$26,2,0)</f>
        <v>Nhóm 07</v>
      </c>
      <c r="M546" s="14">
        <f>VLOOKUP($C546,List!$A$2:$D$26,3,0)*D546/1000</f>
        <v>0.64600000000000002</v>
      </c>
      <c r="N546" s="13" t="str">
        <f>VLOOKUP($C546,List!$A$2:$D$26,4,0)</f>
        <v>800g</v>
      </c>
      <c r="O546" s="14" t="str">
        <f t="shared" si="26"/>
        <v>Q2</v>
      </c>
    </row>
    <row r="547" spans="1:15" x14ac:dyDescent="0.55000000000000004">
      <c r="A547" s="2">
        <v>43623</v>
      </c>
      <c r="B547" t="s">
        <v>50</v>
      </c>
      <c r="C547" t="s">
        <v>31</v>
      </c>
      <c r="D547" s="6">
        <v>220</v>
      </c>
      <c r="E547" s="4">
        <v>683730</v>
      </c>
      <c r="F547" s="4">
        <v>150420520</v>
      </c>
      <c r="G547" s="4">
        <v>31588309.199999999</v>
      </c>
      <c r="H547" t="s">
        <v>45</v>
      </c>
      <c r="I547" t="s">
        <v>75</v>
      </c>
      <c r="J547" s="13" t="str">
        <f t="shared" si="24"/>
        <v>T06</v>
      </c>
      <c r="K547" s="13" t="str">
        <f t="shared" si="25"/>
        <v>W23</v>
      </c>
      <c r="L547" s="13" t="str">
        <f>VLOOKUP($C547,List!$A$2:$D$26,2,0)</f>
        <v>Nhóm 04</v>
      </c>
      <c r="M547" s="14">
        <f>VLOOKUP($C547,List!$A$2:$D$26,3,0)*D547/1000</f>
        <v>0.70399999999999996</v>
      </c>
      <c r="N547" s="13" t="str">
        <f>VLOOKUP($C547,List!$A$2:$D$26,4,0)</f>
        <v>800g</v>
      </c>
      <c r="O547" s="14" t="str">
        <f t="shared" si="26"/>
        <v>Q2</v>
      </c>
    </row>
    <row r="548" spans="1:15" x14ac:dyDescent="0.55000000000000004">
      <c r="A548" s="2">
        <v>43624</v>
      </c>
      <c r="B548" t="s">
        <v>52</v>
      </c>
      <c r="C548" t="s">
        <v>19</v>
      </c>
      <c r="D548" s="6">
        <v>460</v>
      </c>
      <c r="E548" s="4">
        <v>582984</v>
      </c>
      <c r="F548" s="4">
        <v>268172550</v>
      </c>
      <c r="G548" s="4">
        <v>61679686.5</v>
      </c>
      <c r="H548" t="s">
        <v>45</v>
      </c>
      <c r="I548" t="s">
        <v>74</v>
      </c>
      <c r="J548" s="13" t="str">
        <f t="shared" si="24"/>
        <v>T06</v>
      </c>
      <c r="K548" s="13" t="str">
        <f t="shared" si="25"/>
        <v>W23</v>
      </c>
      <c r="L548" s="13" t="str">
        <f>VLOOKUP($C548,List!$A$2:$D$26,2,0)</f>
        <v>Nhóm 08</v>
      </c>
      <c r="M548" s="14">
        <f>VLOOKUP($C548,List!$A$2:$D$26,3,0)*D548/1000</f>
        <v>0.55200000000000005</v>
      </c>
      <c r="N548" s="13" t="str">
        <f>VLOOKUP($C548,List!$A$2:$D$26,4,0)</f>
        <v>250g</v>
      </c>
      <c r="O548" s="14" t="str">
        <f t="shared" si="26"/>
        <v>Q2</v>
      </c>
    </row>
    <row r="549" spans="1:15" x14ac:dyDescent="0.55000000000000004">
      <c r="A549" s="2">
        <v>43624</v>
      </c>
      <c r="B549" t="s">
        <v>53</v>
      </c>
      <c r="C549" t="s">
        <v>15</v>
      </c>
      <c r="D549" s="6">
        <v>60</v>
      </c>
      <c r="E549" s="4">
        <v>665409</v>
      </c>
      <c r="F549" s="4">
        <v>39924560</v>
      </c>
      <c r="G549" s="4">
        <v>9981140</v>
      </c>
      <c r="H549" t="s">
        <v>43</v>
      </c>
      <c r="I549" t="s">
        <v>75</v>
      </c>
      <c r="J549" s="13" t="str">
        <f t="shared" si="24"/>
        <v>T06</v>
      </c>
      <c r="K549" s="13" t="str">
        <f t="shared" si="25"/>
        <v>W23</v>
      </c>
      <c r="L549" s="13" t="str">
        <f>VLOOKUP($C549,List!$A$2:$D$26,2,0)</f>
        <v>Nhóm 03</v>
      </c>
      <c r="M549" s="14">
        <f>VLOOKUP($C549,List!$A$2:$D$26,3,0)*D549/1000</f>
        <v>0.216</v>
      </c>
      <c r="N549" s="13" t="str">
        <f>VLOOKUP($C549,List!$A$2:$D$26,4,0)</f>
        <v>800g</v>
      </c>
      <c r="O549" s="14" t="str">
        <f t="shared" si="26"/>
        <v>Q2</v>
      </c>
    </row>
    <row r="550" spans="1:15" x14ac:dyDescent="0.55000000000000004">
      <c r="A550" s="2">
        <v>43625</v>
      </c>
      <c r="B550" t="s">
        <v>51</v>
      </c>
      <c r="C550" t="s">
        <v>21</v>
      </c>
      <c r="D550" s="6">
        <v>530</v>
      </c>
      <c r="E550" s="4">
        <v>521277</v>
      </c>
      <c r="F550" s="4">
        <v>276276720</v>
      </c>
      <c r="G550" s="4">
        <v>69069180</v>
      </c>
      <c r="H550" t="s">
        <v>43</v>
      </c>
      <c r="I550" t="s">
        <v>74</v>
      </c>
      <c r="J550" s="13" t="str">
        <f t="shared" si="24"/>
        <v>T06</v>
      </c>
      <c r="K550" s="13" t="str">
        <f t="shared" si="25"/>
        <v>W24</v>
      </c>
      <c r="L550" s="13" t="str">
        <f>VLOOKUP($C550,List!$A$2:$D$26,2,0)</f>
        <v>Nhóm 07</v>
      </c>
      <c r="M550" s="14">
        <f>VLOOKUP($C550,List!$A$2:$D$26,3,0)*D550/1000</f>
        <v>1.855</v>
      </c>
      <c r="N550" s="13" t="str">
        <f>VLOOKUP($C550,List!$A$2:$D$26,4,0)</f>
        <v>800g</v>
      </c>
      <c r="O550" s="14" t="str">
        <f t="shared" si="26"/>
        <v>Q2</v>
      </c>
    </row>
    <row r="551" spans="1:15" x14ac:dyDescent="0.55000000000000004">
      <c r="A551" s="2">
        <v>43625</v>
      </c>
      <c r="B551" t="s">
        <v>55</v>
      </c>
      <c r="C551" t="s">
        <v>19</v>
      </c>
      <c r="D551" s="6">
        <v>800</v>
      </c>
      <c r="E551" s="4">
        <v>587120</v>
      </c>
      <c r="F551" s="4">
        <v>469695680</v>
      </c>
      <c r="G551" s="4">
        <v>65757395.200000003</v>
      </c>
      <c r="H551" t="s">
        <v>47</v>
      </c>
      <c r="I551" t="s">
        <v>75</v>
      </c>
      <c r="J551" s="13" t="str">
        <f t="shared" si="24"/>
        <v>T06</v>
      </c>
      <c r="K551" s="13" t="str">
        <f t="shared" si="25"/>
        <v>W24</v>
      </c>
      <c r="L551" s="13" t="str">
        <f>VLOOKUP($C551,List!$A$2:$D$26,2,0)</f>
        <v>Nhóm 08</v>
      </c>
      <c r="M551" s="14">
        <f>VLOOKUP($C551,List!$A$2:$D$26,3,0)*D551/1000</f>
        <v>0.96</v>
      </c>
      <c r="N551" s="13" t="str">
        <f>VLOOKUP($C551,List!$A$2:$D$26,4,0)</f>
        <v>250g</v>
      </c>
      <c r="O551" s="14" t="str">
        <f t="shared" si="26"/>
        <v>Q2</v>
      </c>
    </row>
    <row r="552" spans="1:15" x14ac:dyDescent="0.55000000000000004">
      <c r="A552" s="2">
        <v>43625</v>
      </c>
      <c r="B552" t="s">
        <v>63</v>
      </c>
      <c r="C552" t="s">
        <v>12</v>
      </c>
      <c r="D552" s="6">
        <v>370</v>
      </c>
      <c r="E552" s="4">
        <v>909178</v>
      </c>
      <c r="F552" s="4">
        <v>336396000</v>
      </c>
      <c r="G552" s="4">
        <v>63915240</v>
      </c>
      <c r="H552" t="s">
        <v>43</v>
      </c>
      <c r="I552" t="s">
        <v>74</v>
      </c>
      <c r="J552" s="13" t="str">
        <f t="shared" si="24"/>
        <v>T06</v>
      </c>
      <c r="K552" s="13" t="str">
        <f t="shared" si="25"/>
        <v>W24</v>
      </c>
      <c r="L552" s="13" t="str">
        <f>VLOOKUP($C552,List!$A$2:$D$26,2,0)</f>
        <v>Nhóm 03</v>
      </c>
      <c r="M552" s="14">
        <f>VLOOKUP($C552,List!$A$2:$D$26,3,0)*D552/1000</f>
        <v>1.591</v>
      </c>
      <c r="N552" s="13" t="str">
        <f>VLOOKUP($C552,List!$A$2:$D$26,4,0)</f>
        <v>1000g</v>
      </c>
      <c r="O552" s="14" t="str">
        <f t="shared" si="26"/>
        <v>Q2</v>
      </c>
    </row>
    <row r="553" spans="1:15" x14ac:dyDescent="0.55000000000000004">
      <c r="A553" s="2">
        <v>43625</v>
      </c>
      <c r="B553" t="s">
        <v>62</v>
      </c>
      <c r="C553" t="s">
        <v>20</v>
      </c>
      <c r="D553" s="6">
        <v>980</v>
      </c>
      <c r="E553" s="4">
        <v>487993</v>
      </c>
      <c r="F553" s="4">
        <v>478232960</v>
      </c>
      <c r="G553" s="4">
        <v>38258636.800000004</v>
      </c>
      <c r="H553" t="s">
        <v>46</v>
      </c>
      <c r="I553" t="s">
        <v>74</v>
      </c>
      <c r="J553" s="13" t="str">
        <f t="shared" si="24"/>
        <v>T06</v>
      </c>
      <c r="K553" s="13" t="str">
        <f t="shared" si="25"/>
        <v>W24</v>
      </c>
      <c r="L553" s="13" t="str">
        <f>VLOOKUP($C553,List!$A$2:$D$26,2,0)</f>
        <v>Nhóm 08</v>
      </c>
      <c r="M553" s="14">
        <f>VLOOKUP($C553,List!$A$2:$D$26,3,0)*D553/1000</f>
        <v>2.94</v>
      </c>
      <c r="N553" s="13" t="str">
        <f>VLOOKUP($C553,List!$A$2:$D$26,4,0)</f>
        <v>500g</v>
      </c>
      <c r="O553" s="14" t="str">
        <f t="shared" si="26"/>
        <v>Q2</v>
      </c>
    </row>
    <row r="554" spans="1:15" x14ac:dyDescent="0.55000000000000004">
      <c r="A554" s="2">
        <v>43625</v>
      </c>
      <c r="B554" t="s">
        <v>61</v>
      </c>
      <c r="C554" t="s">
        <v>13</v>
      </c>
      <c r="D554" s="6">
        <v>640</v>
      </c>
      <c r="E554" s="4">
        <v>724614</v>
      </c>
      <c r="F554" s="4">
        <v>463752960</v>
      </c>
      <c r="G554" s="4">
        <v>97388121.599999994</v>
      </c>
      <c r="H554" t="s">
        <v>47</v>
      </c>
      <c r="I554" t="s">
        <v>75</v>
      </c>
      <c r="J554" s="13" t="str">
        <f t="shared" si="24"/>
        <v>T06</v>
      </c>
      <c r="K554" s="13" t="str">
        <f t="shared" si="25"/>
        <v>W24</v>
      </c>
      <c r="L554" s="13" t="str">
        <f>VLOOKUP($C554,List!$A$2:$D$26,2,0)</f>
        <v>Nhóm 08</v>
      </c>
      <c r="M554" s="14">
        <f>VLOOKUP($C554,List!$A$2:$D$26,3,0)*D554/1000</f>
        <v>1.728</v>
      </c>
      <c r="N554" s="13" t="str">
        <f>VLOOKUP($C554,List!$A$2:$D$26,4,0)</f>
        <v>500g</v>
      </c>
      <c r="O554" s="14" t="str">
        <f t="shared" si="26"/>
        <v>Q2</v>
      </c>
    </row>
    <row r="555" spans="1:15" x14ac:dyDescent="0.55000000000000004">
      <c r="A555" s="2">
        <v>43626</v>
      </c>
      <c r="B555" t="s">
        <v>55</v>
      </c>
      <c r="C555" t="s">
        <v>14</v>
      </c>
      <c r="D555" s="6">
        <v>2990</v>
      </c>
      <c r="E555" s="4">
        <v>198069</v>
      </c>
      <c r="F555" s="4">
        <v>592226110</v>
      </c>
      <c r="G555" s="4">
        <v>76989394.300000012</v>
      </c>
      <c r="H555" t="s">
        <v>44</v>
      </c>
      <c r="I555" t="s">
        <v>75</v>
      </c>
      <c r="J555" s="13" t="str">
        <f t="shared" si="24"/>
        <v>T06</v>
      </c>
      <c r="K555" s="13" t="str">
        <f t="shared" si="25"/>
        <v>W24</v>
      </c>
      <c r="L555" s="13" t="str">
        <f>VLOOKUP($C555,List!$A$2:$D$26,2,0)</f>
        <v>Nhóm 04</v>
      </c>
      <c r="M555" s="14">
        <f>VLOOKUP($C555,List!$A$2:$D$26,3,0)*D555/1000</f>
        <v>4.7839999999999998</v>
      </c>
      <c r="N555" s="13" t="str">
        <f>VLOOKUP($C555,List!$A$2:$D$26,4,0)</f>
        <v>250g</v>
      </c>
      <c r="O555" s="14" t="str">
        <f t="shared" si="26"/>
        <v>Q2</v>
      </c>
    </row>
    <row r="556" spans="1:15" x14ac:dyDescent="0.55000000000000004">
      <c r="A556" s="2">
        <v>43626</v>
      </c>
      <c r="B556" t="s">
        <v>63</v>
      </c>
      <c r="C556" t="s">
        <v>21</v>
      </c>
      <c r="D556" s="6">
        <v>890</v>
      </c>
      <c r="E556" s="4">
        <v>693494</v>
      </c>
      <c r="F556" s="4">
        <v>617209730</v>
      </c>
      <c r="G556" s="4">
        <v>111097751.39999999</v>
      </c>
      <c r="H556" t="s">
        <v>46</v>
      </c>
      <c r="I556" t="s">
        <v>74</v>
      </c>
      <c r="J556" s="13" t="str">
        <f t="shared" si="24"/>
        <v>T06</v>
      </c>
      <c r="K556" s="13" t="str">
        <f t="shared" si="25"/>
        <v>W24</v>
      </c>
      <c r="L556" s="13" t="str">
        <f>VLOOKUP($C556,List!$A$2:$D$26,2,0)</f>
        <v>Nhóm 07</v>
      </c>
      <c r="M556" s="14">
        <f>VLOOKUP($C556,List!$A$2:$D$26,3,0)*D556/1000</f>
        <v>3.1150000000000002</v>
      </c>
      <c r="N556" s="13" t="str">
        <f>VLOOKUP($C556,List!$A$2:$D$26,4,0)</f>
        <v>800g</v>
      </c>
      <c r="O556" s="14" t="str">
        <f t="shared" si="26"/>
        <v>Q2</v>
      </c>
    </row>
    <row r="557" spans="1:15" x14ac:dyDescent="0.55000000000000004">
      <c r="A557" s="2">
        <v>43627</v>
      </c>
      <c r="B557" t="s">
        <v>55</v>
      </c>
      <c r="C557" t="s">
        <v>9</v>
      </c>
      <c r="D557" s="6">
        <v>170</v>
      </c>
      <c r="E557" s="4">
        <v>607912</v>
      </c>
      <c r="F557" s="4">
        <v>103345110</v>
      </c>
      <c r="G557" s="4">
        <v>14468315.4</v>
      </c>
      <c r="H557" t="s">
        <v>45</v>
      </c>
      <c r="I557" t="s">
        <v>74</v>
      </c>
      <c r="J557" s="13" t="str">
        <f t="shared" si="24"/>
        <v>T06</v>
      </c>
      <c r="K557" s="13" t="str">
        <f t="shared" si="25"/>
        <v>W24</v>
      </c>
      <c r="L557" s="13" t="str">
        <f>VLOOKUP($C557,List!$A$2:$D$26,2,0)</f>
        <v>Nhóm 04</v>
      </c>
      <c r="M557" s="14">
        <f>VLOOKUP($C557,List!$A$2:$D$26,3,0)*D557/1000</f>
        <v>0.54400000000000004</v>
      </c>
      <c r="N557" s="13" t="str">
        <f>VLOOKUP($C557,List!$A$2:$D$26,4,0)</f>
        <v>800g</v>
      </c>
      <c r="O557" s="14" t="str">
        <f t="shared" si="26"/>
        <v>Q2</v>
      </c>
    </row>
    <row r="558" spans="1:15" x14ac:dyDescent="0.55000000000000004">
      <c r="A558" s="2">
        <v>43627</v>
      </c>
      <c r="B558" t="s">
        <v>63</v>
      </c>
      <c r="C558" t="s">
        <v>8</v>
      </c>
      <c r="D558" s="6">
        <v>1320</v>
      </c>
      <c r="E558" s="4">
        <v>525866</v>
      </c>
      <c r="F558" s="4">
        <v>694143750</v>
      </c>
      <c r="G558" s="4">
        <v>173535937.5</v>
      </c>
      <c r="H558" t="s">
        <v>45</v>
      </c>
      <c r="I558" t="s">
        <v>74</v>
      </c>
      <c r="J558" s="13" t="str">
        <f t="shared" si="24"/>
        <v>T06</v>
      </c>
      <c r="K558" s="13" t="str">
        <f t="shared" si="25"/>
        <v>W24</v>
      </c>
      <c r="L558" s="13" t="str">
        <f>VLOOKUP($C558,List!$A$2:$D$26,2,0)</f>
        <v>Nhóm 02</v>
      </c>
      <c r="M558" s="14">
        <f>VLOOKUP($C558,List!$A$2:$D$26,3,0)*D558/1000</f>
        <v>5.28</v>
      </c>
      <c r="N558" s="13" t="str">
        <f>VLOOKUP($C558,List!$A$2:$D$26,4,0)</f>
        <v>800g</v>
      </c>
      <c r="O558" s="14" t="str">
        <f t="shared" si="26"/>
        <v>Q2</v>
      </c>
    </row>
    <row r="559" spans="1:15" x14ac:dyDescent="0.55000000000000004">
      <c r="A559" s="2">
        <v>43627</v>
      </c>
      <c r="B559" t="s">
        <v>63</v>
      </c>
      <c r="C559" t="s">
        <v>31</v>
      </c>
      <c r="D559" s="6">
        <v>310</v>
      </c>
      <c r="E559" s="4">
        <v>799906</v>
      </c>
      <c r="F559" s="4">
        <v>247970900</v>
      </c>
      <c r="G559" s="4">
        <v>44634762</v>
      </c>
      <c r="H559" t="s">
        <v>44</v>
      </c>
      <c r="I559" t="s">
        <v>75</v>
      </c>
      <c r="J559" s="13" t="str">
        <f t="shared" si="24"/>
        <v>T06</v>
      </c>
      <c r="K559" s="13" t="str">
        <f t="shared" si="25"/>
        <v>W24</v>
      </c>
      <c r="L559" s="13" t="str">
        <f>VLOOKUP($C559,List!$A$2:$D$26,2,0)</f>
        <v>Nhóm 04</v>
      </c>
      <c r="M559" s="14">
        <f>VLOOKUP($C559,List!$A$2:$D$26,3,0)*D559/1000</f>
        <v>0.99199999999999999</v>
      </c>
      <c r="N559" s="13" t="str">
        <f>VLOOKUP($C559,List!$A$2:$D$26,4,0)</f>
        <v>800g</v>
      </c>
      <c r="O559" s="14" t="str">
        <f t="shared" si="26"/>
        <v>Q2</v>
      </c>
    </row>
    <row r="560" spans="1:15" x14ac:dyDescent="0.55000000000000004">
      <c r="A560" s="2">
        <v>43627</v>
      </c>
      <c r="B560" t="s">
        <v>58</v>
      </c>
      <c r="C560" t="s">
        <v>23</v>
      </c>
      <c r="D560" s="6">
        <v>430</v>
      </c>
      <c r="E560" s="4">
        <v>925063</v>
      </c>
      <c r="F560" s="4">
        <v>397776940</v>
      </c>
      <c r="G560" s="4">
        <v>91488696.200000018</v>
      </c>
      <c r="H560" t="s">
        <v>47</v>
      </c>
      <c r="I560" t="s">
        <v>75</v>
      </c>
      <c r="J560" s="13" t="str">
        <f t="shared" si="24"/>
        <v>T06</v>
      </c>
      <c r="K560" s="13" t="str">
        <f t="shared" si="25"/>
        <v>W24</v>
      </c>
      <c r="L560" s="13" t="str">
        <f>VLOOKUP($C560,List!$A$2:$D$26,2,0)</f>
        <v>Nhóm 07</v>
      </c>
      <c r="M560" s="14">
        <f>VLOOKUP($C560,List!$A$2:$D$26,3,0)*D560/1000</f>
        <v>1.7629999999999997</v>
      </c>
      <c r="N560" s="13" t="str">
        <f>VLOOKUP($C560,List!$A$2:$D$26,4,0)</f>
        <v>1000g</v>
      </c>
      <c r="O560" s="14" t="str">
        <f t="shared" si="26"/>
        <v>Q2</v>
      </c>
    </row>
    <row r="561" spans="1:15" x14ac:dyDescent="0.55000000000000004">
      <c r="A561" s="2">
        <v>43628</v>
      </c>
      <c r="B561" t="s">
        <v>53</v>
      </c>
      <c r="C561" t="s">
        <v>30</v>
      </c>
      <c r="D561" s="6">
        <v>660</v>
      </c>
      <c r="E561" s="4">
        <v>406728</v>
      </c>
      <c r="F561" s="4">
        <v>268440430</v>
      </c>
      <c r="G561" s="4">
        <v>34897255.900000006</v>
      </c>
      <c r="H561" t="s">
        <v>46</v>
      </c>
      <c r="I561" t="s">
        <v>74</v>
      </c>
      <c r="J561" s="13" t="str">
        <f t="shared" si="24"/>
        <v>T06</v>
      </c>
      <c r="K561" s="13" t="str">
        <f t="shared" si="25"/>
        <v>W24</v>
      </c>
      <c r="L561" s="13" t="str">
        <f>VLOOKUP($C561,List!$A$2:$D$26,2,0)</f>
        <v>Nhóm 07</v>
      </c>
      <c r="M561" s="14">
        <f>VLOOKUP($C561,List!$A$2:$D$26,3,0)*D561/1000</f>
        <v>2.508</v>
      </c>
      <c r="N561" s="13" t="str">
        <f>VLOOKUP($C561,List!$A$2:$D$26,4,0)</f>
        <v>800g</v>
      </c>
      <c r="O561" s="14" t="str">
        <f t="shared" si="26"/>
        <v>Q2</v>
      </c>
    </row>
    <row r="562" spans="1:15" x14ac:dyDescent="0.55000000000000004">
      <c r="A562" s="2">
        <v>43628</v>
      </c>
      <c r="B562" t="s">
        <v>58</v>
      </c>
      <c r="C562" t="s">
        <v>14</v>
      </c>
      <c r="D562" s="6">
        <v>1780</v>
      </c>
      <c r="E562" s="4">
        <v>240656</v>
      </c>
      <c r="F562" s="4">
        <v>428367580</v>
      </c>
      <c r="G562" s="4">
        <v>89957191.799999997</v>
      </c>
      <c r="H562" t="s">
        <v>47</v>
      </c>
      <c r="I562" t="s">
        <v>75</v>
      </c>
      <c r="J562" s="13" t="str">
        <f t="shared" si="24"/>
        <v>T06</v>
      </c>
      <c r="K562" s="13" t="str">
        <f t="shared" si="25"/>
        <v>W24</v>
      </c>
      <c r="L562" s="13" t="str">
        <f>VLOOKUP($C562,List!$A$2:$D$26,2,0)</f>
        <v>Nhóm 04</v>
      </c>
      <c r="M562" s="14">
        <f>VLOOKUP($C562,List!$A$2:$D$26,3,0)*D562/1000</f>
        <v>2.8479999999999999</v>
      </c>
      <c r="N562" s="13" t="str">
        <f>VLOOKUP($C562,List!$A$2:$D$26,4,0)</f>
        <v>250g</v>
      </c>
      <c r="O562" s="14" t="str">
        <f t="shared" si="26"/>
        <v>Q2</v>
      </c>
    </row>
    <row r="563" spans="1:15" x14ac:dyDescent="0.55000000000000004">
      <c r="A563" s="2">
        <v>43629</v>
      </c>
      <c r="B563" t="s">
        <v>51</v>
      </c>
      <c r="C563" t="s">
        <v>31</v>
      </c>
      <c r="D563" s="6">
        <v>560</v>
      </c>
      <c r="E563" s="4">
        <v>633606</v>
      </c>
      <c r="F563" s="4">
        <v>354819370</v>
      </c>
      <c r="G563" s="4">
        <v>60319292.899999999</v>
      </c>
      <c r="H563" t="s">
        <v>43</v>
      </c>
      <c r="I563" t="s">
        <v>75</v>
      </c>
      <c r="J563" s="13" t="str">
        <f t="shared" si="24"/>
        <v>T06</v>
      </c>
      <c r="K563" s="13" t="str">
        <f t="shared" si="25"/>
        <v>W24</v>
      </c>
      <c r="L563" s="13" t="str">
        <f>VLOOKUP($C563,List!$A$2:$D$26,2,0)</f>
        <v>Nhóm 04</v>
      </c>
      <c r="M563" s="14">
        <f>VLOOKUP($C563,List!$A$2:$D$26,3,0)*D563/1000</f>
        <v>1.792</v>
      </c>
      <c r="N563" s="13" t="str">
        <f>VLOOKUP($C563,List!$A$2:$D$26,4,0)</f>
        <v>800g</v>
      </c>
      <c r="O563" s="14" t="str">
        <f t="shared" si="26"/>
        <v>Q2</v>
      </c>
    </row>
    <row r="564" spans="1:15" x14ac:dyDescent="0.55000000000000004">
      <c r="A564" s="2">
        <v>43629</v>
      </c>
      <c r="B564" t="s">
        <v>57</v>
      </c>
      <c r="C564" t="s">
        <v>7</v>
      </c>
      <c r="D564" s="6">
        <v>720</v>
      </c>
      <c r="E564" s="4">
        <v>455287</v>
      </c>
      <c r="F564" s="4">
        <v>327806390</v>
      </c>
      <c r="G564" s="4">
        <v>81951597.5</v>
      </c>
      <c r="H564" t="s">
        <v>47</v>
      </c>
      <c r="I564" t="s">
        <v>75</v>
      </c>
      <c r="J564" s="13" t="str">
        <f t="shared" si="24"/>
        <v>T06</v>
      </c>
      <c r="K564" s="13" t="str">
        <f t="shared" si="25"/>
        <v>W24</v>
      </c>
      <c r="L564" s="13" t="str">
        <f>VLOOKUP($C564,List!$A$2:$D$26,2,0)</f>
        <v>Nhóm 06</v>
      </c>
      <c r="M564" s="14">
        <f>VLOOKUP($C564,List!$A$2:$D$26,3,0)*D564/1000</f>
        <v>2.3039999999999998</v>
      </c>
      <c r="N564" s="13" t="str">
        <f>VLOOKUP($C564,List!$A$2:$D$26,4,0)</f>
        <v>800g</v>
      </c>
      <c r="O564" s="14" t="str">
        <f t="shared" si="26"/>
        <v>Q2</v>
      </c>
    </row>
    <row r="565" spans="1:15" x14ac:dyDescent="0.55000000000000004">
      <c r="A565" s="2">
        <v>43630</v>
      </c>
      <c r="B565" t="s">
        <v>56</v>
      </c>
      <c r="C565" t="s">
        <v>18</v>
      </c>
      <c r="D565" s="6">
        <v>810</v>
      </c>
      <c r="E565" s="4">
        <v>321114</v>
      </c>
      <c r="F565" s="4">
        <v>260102110</v>
      </c>
      <c r="G565" s="4">
        <v>52020422</v>
      </c>
      <c r="H565" t="s">
        <v>45</v>
      </c>
      <c r="I565" t="s">
        <v>74</v>
      </c>
      <c r="J565" s="13" t="str">
        <f t="shared" si="24"/>
        <v>T06</v>
      </c>
      <c r="K565" s="13" t="str">
        <f t="shared" si="25"/>
        <v>W24</v>
      </c>
      <c r="L565" s="13" t="str">
        <f>VLOOKUP($C565,List!$A$2:$D$26,2,0)</f>
        <v>Nhóm 02</v>
      </c>
      <c r="M565" s="14">
        <f>VLOOKUP($C565,List!$A$2:$D$26,3,0)*D565/1000</f>
        <v>3.24</v>
      </c>
      <c r="N565" s="13" t="str">
        <f>VLOOKUP($C565,List!$A$2:$D$26,4,0)</f>
        <v>800g</v>
      </c>
      <c r="O565" s="14" t="str">
        <f t="shared" si="26"/>
        <v>Q2</v>
      </c>
    </row>
    <row r="566" spans="1:15" x14ac:dyDescent="0.55000000000000004">
      <c r="A566" s="2">
        <v>43630</v>
      </c>
      <c r="B566" t="s">
        <v>60</v>
      </c>
      <c r="C566" t="s">
        <v>30</v>
      </c>
      <c r="D566" s="6">
        <v>950</v>
      </c>
      <c r="E566" s="4">
        <v>464971</v>
      </c>
      <c r="F566" s="4">
        <v>441722880</v>
      </c>
      <c r="G566" s="4">
        <v>114847948.80000001</v>
      </c>
      <c r="H566" t="s">
        <v>46</v>
      </c>
      <c r="I566" t="s">
        <v>75</v>
      </c>
      <c r="J566" s="13" t="str">
        <f t="shared" si="24"/>
        <v>T06</v>
      </c>
      <c r="K566" s="13" t="str">
        <f t="shared" si="25"/>
        <v>W24</v>
      </c>
      <c r="L566" s="13" t="str">
        <f>VLOOKUP($C566,List!$A$2:$D$26,2,0)</f>
        <v>Nhóm 07</v>
      </c>
      <c r="M566" s="14">
        <f>VLOOKUP($C566,List!$A$2:$D$26,3,0)*D566/1000</f>
        <v>3.61</v>
      </c>
      <c r="N566" s="13" t="str">
        <f>VLOOKUP($C566,List!$A$2:$D$26,4,0)</f>
        <v>800g</v>
      </c>
      <c r="O566" s="14" t="str">
        <f t="shared" si="26"/>
        <v>Q2</v>
      </c>
    </row>
    <row r="567" spans="1:15" x14ac:dyDescent="0.55000000000000004">
      <c r="A567" s="2">
        <v>43630</v>
      </c>
      <c r="B567" t="s">
        <v>64</v>
      </c>
      <c r="C567" t="s">
        <v>18</v>
      </c>
      <c r="D567" s="6">
        <v>1310</v>
      </c>
      <c r="E567" s="4">
        <v>255878</v>
      </c>
      <c r="F567" s="4">
        <v>335200240</v>
      </c>
      <c r="G567" s="4">
        <v>73744052.799999997</v>
      </c>
      <c r="H567" t="s">
        <v>44</v>
      </c>
      <c r="I567" t="s">
        <v>75</v>
      </c>
      <c r="J567" s="13" t="str">
        <f t="shared" si="24"/>
        <v>T06</v>
      </c>
      <c r="K567" s="13" t="str">
        <f t="shared" si="25"/>
        <v>W24</v>
      </c>
      <c r="L567" s="13" t="str">
        <f>VLOOKUP($C567,List!$A$2:$D$26,2,0)</f>
        <v>Nhóm 02</v>
      </c>
      <c r="M567" s="14">
        <f>VLOOKUP($C567,List!$A$2:$D$26,3,0)*D567/1000</f>
        <v>5.24</v>
      </c>
      <c r="N567" s="13" t="str">
        <f>VLOOKUP($C567,List!$A$2:$D$26,4,0)</f>
        <v>800g</v>
      </c>
      <c r="O567" s="14" t="str">
        <f t="shared" si="26"/>
        <v>Q2</v>
      </c>
    </row>
    <row r="568" spans="1:15" x14ac:dyDescent="0.55000000000000004">
      <c r="A568" s="2">
        <v>43631</v>
      </c>
      <c r="B568" t="s">
        <v>52</v>
      </c>
      <c r="C568" t="s">
        <v>30</v>
      </c>
      <c r="D568" s="6">
        <v>1020</v>
      </c>
      <c r="E568" s="4">
        <v>473707</v>
      </c>
      <c r="F568" s="4">
        <v>483180860</v>
      </c>
      <c r="G568" s="4">
        <v>67645320.400000006</v>
      </c>
      <c r="H568" t="s">
        <v>47</v>
      </c>
      <c r="I568" t="s">
        <v>74</v>
      </c>
      <c r="J568" s="13" t="str">
        <f t="shared" si="24"/>
        <v>T06</v>
      </c>
      <c r="K568" s="13" t="str">
        <f t="shared" si="25"/>
        <v>W24</v>
      </c>
      <c r="L568" s="13" t="str">
        <f>VLOOKUP($C568,List!$A$2:$D$26,2,0)</f>
        <v>Nhóm 07</v>
      </c>
      <c r="M568" s="14">
        <f>VLOOKUP($C568,List!$A$2:$D$26,3,0)*D568/1000</f>
        <v>3.8759999999999999</v>
      </c>
      <c r="N568" s="13" t="str">
        <f>VLOOKUP($C568,List!$A$2:$D$26,4,0)</f>
        <v>800g</v>
      </c>
      <c r="O568" s="14" t="str">
        <f t="shared" si="26"/>
        <v>Q2</v>
      </c>
    </row>
    <row r="569" spans="1:15" x14ac:dyDescent="0.55000000000000004">
      <c r="A569" s="2">
        <v>43631</v>
      </c>
      <c r="B569" t="s">
        <v>52</v>
      </c>
      <c r="C569" t="s">
        <v>24</v>
      </c>
      <c r="D569" s="6">
        <v>900</v>
      </c>
      <c r="E569" s="4">
        <v>610493</v>
      </c>
      <c r="F569" s="4">
        <v>549443930</v>
      </c>
      <c r="G569" s="4">
        <v>82416589.5</v>
      </c>
      <c r="H569" t="s">
        <v>43</v>
      </c>
      <c r="I569" t="s">
        <v>75</v>
      </c>
      <c r="J569" s="13" t="str">
        <f t="shared" si="24"/>
        <v>T06</v>
      </c>
      <c r="K569" s="13" t="str">
        <f t="shared" si="25"/>
        <v>W24</v>
      </c>
      <c r="L569" s="13" t="str">
        <f>VLOOKUP($C569,List!$A$2:$D$26,2,0)</f>
        <v>Nhóm 06</v>
      </c>
      <c r="M569" s="14">
        <f>VLOOKUP($C569,List!$A$2:$D$26,3,0)*D569/1000</f>
        <v>1.89</v>
      </c>
      <c r="N569" s="13" t="str">
        <f>VLOOKUP($C569,List!$A$2:$D$26,4,0)</f>
        <v>500g</v>
      </c>
      <c r="O569" s="14" t="str">
        <f t="shared" si="26"/>
        <v>Q2</v>
      </c>
    </row>
    <row r="570" spans="1:15" x14ac:dyDescent="0.55000000000000004">
      <c r="A570" s="2">
        <v>43631</v>
      </c>
      <c r="B570" t="s">
        <v>56</v>
      </c>
      <c r="C570" t="s">
        <v>10</v>
      </c>
      <c r="D570" s="6">
        <v>2110</v>
      </c>
      <c r="E570" s="4">
        <v>327730</v>
      </c>
      <c r="F570" s="4">
        <v>691509920</v>
      </c>
      <c r="G570" s="4">
        <v>62235892.799999997</v>
      </c>
      <c r="H570" t="s">
        <v>45</v>
      </c>
      <c r="I570" t="s">
        <v>74</v>
      </c>
      <c r="J570" s="13" t="str">
        <f t="shared" si="24"/>
        <v>T06</v>
      </c>
      <c r="K570" s="13" t="str">
        <f t="shared" si="25"/>
        <v>W24</v>
      </c>
      <c r="L570" s="13" t="str">
        <f>VLOOKUP($C570,List!$A$2:$D$26,2,0)</f>
        <v>Nhóm 07</v>
      </c>
      <c r="M570" s="14">
        <f>VLOOKUP($C570,List!$A$2:$D$26,3,0)*D570/1000</f>
        <v>5.6970000000000001</v>
      </c>
      <c r="N570" s="13" t="str">
        <f>VLOOKUP($C570,List!$A$2:$D$26,4,0)</f>
        <v>500g</v>
      </c>
      <c r="O570" s="14" t="str">
        <f t="shared" si="26"/>
        <v>Q2</v>
      </c>
    </row>
    <row r="571" spans="1:15" x14ac:dyDescent="0.55000000000000004">
      <c r="A571" s="2">
        <v>43631</v>
      </c>
      <c r="B571" t="s">
        <v>60</v>
      </c>
      <c r="C571" t="s">
        <v>18</v>
      </c>
      <c r="D571" s="6">
        <v>980</v>
      </c>
      <c r="E571" s="4">
        <v>288586</v>
      </c>
      <c r="F571" s="4">
        <v>282814510</v>
      </c>
      <c r="G571" s="4">
        <v>42422176.499999993</v>
      </c>
      <c r="H571" t="s">
        <v>45</v>
      </c>
      <c r="I571" t="s">
        <v>75</v>
      </c>
      <c r="J571" s="13" t="str">
        <f t="shared" si="24"/>
        <v>T06</v>
      </c>
      <c r="K571" s="13" t="str">
        <f t="shared" si="25"/>
        <v>W24</v>
      </c>
      <c r="L571" s="13" t="str">
        <f>VLOOKUP($C571,List!$A$2:$D$26,2,0)</f>
        <v>Nhóm 02</v>
      </c>
      <c r="M571" s="14">
        <f>VLOOKUP($C571,List!$A$2:$D$26,3,0)*D571/1000</f>
        <v>3.92</v>
      </c>
      <c r="N571" s="13" t="str">
        <f>VLOOKUP($C571,List!$A$2:$D$26,4,0)</f>
        <v>800g</v>
      </c>
      <c r="O571" s="14" t="str">
        <f t="shared" si="26"/>
        <v>Q2</v>
      </c>
    </row>
    <row r="572" spans="1:15" x14ac:dyDescent="0.55000000000000004">
      <c r="A572" s="2">
        <v>43631</v>
      </c>
      <c r="B572" t="s">
        <v>51</v>
      </c>
      <c r="C572" t="s">
        <v>21</v>
      </c>
      <c r="D572" s="6">
        <v>450</v>
      </c>
      <c r="E572" s="4">
        <v>542225</v>
      </c>
      <c r="F572" s="4">
        <v>244001050</v>
      </c>
      <c r="G572" s="4">
        <v>19520084</v>
      </c>
      <c r="H572" t="s">
        <v>45</v>
      </c>
      <c r="I572" t="s">
        <v>74</v>
      </c>
      <c r="J572" s="13" t="str">
        <f t="shared" si="24"/>
        <v>T06</v>
      </c>
      <c r="K572" s="13" t="str">
        <f t="shared" si="25"/>
        <v>W24</v>
      </c>
      <c r="L572" s="13" t="str">
        <f>VLOOKUP($C572,List!$A$2:$D$26,2,0)</f>
        <v>Nhóm 07</v>
      </c>
      <c r="M572" s="14">
        <f>VLOOKUP($C572,List!$A$2:$D$26,3,0)*D572/1000</f>
        <v>1.575</v>
      </c>
      <c r="N572" s="13" t="str">
        <f>VLOOKUP($C572,List!$A$2:$D$26,4,0)</f>
        <v>800g</v>
      </c>
      <c r="O572" s="14" t="str">
        <f t="shared" si="26"/>
        <v>Q2</v>
      </c>
    </row>
    <row r="573" spans="1:15" x14ac:dyDescent="0.55000000000000004">
      <c r="A573" s="2">
        <v>43631</v>
      </c>
      <c r="B573" t="s">
        <v>60</v>
      </c>
      <c r="C573" t="s">
        <v>26</v>
      </c>
      <c r="D573" s="6">
        <v>10</v>
      </c>
      <c r="E573" s="4">
        <v>1230805</v>
      </c>
      <c r="F573" s="4">
        <v>12308050</v>
      </c>
      <c r="G573" s="4">
        <v>2584690.5</v>
      </c>
      <c r="H573" t="s">
        <v>44</v>
      </c>
      <c r="I573" t="s">
        <v>75</v>
      </c>
      <c r="J573" s="13" t="str">
        <f t="shared" si="24"/>
        <v>T06</v>
      </c>
      <c r="K573" s="13" t="str">
        <f t="shared" si="25"/>
        <v>W24</v>
      </c>
      <c r="L573" s="13" t="str">
        <f>VLOOKUP($C573,List!$A$2:$D$26,2,0)</f>
        <v>Nhóm 06</v>
      </c>
      <c r="M573" s="14">
        <f>VLOOKUP($C573,List!$A$2:$D$26,3,0)*D573/1000</f>
        <v>2.5999999999999999E-2</v>
      </c>
      <c r="N573" s="13" t="str">
        <f>VLOOKUP($C573,List!$A$2:$D$26,4,0)</f>
        <v>500g</v>
      </c>
      <c r="O573" s="14" t="str">
        <f t="shared" si="26"/>
        <v>Q2</v>
      </c>
    </row>
    <row r="574" spans="1:15" x14ac:dyDescent="0.55000000000000004">
      <c r="A574" s="2">
        <v>43631</v>
      </c>
      <c r="B574" t="s">
        <v>62</v>
      </c>
      <c r="C574" t="s">
        <v>28</v>
      </c>
      <c r="D574" s="6">
        <v>420</v>
      </c>
      <c r="E574" s="4">
        <v>720012</v>
      </c>
      <c r="F574" s="4">
        <v>302404900</v>
      </c>
      <c r="G574" s="4">
        <v>33264539</v>
      </c>
      <c r="H574" t="s">
        <v>47</v>
      </c>
      <c r="I574" t="s">
        <v>74</v>
      </c>
      <c r="J574" s="13" t="str">
        <f t="shared" si="24"/>
        <v>T06</v>
      </c>
      <c r="K574" s="13" t="str">
        <f t="shared" si="25"/>
        <v>W24</v>
      </c>
      <c r="L574" s="13" t="str">
        <f>VLOOKUP($C574,List!$A$2:$D$26,2,0)</f>
        <v>Nhóm 05</v>
      </c>
      <c r="M574" s="14">
        <f>VLOOKUP($C574,List!$A$2:$D$26,3,0)*D574/1000</f>
        <v>0.84</v>
      </c>
      <c r="N574" s="13" t="str">
        <f>VLOOKUP($C574,List!$A$2:$D$26,4,0)</f>
        <v>250g</v>
      </c>
      <c r="O574" s="14" t="str">
        <f t="shared" si="26"/>
        <v>Q2</v>
      </c>
    </row>
    <row r="575" spans="1:15" x14ac:dyDescent="0.55000000000000004">
      <c r="A575" s="2">
        <v>43632</v>
      </c>
      <c r="B575" t="s">
        <v>60</v>
      </c>
      <c r="C575" t="s">
        <v>21</v>
      </c>
      <c r="D575" s="6">
        <v>900</v>
      </c>
      <c r="E575" s="4">
        <v>536467</v>
      </c>
      <c r="F575" s="4">
        <v>482819940</v>
      </c>
      <c r="G575" s="4">
        <v>77251190.400000006</v>
      </c>
      <c r="H575" t="s">
        <v>46</v>
      </c>
      <c r="I575" t="s">
        <v>74</v>
      </c>
      <c r="J575" s="13" t="str">
        <f t="shared" si="24"/>
        <v>T06</v>
      </c>
      <c r="K575" s="13" t="str">
        <f t="shared" si="25"/>
        <v>W25</v>
      </c>
      <c r="L575" s="13" t="str">
        <f>VLOOKUP($C575,List!$A$2:$D$26,2,0)</f>
        <v>Nhóm 07</v>
      </c>
      <c r="M575" s="14">
        <f>VLOOKUP($C575,List!$A$2:$D$26,3,0)*D575/1000</f>
        <v>3.15</v>
      </c>
      <c r="N575" s="13" t="str">
        <f>VLOOKUP($C575,List!$A$2:$D$26,4,0)</f>
        <v>800g</v>
      </c>
      <c r="O575" s="14" t="str">
        <f t="shared" si="26"/>
        <v>Q2</v>
      </c>
    </row>
    <row r="576" spans="1:15" x14ac:dyDescent="0.55000000000000004">
      <c r="A576" s="2">
        <v>43632</v>
      </c>
      <c r="B576" t="s">
        <v>51</v>
      </c>
      <c r="C576" t="s">
        <v>21</v>
      </c>
      <c r="D576" s="6">
        <v>460</v>
      </c>
      <c r="E576" s="4">
        <v>666512</v>
      </c>
      <c r="F576" s="4">
        <v>306595400</v>
      </c>
      <c r="G576" s="4">
        <v>64385033.999999993</v>
      </c>
      <c r="H576" t="s">
        <v>46</v>
      </c>
      <c r="I576" t="s">
        <v>75</v>
      </c>
      <c r="J576" s="13" t="str">
        <f t="shared" si="24"/>
        <v>T06</v>
      </c>
      <c r="K576" s="13" t="str">
        <f t="shared" si="25"/>
        <v>W25</v>
      </c>
      <c r="L576" s="13" t="str">
        <f>VLOOKUP($C576,List!$A$2:$D$26,2,0)</f>
        <v>Nhóm 07</v>
      </c>
      <c r="M576" s="14">
        <f>VLOOKUP($C576,List!$A$2:$D$26,3,0)*D576/1000</f>
        <v>1.61</v>
      </c>
      <c r="N576" s="13" t="str">
        <f>VLOOKUP($C576,List!$A$2:$D$26,4,0)</f>
        <v>800g</v>
      </c>
      <c r="O576" s="14" t="str">
        <f t="shared" si="26"/>
        <v>Q2</v>
      </c>
    </row>
    <row r="577" spans="1:15" x14ac:dyDescent="0.55000000000000004">
      <c r="A577" s="2">
        <v>43632</v>
      </c>
      <c r="B577" t="s">
        <v>57</v>
      </c>
      <c r="C577" t="s">
        <v>10</v>
      </c>
      <c r="D577" s="6">
        <v>2450</v>
      </c>
      <c r="E577" s="4">
        <v>265592</v>
      </c>
      <c r="F577" s="4">
        <v>650699270</v>
      </c>
      <c r="G577" s="4">
        <v>136646846.69999999</v>
      </c>
      <c r="H577" t="s">
        <v>47</v>
      </c>
      <c r="I577" t="s">
        <v>74</v>
      </c>
      <c r="J577" s="13" t="str">
        <f t="shared" si="24"/>
        <v>T06</v>
      </c>
      <c r="K577" s="13" t="str">
        <f t="shared" si="25"/>
        <v>W25</v>
      </c>
      <c r="L577" s="13" t="str">
        <f>VLOOKUP($C577,List!$A$2:$D$26,2,0)</f>
        <v>Nhóm 07</v>
      </c>
      <c r="M577" s="14">
        <f>VLOOKUP($C577,List!$A$2:$D$26,3,0)*D577/1000</f>
        <v>6.6150000000000002</v>
      </c>
      <c r="N577" s="13" t="str">
        <f>VLOOKUP($C577,List!$A$2:$D$26,4,0)</f>
        <v>500g</v>
      </c>
      <c r="O577" s="14" t="str">
        <f t="shared" si="26"/>
        <v>Q2</v>
      </c>
    </row>
    <row r="578" spans="1:15" x14ac:dyDescent="0.55000000000000004">
      <c r="A578" s="2">
        <v>43632</v>
      </c>
      <c r="B578" t="s">
        <v>50</v>
      </c>
      <c r="C578" t="s">
        <v>31</v>
      </c>
      <c r="D578" s="6">
        <v>330</v>
      </c>
      <c r="E578" s="4">
        <v>647534</v>
      </c>
      <c r="F578" s="4">
        <v>213686340</v>
      </c>
      <c r="G578" s="4">
        <v>19231770.599999998</v>
      </c>
      <c r="H578" t="s">
        <v>46</v>
      </c>
      <c r="I578" t="s">
        <v>75</v>
      </c>
      <c r="J578" s="13" t="str">
        <f t="shared" si="24"/>
        <v>T06</v>
      </c>
      <c r="K578" s="13" t="str">
        <f t="shared" si="25"/>
        <v>W25</v>
      </c>
      <c r="L578" s="13" t="str">
        <f>VLOOKUP($C578,List!$A$2:$D$26,2,0)</f>
        <v>Nhóm 04</v>
      </c>
      <c r="M578" s="14">
        <f>VLOOKUP($C578,List!$A$2:$D$26,3,0)*D578/1000</f>
        <v>1.056</v>
      </c>
      <c r="N578" s="13" t="str">
        <f>VLOOKUP($C578,List!$A$2:$D$26,4,0)</f>
        <v>800g</v>
      </c>
      <c r="O578" s="14" t="str">
        <f t="shared" si="26"/>
        <v>Q2</v>
      </c>
    </row>
    <row r="579" spans="1:15" x14ac:dyDescent="0.55000000000000004">
      <c r="A579" s="2">
        <v>43632</v>
      </c>
      <c r="B579" t="s">
        <v>58</v>
      </c>
      <c r="C579" t="s">
        <v>30</v>
      </c>
      <c r="D579" s="6">
        <v>1180</v>
      </c>
      <c r="E579" s="4">
        <v>467527</v>
      </c>
      <c r="F579" s="4">
        <v>551681940</v>
      </c>
      <c r="G579" s="4">
        <v>115853207.40000001</v>
      </c>
      <c r="H579" t="s">
        <v>45</v>
      </c>
      <c r="I579" t="s">
        <v>75</v>
      </c>
      <c r="J579" s="13" t="str">
        <f t="shared" si="24"/>
        <v>T06</v>
      </c>
      <c r="K579" s="13" t="str">
        <f t="shared" si="25"/>
        <v>W25</v>
      </c>
      <c r="L579" s="13" t="str">
        <f>VLOOKUP($C579,List!$A$2:$D$26,2,0)</f>
        <v>Nhóm 07</v>
      </c>
      <c r="M579" s="14">
        <f>VLOOKUP($C579,List!$A$2:$D$26,3,0)*D579/1000</f>
        <v>4.484</v>
      </c>
      <c r="N579" s="13" t="str">
        <f>VLOOKUP($C579,List!$A$2:$D$26,4,0)</f>
        <v>800g</v>
      </c>
      <c r="O579" s="14" t="str">
        <f t="shared" si="26"/>
        <v>Q2</v>
      </c>
    </row>
    <row r="580" spans="1:15" x14ac:dyDescent="0.55000000000000004">
      <c r="A580" s="2">
        <v>43633</v>
      </c>
      <c r="B580" t="s">
        <v>54</v>
      </c>
      <c r="C580" t="s">
        <v>12</v>
      </c>
      <c r="D580" s="6">
        <v>490</v>
      </c>
      <c r="E580" s="4">
        <v>897584</v>
      </c>
      <c r="F580" s="4">
        <v>439815960</v>
      </c>
      <c r="G580" s="4">
        <v>65972393.999999993</v>
      </c>
      <c r="H580" t="s">
        <v>46</v>
      </c>
      <c r="I580" t="s">
        <v>74</v>
      </c>
      <c r="J580" s="13" t="str">
        <f t="shared" si="24"/>
        <v>T06</v>
      </c>
      <c r="K580" s="13" t="str">
        <f t="shared" si="25"/>
        <v>W25</v>
      </c>
      <c r="L580" s="13" t="str">
        <f>VLOOKUP($C580,List!$A$2:$D$26,2,0)</f>
        <v>Nhóm 03</v>
      </c>
      <c r="M580" s="14">
        <f>VLOOKUP($C580,List!$A$2:$D$26,3,0)*D580/1000</f>
        <v>2.1070000000000002</v>
      </c>
      <c r="N580" s="13" t="str">
        <f>VLOOKUP($C580,List!$A$2:$D$26,4,0)</f>
        <v>1000g</v>
      </c>
      <c r="O580" s="14" t="str">
        <f t="shared" si="26"/>
        <v>Q2</v>
      </c>
    </row>
    <row r="581" spans="1:15" x14ac:dyDescent="0.55000000000000004">
      <c r="A581" s="2">
        <v>43633</v>
      </c>
      <c r="B581" t="s">
        <v>60</v>
      </c>
      <c r="C581" t="s">
        <v>26</v>
      </c>
      <c r="D581" s="6">
        <v>360</v>
      </c>
      <c r="E581" s="4">
        <v>916017</v>
      </c>
      <c r="F581" s="4">
        <v>329766160</v>
      </c>
      <c r="G581" s="4">
        <v>49464923.999999993</v>
      </c>
      <c r="H581" t="s">
        <v>43</v>
      </c>
      <c r="I581" t="s">
        <v>74</v>
      </c>
      <c r="J581" s="13" t="str">
        <f t="shared" si="24"/>
        <v>T06</v>
      </c>
      <c r="K581" s="13" t="str">
        <f t="shared" si="25"/>
        <v>W25</v>
      </c>
      <c r="L581" s="13" t="str">
        <f>VLOOKUP($C581,List!$A$2:$D$26,2,0)</f>
        <v>Nhóm 06</v>
      </c>
      <c r="M581" s="14">
        <f>VLOOKUP($C581,List!$A$2:$D$26,3,0)*D581/1000</f>
        <v>0.93600000000000005</v>
      </c>
      <c r="N581" s="13" t="str">
        <f>VLOOKUP($C581,List!$A$2:$D$26,4,0)</f>
        <v>500g</v>
      </c>
      <c r="O581" s="14" t="str">
        <f t="shared" si="26"/>
        <v>Q2</v>
      </c>
    </row>
    <row r="582" spans="1:15" x14ac:dyDescent="0.55000000000000004">
      <c r="A582" s="2">
        <v>43633</v>
      </c>
      <c r="B582" t="s">
        <v>62</v>
      </c>
      <c r="C582" t="s">
        <v>27</v>
      </c>
      <c r="D582" s="6">
        <v>1280</v>
      </c>
      <c r="E582" s="4">
        <v>275681</v>
      </c>
      <c r="F582" s="4">
        <v>352871670</v>
      </c>
      <c r="G582" s="4">
        <v>74103050.699999988</v>
      </c>
      <c r="H582" t="s">
        <v>44</v>
      </c>
      <c r="I582" t="s">
        <v>75</v>
      </c>
      <c r="J582" s="13" t="str">
        <f t="shared" si="24"/>
        <v>T06</v>
      </c>
      <c r="K582" s="13" t="str">
        <f t="shared" si="25"/>
        <v>W25</v>
      </c>
      <c r="L582" s="13" t="str">
        <f>VLOOKUP($C582,List!$A$2:$D$26,2,0)</f>
        <v>Nhóm 03</v>
      </c>
      <c r="M582" s="14">
        <f>VLOOKUP($C582,List!$A$2:$D$26,3,0)*D582/1000</f>
        <v>4.7359999999999998</v>
      </c>
      <c r="N582" s="13" t="str">
        <f>VLOOKUP($C582,List!$A$2:$D$26,4,0)</f>
        <v>800g</v>
      </c>
      <c r="O582" s="14" t="str">
        <f t="shared" si="26"/>
        <v>Q2</v>
      </c>
    </row>
    <row r="583" spans="1:15" x14ac:dyDescent="0.55000000000000004">
      <c r="A583" s="2">
        <v>43634</v>
      </c>
      <c r="B583" t="s">
        <v>62</v>
      </c>
      <c r="C583" t="s">
        <v>10</v>
      </c>
      <c r="D583" s="6">
        <v>900</v>
      </c>
      <c r="E583" s="4">
        <v>309855</v>
      </c>
      <c r="F583" s="4">
        <v>278869530</v>
      </c>
      <c r="G583" s="4">
        <v>50196515.399999999</v>
      </c>
      <c r="H583" t="s">
        <v>43</v>
      </c>
      <c r="I583" t="s">
        <v>74</v>
      </c>
      <c r="J583" s="13" t="str">
        <f t="shared" si="24"/>
        <v>T06</v>
      </c>
      <c r="K583" s="13" t="str">
        <f t="shared" si="25"/>
        <v>W25</v>
      </c>
      <c r="L583" s="13" t="str">
        <f>VLOOKUP($C583,List!$A$2:$D$26,2,0)</f>
        <v>Nhóm 07</v>
      </c>
      <c r="M583" s="14">
        <f>VLOOKUP($C583,List!$A$2:$D$26,3,0)*D583/1000</f>
        <v>2.4300000000000002</v>
      </c>
      <c r="N583" s="13" t="str">
        <f>VLOOKUP($C583,List!$A$2:$D$26,4,0)</f>
        <v>500g</v>
      </c>
      <c r="O583" s="14" t="str">
        <f t="shared" si="26"/>
        <v>Q2</v>
      </c>
    </row>
    <row r="584" spans="1:15" x14ac:dyDescent="0.55000000000000004">
      <c r="A584" s="2">
        <v>43634</v>
      </c>
      <c r="B584" t="s">
        <v>64</v>
      </c>
      <c r="C584" t="s">
        <v>15</v>
      </c>
      <c r="D584" s="6">
        <v>780</v>
      </c>
      <c r="E584" s="4">
        <v>766721</v>
      </c>
      <c r="F584" s="4">
        <v>598042700</v>
      </c>
      <c r="G584" s="4">
        <v>119608540</v>
      </c>
      <c r="H584" t="s">
        <v>46</v>
      </c>
      <c r="I584" t="s">
        <v>75</v>
      </c>
      <c r="J584" s="13" t="str">
        <f t="shared" ref="J584:J647" si="27">"T"&amp;RIGHT(0&amp;MONTH(A584),2)</f>
        <v>T06</v>
      </c>
      <c r="K584" s="13" t="str">
        <f t="shared" ref="K584:K647" si="28">"W"&amp;RIGHT(0&amp;WEEKNUM(A584),2)</f>
        <v>W25</v>
      </c>
      <c r="L584" s="13" t="str">
        <f>VLOOKUP($C584,List!$A$2:$D$26,2,0)</f>
        <v>Nhóm 03</v>
      </c>
      <c r="M584" s="14">
        <f>VLOOKUP($C584,List!$A$2:$D$26,3,0)*D584/1000</f>
        <v>2.8079999999999998</v>
      </c>
      <c r="N584" s="13" t="str">
        <f>VLOOKUP($C584,List!$A$2:$D$26,4,0)</f>
        <v>800g</v>
      </c>
      <c r="O584" s="14" t="str">
        <f t="shared" ref="O584:O647" si="29">IF(MONTH(A584)&gt;9,"Q4",IF(MONTH(A584)&gt;6,"Q3",IF(MONTH(A584)&gt;3,"Q2","Q1")))</f>
        <v>Q2</v>
      </c>
    </row>
    <row r="585" spans="1:15" x14ac:dyDescent="0.55000000000000004">
      <c r="A585" s="2">
        <v>43634</v>
      </c>
      <c r="B585" t="s">
        <v>53</v>
      </c>
      <c r="C585" t="s">
        <v>23</v>
      </c>
      <c r="D585" s="6">
        <v>360</v>
      </c>
      <c r="E585" s="4">
        <v>1094409</v>
      </c>
      <c r="F585" s="4">
        <v>393987340</v>
      </c>
      <c r="G585" s="4">
        <v>86677214.800000012</v>
      </c>
      <c r="H585" t="s">
        <v>46</v>
      </c>
      <c r="I585" t="s">
        <v>74</v>
      </c>
      <c r="J585" s="13" t="str">
        <f t="shared" si="27"/>
        <v>T06</v>
      </c>
      <c r="K585" s="13" t="str">
        <f t="shared" si="28"/>
        <v>W25</v>
      </c>
      <c r="L585" s="13" t="str">
        <f>VLOOKUP($C585,List!$A$2:$D$26,2,0)</f>
        <v>Nhóm 07</v>
      </c>
      <c r="M585" s="14">
        <f>VLOOKUP($C585,List!$A$2:$D$26,3,0)*D585/1000</f>
        <v>1.4759999999999998</v>
      </c>
      <c r="N585" s="13" t="str">
        <f>VLOOKUP($C585,List!$A$2:$D$26,4,0)</f>
        <v>1000g</v>
      </c>
      <c r="O585" s="14" t="str">
        <f t="shared" si="29"/>
        <v>Q2</v>
      </c>
    </row>
    <row r="586" spans="1:15" x14ac:dyDescent="0.55000000000000004">
      <c r="A586" s="2">
        <v>43634</v>
      </c>
      <c r="B586" t="s">
        <v>50</v>
      </c>
      <c r="C586" t="s">
        <v>16</v>
      </c>
      <c r="D586" s="6">
        <v>550</v>
      </c>
      <c r="E586" s="4">
        <v>648967</v>
      </c>
      <c r="F586" s="4">
        <v>356931850</v>
      </c>
      <c r="G586" s="4">
        <v>57109096.000000007</v>
      </c>
      <c r="H586" t="s">
        <v>45</v>
      </c>
      <c r="I586" t="s">
        <v>75</v>
      </c>
      <c r="J586" s="13" t="str">
        <f t="shared" si="27"/>
        <v>T06</v>
      </c>
      <c r="K586" s="13" t="str">
        <f t="shared" si="28"/>
        <v>W25</v>
      </c>
      <c r="L586" s="13" t="str">
        <f>VLOOKUP($C586,List!$A$2:$D$26,2,0)</f>
        <v>Nhóm 04</v>
      </c>
      <c r="M586" s="14">
        <f>VLOOKUP($C586,List!$A$2:$D$26,3,0)*D586/1000</f>
        <v>1.76</v>
      </c>
      <c r="N586" s="13" t="str">
        <f>VLOOKUP($C586,List!$A$2:$D$26,4,0)</f>
        <v>800g</v>
      </c>
      <c r="O586" s="14" t="str">
        <f t="shared" si="29"/>
        <v>Q2</v>
      </c>
    </row>
    <row r="587" spans="1:15" x14ac:dyDescent="0.55000000000000004">
      <c r="A587" s="2">
        <v>43635</v>
      </c>
      <c r="B587" t="s">
        <v>50</v>
      </c>
      <c r="C587" t="s">
        <v>19</v>
      </c>
      <c r="D587" s="6">
        <v>820</v>
      </c>
      <c r="E587" s="4">
        <v>580534</v>
      </c>
      <c r="F587" s="4">
        <v>476038250</v>
      </c>
      <c r="G587" s="4">
        <v>80926502.500000015</v>
      </c>
      <c r="H587" t="s">
        <v>44</v>
      </c>
      <c r="I587" t="s">
        <v>74</v>
      </c>
      <c r="J587" s="13" t="str">
        <f t="shared" si="27"/>
        <v>T06</v>
      </c>
      <c r="K587" s="13" t="str">
        <f t="shared" si="28"/>
        <v>W25</v>
      </c>
      <c r="L587" s="13" t="str">
        <f>VLOOKUP($C587,List!$A$2:$D$26,2,0)</f>
        <v>Nhóm 08</v>
      </c>
      <c r="M587" s="14">
        <f>VLOOKUP($C587,List!$A$2:$D$26,3,0)*D587/1000</f>
        <v>0.98399999999999999</v>
      </c>
      <c r="N587" s="13" t="str">
        <f>VLOOKUP($C587,List!$A$2:$D$26,4,0)</f>
        <v>250g</v>
      </c>
      <c r="O587" s="14" t="str">
        <f t="shared" si="29"/>
        <v>Q2</v>
      </c>
    </row>
    <row r="588" spans="1:15" x14ac:dyDescent="0.55000000000000004">
      <c r="A588" s="2">
        <v>43635</v>
      </c>
      <c r="B588" t="s">
        <v>58</v>
      </c>
      <c r="C588" t="s">
        <v>7</v>
      </c>
      <c r="D588" s="6">
        <v>1200</v>
      </c>
      <c r="E588" s="4">
        <v>462873</v>
      </c>
      <c r="F588" s="4">
        <v>555448000</v>
      </c>
      <c r="G588" s="4">
        <v>44435840</v>
      </c>
      <c r="H588" t="s">
        <v>44</v>
      </c>
      <c r="I588" t="s">
        <v>75</v>
      </c>
      <c r="J588" s="13" t="str">
        <f t="shared" si="27"/>
        <v>T06</v>
      </c>
      <c r="K588" s="13" t="str">
        <f t="shared" si="28"/>
        <v>W25</v>
      </c>
      <c r="L588" s="13" t="str">
        <f>VLOOKUP($C588,List!$A$2:$D$26,2,0)</f>
        <v>Nhóm 06</v>
      </c>
      <c r="M588" s="14">
        <f>VLOOKUP($C588,List!$A$2:$D$26,3,0)*D588/1000</f>
        <v>3.84</v>
      </c>
      <c r="N588" s="13" t="str">
        <f>VLOOKUP($C588,List!$A$2:$D$26,4,0)</f>
        <v>800g</v>
      </c>
      <c r="O588" s="14" t="str">
        <f t="shared" si="29"/>
        <v>Q2</v>
      </c>
    </row>
    <row r="589" spans="1:15" x14ac:dyDescent="0.55000000000000004">
      <c r="A589" s="2">
        <v>43635</v>
      </c>
      <c r="B589" t="s">
        <v>53</v>
      </c>
      <c r="C589" t="s">
        <v>14</v>
      </c>
      <c r="D589" s="6">
        <v>2240</v>
      </c>
      <c r="E589" s="4">
        <v>252847</v>
      </c>
      <c r="F589" s="4">
        <v>566376180</v>
      </c>
      <c r="G589" s="4">
        <v>62301379.800000004</v>
      </c>
      <c r="H589" t="s">
        <v>44</v>
      </c>
      <c r="I589" t="s">
        <v>75</v>
      </c>
      <c r="J589" s="13" t="str">
        <f t="shared" si="27"/>
        <v>T06</v>
      </c>
      <c r="K589" s="13" t="str">
        <f t="shared" si="28"/>
        <v>W25</v>
      </c>
      <c r="L589" s="13" t="str">
        <f>VLOOKUP($C589,List!$A$2:$D$26,2,0)</f>
        <v>Nhóm 04</v>
      </c>
      <c r="M589" s="14">
        <f>VLOOKUP($C589,List!$A$2:$D$26,3,0)*D589/1000</f>
        <v>3.5840000000000001</v>
      </c>
      <c r="N589" s="13" t="str">
        <f>VLOOKUP($C589,List!$A$2:$D$26,4,0)</f>
        <v>250g</v>
      </c>
      <c r="O589" s="14" t="str">
        <f t="shared" si="29"/>
        <v>Q2</v>
      </c>
    </row>
    <row r="590" spans="1:15" x14ac:dyDescent="0.55000000000000004">
      <c r="A590" s="2">
        <v>43635</v>
      </c>
      <c r="B590" t="s">
        <v>63</v>
      </c>
      <c r="C590" t="s">
        <v>19</v>
      </c>
      <c r="D590" s="6">
        <v>910</v>
      </c>
      <c r="E590" s="4">
        <v>597934</v>
      </c>
      <c r="F590" s="4">
        <v>544120270</v>
      </c>
      <c r="G590" s="4">
        <v>125147662.10000001</v>
      </c>
      <c r="H590" t="s">
        <v>44</v>
      </c>
      <c r="I590" t="s">
        <v>75</v>
      </c>
      <c r="J590" s="13" t="str">
        <f t="shared" si="27"/>
        <v>T06</v>
      </c>
      <c r="K590" s="13" t="str">
        <f t="shared" si="28"/>
        <v>W25</v>
      </c>
      <c r="L590" s="13" t="str">
        <f>VLOOKUP($C590,List!$A$2:$D$26,2,0)</f>
        <v>Nhóm 08</v>
      </c>
      <c r="M590" s="14">
        <f>VLOOKUP($C590,List!$A$2:$D$26,3,0)*D590/1000</f>
        <v>1.0920000000000001</v>
      </c>
      <c r="N590" s="13" t="str">
        <f>VLOOKUP($C590,List!$A$2:$D$26,4,0)</f>
        <v>250g</v>
      </c>
      <c r="O590" s="14" t="str">
        <f t="shared" si="29"/>
        <v>Q2</v>
      </c>
    </row>
    <row r="591" spans="1:15" x14ac:dyDescent="0.55000000000000004">
      <c r="A591" s="2">
        <v>43635</v>
      </c>
      <c r="B591" t="s">
        <v>64</v>
      </c>
      <c r="C591" t="s">
        <v>8</v>
      </c>
      <c r="D591" s="6">
        <v>1660</v>
      </c>
      <c r="E591" s="4">
        <v>380731</v>
      </c>
      <c r="F591" s="4">
        <v>632013420</v>
      </c>
      <c r="G591" s="4">
        <v>101122147.2</v>
      </c>
      <c r="H591" t="s">
        <v>46</v>
      </c>
      <c r="I591" t="s">
        <v>75</v>
      </c>
      <c r="J591" s="13" t="str">
        <f t="shared" si="27"/>
        <v>T06</v>
      </c>
      <c r="K591" s="13" t="str">
        <f t="shared" si="28"/>
        <v>W25</v>
      </c>
      <c r="L591" s="13" t="str">
        <f>VLOOKUP($C591,List!$A$2:$D$26,2,0)</f>
        <v>Nhóm 02</v>
      </c>
      <c r="M591" s="14">
        <f>VLOOKUP($C591,List!$A$2:$D$26,3,0)*D591/1000</f>
        <v>6.64</v>
      </c>
      <c r="N591" s="13" t="str">
        <f>VLOOKUP($C591,List!$A$2:$D$26,4,0)</f>
        <v>800g</v>
      </c>
      <c r="O591" s="14" t="str">
        <f t="shared" si="29"/>
        <v>Q2</v>
      </c>
    </row>
    <row r="592" spans="1:15" x14ac:dyDescent="0.55000000000000004">
      <c r="A592" s="2">
        <v>43636</v>
      </c>
      <c r="B592" t="s">
        <v>56</v>
      </c>
      <c r="C592" t="s">
        <v>16</v>
      </c>
      <c r="D592" s="6">
        <v>970</v>
      </c>
      <c r="E592" s="4">
        <v>554848</v>
      </c>
      <c r="F592" s="4">
        <v>538202320</v>
      </c>
      <c r="G592" s="4">
        <v>123786533.60000001</v>
      </c>
      <c r="H592" t="s">
        <v>47</v>
      </c>
      <c r="I592" t="s">
        <v>75</v>
      </c>
      <c r="J592" s="13" t="str">
        <f t="shared" si="27"/>
        <v>T06</v>
      </c>
      <c r="K592" s="13" t="str">
        <f t="shared" si="28"/>
        <v>W25</v>
      </c>
      <c r="L592" s="13" t="str">
        <f>VLOOKUP($C592,List!$A$2:$D$26,2,0)</f>
        <v>Nhóm 04</v>
      </c>
      <c r="M592" s="14">
        <f>VLOOKUP($C592,List!$A$2:$D$26,3,0)*D592/1000</f>
        <v>3.1040000000000001</v>
      </c>
      <c r="N592" s="13" t="str">
        <f>VLOOKUP($C592,List!$A$2:$D$26,4,0)</f>
        <v>800g</v>
      </c>
      <c r="O592" s="14" t="str">
        <f t="shared" si="29"/>
        <v>Q2</v>
      </c>
    </row>
    <row r="593" spans="1:15" x14ac:dyDescent="0.55000000000000004">
      <c r="A593" s="2">
        <v>43636</v>
      </c>
      <c r="B593" t="s">
        <v>60</v>
      </c>
      <c r="C593" t="s">
        <v>22</v>
      </c>
      <c r="D593" s="6">
        <v>900</v>
      </c>
      <c r="E593" s="4">
        <v>738762</v>
      </c>
      <c r="F593" s="4">
        <v>664886080</v>
      </c>
      <c r="G593" s="4">
        <v>159572659.19999999</v>
      </c>
      <c r="H593" t="s">
        <v>43</v>
      </c>
      <c r="I593" t="s">
        <v>75</v>
      </c>
      <c r="J593" s="13" t="str">
        <f t="shared" si="27"/>
        <v>T06</v>
      </c>
      <c r="K593" s="13" t="str">
        <f t="shared" si="28"/>
        <v>W25</v>
      </c>
      <c r="L593" s="13" t="str">
        <f>VLOOKUP($C593,List!$A$2:$D$26,2,0)</f>
        <v>Nhóm 06</v>
      </c>
      <c r="M593" s="14">
        <f>VLOOKUP($C593,List!$A$2:$D$26,3,0)*D593/1000</f>
        <v>1.71</v>
      </c>
      <c r="N593" s="13" t="str">
        <f>VLOOKUP($C593,List!$A$2:$D$26,4,0)</f>
        <v>250g</v>
      </c>
      <c r="O593" s="14" t="str">
        <f t="shared" si="29"/>
        <v>Q2</v>
      </c>
    </row>
    <row r="594" spans="1:15" x14ac:dyDescent="0.55000000000000004">
      <c r="A594" s="2">
        <v>43636</v>
      </c>
      <c r="B594" t="s">
        <v>55</v>
      </c>
      <c r="C594" t="s">
        <v>17</v>
      </c>
      <c r="D594" s="6">
        <v>960</v>
      </c>
      <c r="E594" s="4">
        <v>488310</v>
      </c>
      <c r="F594" s="4">
        <v>468777860</v>
      </c>
      <c r="G594" s="4">
        <v>117194465</v>
      </c>
      <c r="H594" t="s">
        <v>45</v>
      </c>
      <c r="I594" t="s">
        <v>74</v>
      </c>
      <c r="J594" s="13" t="str">
        <f t="shared" si="27"/>
        <v>T06</v>
      </c>
      <c r="K594" s="13" t="str">
        <f t="shared" si="28"/>
        <v>W25</v>
      </c>
      <c r="L594" s="13" t="str">
        <f>VLOOKUP($C594,List!$A$2:$D$26,2,0)</f>
        <v>Nhóm 01</v>
      </c>
      <c r="M594" s="14">
        <f>VLOOKUP($C594,List!$A$2:$D$26,3,0)*D594/1000</f>
        <v>2.2080000000000002</v>
      </c>
      <c r="N594" s="13" t="str">
        <f>VLOOKUP($C594,List!$A$2:$D$26,4,0)</f>
        <v>500g</v>
      </c>
      <c r="O594" s="14" t="str">
        <f t="shared" si="29"/>
        <v>Q2</v>
      </c>
    </row>
    <row r="595" spans="1:15" x14ac:dyDescent="0.55000000000000004">
      <c r="A595" s="2">
        <v>43636</v>
      </c>
      <c r="B595" t="s">
        <v>53</v>
      </c>
      <c r="C595" t="s">
        <v>8</v>
      </c>
      <c r="D595" s="6">
        <v>1320</v>
      </c>
      <c r="E595" s="4">
        <v>373813</v>
      </c>
      <c r="F595" s="4">
        <v>493432900</v>
      </c>
      <c r="G595" s="4">
        <v>103620909</v>
      </c>
      <c r="H595" t="s">
        <v>47</v>
      </c>
      <c r="I595" t="s">
        <v>74</v>
      </c>
      <c r="J595" s="13" t="str">
        <f t="shared" si="27"/>
        <v>T06</v>
      </c>
      <c r="K595" s="13" t="str">
        <f t="shared" si="28"/>
        <v>W25</v>
      </c>
      <c r="L595" s="13" t="str">
        <f>VLOOKUP($C595,List!$A$2:$D$26,2,0)</f>
        <v>Nhóm 02</v>
      </c>
      <c r="M595" s="14">
        <f>VLOOKUP($C595,List!$A$2:$D$26,3,0)*D595/1000</f>
        <v>5.28</v>
      </c>
      <c r="N595" s="13" t="str">
        <f>VLOOKUP($C595,List!$A$2:$D$26,4,0)</f>
        <v>800g</v>
      </c>
      <c r="O595" s="14" t="str">
        <f t="shared" si="29"/>
        <v>Q2</v>
      </c>
    </row>
    <row r="596" spans="1:15" x14ac:dyDescent="0.55000000000000004">
      <c r="A596" s="2">
        <v>43636</v>
      </c>
      <c r="B596" t="s">
        <v>58</v>
      </c>
      <c r="C596" t="s">
        <v>21</v>
      </c>
      <c r="D596" s="6">
        <v>700</v>
      </c>
      <c r="E596" s="4">
        <v>532500</v>
      </c>
      <c r="F596" s="4">
        <v>372749690</v>
      </c>
      <c r="G596" s="4">
        <v>74549938</v>
      </c>
      <c r="H596" t="s">
        <v>43</v>
      </c>
      <c r="I596" t="s">
        <v>75</v>
      </c>
      <c r="J596" s="13" t="str">
        <f t="shared" si="27"/>
        <v>T06</v>
      </c>
      <c r="K596" s="13" t="str">
        <f t="shared" si="28"/>
        <v>W25</v>
      </c>
      <c r="L596" s="13" t="str">
        <f>VLOOKUP($C596,List!$A$2:$D$26,2,0)</f>
        <v>Nhóm 07</v>
      </c>
      <c r="M596" s="14">
        <f>VLOOKUP($C596,List!$A$2:$D$26,3,0)*D596/1000</f>
        <v>2.4500000000000002</v>
      </c>
      <c r="N596" s="13" t="str">
        <f>VLOOKUP($C596,List!$A$2:$D$26,4,0)</f>
        <v>800g</v>
      </c>
      <c r="O596" s="14" t="str">
        <f t="shared" si="29"/>
        <v>Q2</v>
      </c>
    </row>
    <row r="597" spans="1:15" x14ac:dyDescent="0.55000000000000004">
      <c r="A597" s="2">
        <v>43636</v>
      </c>
      <c r="B597" t="s">
        <v>63</v>
      </c>
      <c r="C597" t="s">
        <v>10</v>
      </c>
      <c r="D597" s="6">
        <v>750</v>
      </c>
      <c r="E597" s="4">
        <v>245238</v>
      </c>
      <c r="F597" s="4">
        <v>183928290</v>
      </c>
      <c r="G597" s="4">
        <v>44142789.600000001</v>
      </c>
      <c r="H597" t="s">
        <v>44</v>
      </c>
      <c r="I597" t="s">
        <v>75</v>
      </c>
      <c r="J597" s="13" t="str">
        <f t="shared" si="27"/>
        <v>T06</v>
      </c>
      <c r="K597" s="13" t="str">
        <f t="shared" si="28"/>
        <v>W25</v>
      </c>
      <c r="L597" s="13" t="str">
        <f>VLOOKUP($C597,List!$A$2:$D$26,2,0)</f>
        <v>Nhóm 07</v>
      </c>
      <c r="M597" s="14">
        <f>VLOOKUP($C597,List!$A$2:$D$26,3,0)*D597/1000</f>
        <v>2.0250000000000004</v>
      </c>
      <c r="N597" s="13" t="str">
        <f>VLOOKUP($C597,List!$A$2:$D$26,4,0)</f>
        <v>500g</v>
      </c>
      <c r="O597" s="14" t="str">
        <f t="shared" si="29"/>
        <v>Q2</v>
      </c>
    </row>
    <row r="598" spans="1:15" x14ac:dyDescent="0.55000000000000004">
      <c r="A598" s="2">
        <v>43637</v>
      </c>
      <c r="B598" t="s">
        <v>55</v>
      </c>
      <c r="C598" t="s">
        <v>30</v>
      </c>
      <c r="D598" s="6">
        <v>1600</v>
      </c>
      <c r="E598" s="4">
        <v>421483</v>
      </c>
      <c r="F598" s="4">
        <v>674373570</v>
      </c>
      <c r="G598" s="4">
        <v>121387242.59999999</v>
      </c>
      <c r="H598" t="s">
        <v>43</v>
      </c>
      <c r="I598" t="s">
        <v>75</v>
      </c>
      <c r="J598" s="13" t="str">
        <f t="shared" si="27"/>
        <v>T06</v>
      </c>
      <c r="K598" s="13" t="str">
        <f t="shared" si="28"/>
        <v>W25</v>
      </c>
      <c r="L598" s="13" t="str">
        <f>VLOOKUP($C598,List!$A$2:$D$26,2,0)</f>
        <v>Nhóm 07</v>
      </c>
      <c r="M598" s="14">
        <f>VLOOKUP($C598,List!$A$2:$D$26,3,0)*D598/1000</f>
        <v>6.08</v>
      </c>
      <c r="N598" s="13" t="str">
        <f>VLOOKUP($C598,List!$A$2:$D$26,4,0)</f>
        <v>800g</v>
      </c>
      <c r="O598" s="14" t="str">
        <f t="shared" si="29"/>
        <v>Q2</v>
      </c>
    </row>
    <row r="599" spans="1:15" x14ac:dyDescent="0.55000000000000004">
      <c r="A599" s="2">
        <v>43638</v>
      </c>
      <c r="B599" t="s">
        <v>55</v>
      </c>
      <c r="C599" t="s">
        <v>13</v>
      </c>
      <c r="D599" s="6">
        <v>510</v>
      </c>
      <c r="E599" s="4">
        <v>623826</v>
      </c>
      <c r="F599" s="4">
        <v>318151220</v>
      </c>
      <c r="G599" s="4">
        <v>66811756.200000003</v>
      </c>
      <c r="H599" t="s">
        <v>44</v>
      </c>
      <c r="I599" t="s">
        <v>74</v>
      </c>
      <c r="J599" s="13" t="str">
        <f t="shared" si="27"/>
        <v>T06</v>
      </c>
      <c r="K599" s="13" t="str">
        <f t="shared" si="28"/>
        <v>W25</v>
      </c>
      <c r="L599" s="13" t="str">
        <f>VLOOKUP($C599,List!$A$2:$D$26,2,0)</f>
        <v>Nhóm 08</v>
      </c>
      <c r="M599" s="14">
        <f>VLOOKUP($C599,List!$A$2:$D$26,3,0)*D599/1000</f>
        <v>1.377</v>
      </c>
      <c r="N599" s="13" t="str">
        <f>VLOOKUP($C599,List!$A$2:$D$26,4,0)</f>
        <v>500g</v>
      </c>
      <c r="O599" s="14" t="str">
        <f t="shared" si="29"/>
        <v>Q2</v>
      </c>
    </row>
    <row r="600" spans="1:15" x14ac:dyDescent="0.55000000000000004">
      <c r="A600" s="2">
        <v>43638</v>
      </c>
      <c r="B600" t="s">
        <v>61</v>
      </c>
      <c r="C600" t="s">
        <v>17</v>
      </c>
      <c r="D600" s="6">
        <v>980</v>
      </c>
      <c r="E600" s="4">
        <v>548745</v>
      </c>
      <c r="F600" s="4">
        <v>537770080</v>
      </c>
      <c r="G600" s="4">
        <v>86043212.799999997</v>
      </c>
      <c r="H600" t="s">
        <v>47</v>
      </c>
      <c r="I600" t="s">
        <v>74</v>
      </c>
      <c r="J600" s="13" t="str">
        <f t="shared" si="27"/>
        <v>T06</v>
      </c>
      <c r="K600" s="13" t="str">
        <f t="shared" si="28"/>
        <v>W25</v>
      </c>
      <c r="L600" s="13" t="str">
        <f>VLOOKUP($C600,List!$A$2:$D$26,2,0)</f>
        <v>Nhóm 01</v>
      </c>
      <c r="M600" s="14">
        <f>VLOOKUP($C600,List!$A$2:$D$26,3,0)*D600/1000</f>
        <v>2.254</v>
      </c>
      <c r="N600" s="13" t="str">
        <f>VLOOKUP($C600,List!$A$2:$D$26,4,0)</f>
        <v>500g</v>
      </c>
      <c r="O600" s="14" t="str">
        <f t="shared" si="29"/>
        <v>Q2</v>
      </c>
    </row>
    <row r="601" spans="1:15" x14ac:dyDescent="0.55000000000000004">
      <c r="A601" s="2">
        <v>43638</v>
      </c>
      <c r="B601" t="s">
        <v>51</v>
      </c>
      <c r="C601" t="s">
        <v>17</v>
      </c>
      <c r="D601" s="6">
        <v>400</v>
      </c>
      <c r="E601" s="4">
        <v>566818</v>
      </c>
      <c r="F601" s="4">
        <v>226727080</v>
      </c>
      <c r="G601" s="4">
        <v>36276332.800000004</v>
      </c>
      <c r="H601" t="s">
        <v>45</v>
      </c>
      <c r="I601" t="s">
        <v>75</v>
      </c>
      <c r="J601" s="13" t="str">
        <f t="shared" si="27"/>
        <v>T06</v>
      </c>
      <c r="K601" s="13" t="str">
        <f t="shared" si="28"/>
        <v>W25</v>
      </c>
      <c r="L601" s="13" t="str">
        <f>VLOOKUP($C601,List!$A$2:$D$26,2,0)</f>
        <v>Nhóm 01</v>
      </c>
      <c r="M601" s="14">
        <f>VLOOKUP($C601,List!$A$2:$D$26,3,0)*D601/1000</f>
        <v>0.91999999999999993</v>
      </c>
      <c r="N601" s="13" t="str">
        <f>VLOOKUP($C601,List!$A$2:$D$26,4,0)</f>
        <v>500g</v>
      </c>
      <c r="O601" s="14" t="str">
        <f t="shared" si="29"/>
        <v>Q2</v>
      </c>
    </row>
    <row r="602" spans="1:15" x14ac:dyDescent="0.55000000000000004">
      <c r="A602" s="2">
        <v>43639</v>
      </c>
      <c r="B602" t="s">
        <v>61</v>
      </c>
      <c r="C602" t="s">
        <v>20</v>
      </c>
      <c r="D602" s="6">
        <v>1090</v>
      </c>
      <c r="E602" s="4">
        <v>445585</v>
      </c>
      <c r="F602" s="4">
        <v>485687270</v>
      </c>
      <c r="G602" s="4">
        <v>77709963.200000003</v>
      </c>
      <c r="H602" t="s">
        <v>47</v>
      </c>
      <c r="I602" t="s">
        <v>74</v>
      </c>
      <c r="J602" s="13" t="str">
        <f t="shared" si="27"/>
        <v>T06</v>
      </c>
      <c r="K602" s="13" t="str">
        <f t="shared" si="28"/>
        <v>W26</v>
      </c>
      <c r="L602" s="13" t="str">
        <f>VLOOKUP($C602,List!$A$2:$D$26,2,0)</f>
        <v>Nhóm 08</v>
      </c>
      <c r="M602" s="14">
        <f>VLOOKUP($C602,List!$A$2:$D$26,3,0)*D602/1000</f>
        <v>3.27</v>
      </c>
      <c r="N602" s="13" t="str">
        <f>VLOOKUP($C602,List!$A$2:$D$26,4,0)</f>
        <v>500g</v>
      </c>
      <c r="O602" s="14" t="str">
        <f t="shared" si="29"/>
        <v>Q2</v>
      </c>
    </row>
    <row r="603" spans="1:15" x14ac:dyDescent="0.55000000000000004">
      <c r="A603" s="2">
        <v>43639</v>
      </c>
      <c r="B603" t="s">
        <v>51</v>
      </c>
      <c r="C603" t="s">
        <v>23</v>
      </c>
      <c r="D603" s="6">
        <v>230</v>
      </c>
      <c r="E603" s="4">
        <v>940543</v>
      </c>
      <c r="F603" s="4">
        <v>216324940</v>
      </c>
      <c r="G603" s="4">
        <v>30285491.600000001</v>
      </c>
      <c r="H603" t="s">
        <v>45</v>
      </c>
      <c r="I603" t="s">
        <v>74</v>
      </c>
      <c r="J603" s="13" t="str">
        <f t="shared" si="27"/>
        <v>T06</v>
      </c>
      <c r="K603" s="13" t="str">
        <f t="shared" si="28"/>
        <v>W26</v>
      </c>
      <c r="L603" s="13" t="str">
        <f>VLOOKUP($C603,List!$A$2:$D$26,2,0)</f>
        <v>Nhóm 07</v>
      </c>
      <c r="M603" s="14">
        <f>VLOOKUP($C603,List!$A$2:$D$26,3,0)*D603/1000</f>
        <v>0.94299999999999984</v>
      </c>
      <c r="N603" s="13" t="str">
        <f>VLOOKUP($C603,List!$A$2:$D$26,4,0)</f>
        <v>1000g</v>
      </c>
      <c r="O603" s="14" t="str">
        <f t="shared" si="29"/>
        <v>Q2</v>
      </c>
    </row>
    <row r="604" spans="1:15" x14ac:dyDescent="0.55000000000000004">
      <c r="A604" s="2">
        <v>43639</v>
      </c>
      <c r="B604" t="s">
        <v>61</v>
      </c>
      <c r="C604" t="s">
        <v>13</v>
      </c>
      <c r="D604" s="6">
        <v>210</v>
      </c>
      <c r="E604" s="4">
        <v>660849</v>
      </c>
      <c r="F604" s="4">
        <v>138778390</v>
      </c>
      <c r="G604" s="4">
        <v>11102271.200000001</v>
      </c>
      <c r="H604" t="s">
        <v>47</v>
      </c>
      <c r="I604" t="s">
        <v>74</v>
      </c>
      <c r="J604" s="13" t="str">
        <f t="shared" si="27"/>
        <v>T06</v>
      </c>
      <c r="K604" s="13" t="str">
        <f t="shared" si="28"/>
        <v>W26</v>
      </c>
      <c r="L604" s="13" t="str">
        <f>VLOOKUP($C604,List!$A$2:$D$26,2,0)</f>
        <v>Nhóm 08</v>
      </c>
      <c r="M604" s="14">
        <f>VLOOKUP($C604,List!$A$2:$D$26,3,0)*D604/1000</f>
        <v>0.56699999999999995</v>
      </c>
      <c r="N604" s="13" t="str">
        <f>VLOOKUP($C604,List!$A$2:$D$26,4,0)</f>
        <v>500g</v>
      </c>
      <c r="O604" s="14" t="str">
        <f t="shared" si="29"/>
        <v>Q2</v>
      </c>
    </row>
    <row r="605" spans="1:15" x14ac:dyDescent="0.55000000000000004">
      <c r="A605" s="2">
        <v>43640</v>
      </c>
      <c r="B605" t="s">
        <v>54</v>
      </c>
      <c r="C605" t="s">
        <v>16</v>
      </c>
      <c r="D605" s="6">
        <v>1250</v>
      </c>
      <c r="E605" s="4">
        <v>485439</v>
      </c>
      <c r="F605" s="4">
        <v>606799360</v>
      </c>
      <c r="G605" s="4">
        <v>157767833.60000002</v>
      </c>
      <c r="H605" t="s">
        <v>44</v>
      </c>
      <c r="I605" t="s">
        <v>75</v>
      </c>
      <c r="J605" s="13" t="str">
        <f t="shared" si="27"/>
        <v>T06</v>
      </c>
      <c r="K605" s="13" t="str">
        <f t="shared" si="28"/>
        <v>W26</v>
      </c>
      <c r="L605" s="13" t="str">
        <f>VLOOKUP($C605,List!$A$2:$D$26,2,0)</f>
        <v>Nhóm 04</v>
      </c>
      <c r="M605" s="14">
        <f>VLOOKUP($C605,List!$A$2:$D$26,3,0)*D605/1000</f>
        <v>4</v>
      </c>
      <c r="N605" s="13" t="str">
        <f>VLOOKUP($C605,List!$A$2:$D$26,4,0)</f>
        <v>800g</v>
      </c>
      <c r="O605" s="14" t="str">
        <f t="shared" si="29"/>
        <v>Q2</v>
      </c>
    </row>
    <row r="606" spans="1:15" x14ac:dyDescent="0.55000000000000004">
      <c r="A606" s="2">
        <v>43640</v>
      </c>
      <c r="B606" t="s">
        <v>64</v>
      </c>
      <c r="C606" t="s">
        <v>15</v>
      </c>
      <c r="D606" s="6">
        <v>400</v>
      </c>
      <c r="E606" s="4">
        <v>575221</v>
      </c>
      <c r="F606" s="4">
        <v>230088330</v>
      </c>
      <c r="G606" s="4">
        <v>59822965.799999997</v>
      </c>
      <c r="H606" t="s">
        <v>47</v>
      </c>
      <c r="I606" t="s">
        <v>74</v>
      </c>
      <c r="J606" s="13" t="str">
        <f t="shared" si="27"/>
        <v>T06</v>
      </c>
      <c r="K606" s="13" t="str">
        <f t="shared" si="28"/>
        <v>W26</v>
      </c>
      <c r="L606" s="13" t="str">
        <f>VLOOKUP($C606,List!$A$2:$D$26,2,0)</f>
        <v>Nhóm 03</v>
      </c>
      <c r="M606" s="14">
        <f>VLOOKUP($C606,List!$A$2:$D$26,3,0)*D606/1000</f>
        <v>1.44</v>
      </c>
      <c r="N606" s="13" t="str">
        <f>VLOOKUP($C606,List!$A$2:$D$26,4,0)</f>
        <v>800g</v>
      </c>
      <c r="O606" s="14" t="str">
        <f t="shared" si="29"/>
        <v>Q2</v>
      </c>
    </row>
    <row r="607" spans="1:15" x14ac:dyDescent="0.55000000000000004">
      <c r="A607" s="2">
        <v>43641</v>
      </c>
      <c r="B607" t="s">
        <v>61</v>
      </c>
      <c r="C607" t="s">
        <v>25</v>
      </c>
      <c r="D607" s="6">
        <v>510</v>
      </c>
      <c r="E607" s="4">
        <v>546195</v>
      </c>
      <c r="F607" s="4">
        <v>278559260</v>
      </c>
      <c r="G607" s="4">
        <v>27855926</v>
      </c>
      <c r="H607" t="s">
        <v>46</v>
      </c>
      <c r="I607" t="s">
        <v>74</v>
      </c>
      <c r="J607" s="13" t="str">
        <f t="shared" si="27"/>
        <v>T06</v>
      </c>
      <c r="K607" s="13" t="str">
        <f t="shared" si="28"/>
        <v>W26</v>
      </c>
      <c r="L607" s="13" t="str">
        <f>VLOOKUP($C607,List!$A$2:$D$26,2,0)</f>
        <v>Nhóm 06</v>
      </c>
      <c r="M607" s="14">
        <f>VLOOKUP($C607,List!$A$2:$D$26,3,0)*D607/1000</f>
        <v>0.66300000000000003</v>
      </c>
      <c r="N607" s="13" t="str">
        <f>VLOOKUP($C607,List!$A$2:$D$26,4,0)</f>
        <v>250g</v>
      </c>
      <c r="O607" s="14" t="str">
        <f t="shared" si="29"/>
        <v>Q2</v>
      </c>
    </row>
    <row r="608" spans="1:15" x14ac:dyDescent="0.55000000000000004">
      <c r="A608" s="2">
        <v>43641</v>
      </c>
      <c r="B608" t="s">
        <v>55</v>
      </c>
      <c r="C608" t="s">
        <v>9</v>
      </c>
      <c r="D608" s="6">
        <v>830</v>
      </c>
      <c r="E608" s="4">
        <v>553955</v>
      </c>
      <c r="F608" s="4">
        <v>459782350</v>
      </c>
      <c r="G608" s="4">
        <v>64369529</v>
      </c>
      <c r="H608" t="s">
        <v>44</v>
      </c>
      <c r="I608" t="s">
        <v>74</v>
      </c>
      <c r="J608" s="13" t="str">
        <f t="shared" si="27"/>
        <v>T06</v>
      </c>
      <c r="K608" s="13" t="str">
        <f t="shared" si="28"/>
        <v>W26</v>
      </c>
      <c r="L608" s="13" t="str">
        <f>VLOOKUP($C608,List!$A$2:$D$26,2,0)</f>
        <v>Nhóm 04</v>
      </c>
      <c r="M608" s="14">
        <f>VLOOKUP($C608,List!$A$2:$D$26,3,0)*D608/1000</f>
        <v>2.6560000000000001</v>
      </c>
      <c r="N608" s="13" t="str">
        <f>VLOOKUP($C608,List!$A$2:$D$26,4,0)</f>
        <v>800g</v>
      </c>
      <c r="O608" s="14" t="str">
        <f t="shared" si="29"/>
        <v>Q2</v>
      </c>
    </row>
    <row r="609" spans="1:15" x14ac:dyDescent="0.55000000000000004">
      <c r="A609" s="2">
        <v>43641</v>
      </c>
      <c r="B609" t="s">
        <v>62</v>
      </c>
      <c r="C609" t="s">
        <v>14</v>
      </c>
      <c r="D609" s="6">
        <v>2180</v>
      </c>
      <c r="E609" s="4">
        <v>234239</v>
      </c>
      <c r="F609" s="4">
        <v>510641670</v>
      </c>
      <c r="G609" s="4">
        <v>81702667.200000003</v>
      </c>
      <c r="H609" t="s">
        <v>47</v>
      </c>
      <c r="I609" t="s">
        <v>74</v>
      </c>
      <c r="J609" s="13" t="str">
        <f t="shared" si="27"/>
        <v>T06</v>
      </c>
      <c r="K609" s="13" t="str">
        <f t="shared" si="28"/>
        <v>W26</v>
      </c>
      <c r="L609" s="13" t="str">
        <f>VLOOKUP($C609,List!$A$2:$D$26,2,0)</f>
        <v>Nhóm 04</v>
      </c>
      <c r="M609" s="14">
        <f>VLOOKUP($C609,List!$A$2:$D$26,3,0)*D609/1000</f>
        <v>3.488</v>
      </c>
      <c r="N609" s="13" t="str">
        <f>VLOOKUP($C609,List!$A$2:$D$26,4,0)</f>
        <v>250g</v>
      </c>
      <c r="O609" s="14" t="str">
        <f t="shared" si="29"/>
        <v>Q2</v>
      </c>
    </row>
    <row r="610" spans="1:15" x14ac:dyDescent="0.55000000000000004">
      <c r="A610" s="2">
        <v>43641</v>
      </c>
      <c r="B610" t="s">
        <v>52</v>
      </c>
      <c r="C610" t="s">
        <v>19</v>
      </c>
      <c r="D610" s="6">
        <v>1140</v>
      </c>
      <c r="E610" s="4">
        <v>574311</v>
      </c>
      <c r="F610" s="4">
        <v>654714140</v>
      </c>
      <c r="G610" s="4">
        <v>65471414</v>
      </c>
      <c r="H610" t="s">
        <v>43</v>
      </c>
      <c r="I610" t="s">
        <v>74</v>
      </c>
      <c r="J610" s="13" t="str">
        <f t="shared" si="27"/>
        <v>T06</v>
      </c>
      <c r="K610" s="13" t="str">
        <f t="shared" si="28"/>
        <v>W26</v>
      </c>
      <c r="L610" s="13" t="str">
        <f>VLOOKUP($C610,List!$A$2:$D$26,2,0)</f>
        <v>Nhóm 08</v>
      </c>
      <c r="M610" s="14">
        <f>VLOOKUP($C610,List!$A$2:$D$26,3,0)*D610/1000</f>
        <v>1.3680000000000001</v>
      </c>
      <c r="N610" s="13" t="str">
        <f>VLOOKUP($C610,List!$A$2:$D$26,4,0)</f>
        <v>250g</v>
      </c>
      <c r="O610" s="14" t="str">
        <f t="shared" si="29"/>
        <v>Q2</v>
      </c>
    </row>
    <row r="611" spans="1:15" x14ac:dyDescent="0.55000000000000004">
      <c r="A611" s="2">
        <v>43641</v>
      </c>
      <c r="B611" t="s">
        <v>54</v>
      </c>
      <c r="C611" t="s">
        <v>26</v>
      </c>
      <c r="D611" s="6">
        <v>810</v>
      </c>
      <c r="E611" s="4">
        <v>688057</v>
      </c>
      <c r="F611" s="4">
        <v>557326270</v>
      </c>
      <c r="G611" s="4">
        <v>144904830.20000002</v>
      </c>
      <c r="H611" t="s">
        <v>46</v>
      </c>
      <c r="I611" t="s">
        <v>75</v>
      </c>
      <c r="J611" s="13" t="str">
        <f t="shared" si="27"/>
        <v>T06</v>
      </c>
      <c r="K611" s="13" t="str">
        <f t="shared" si="28"/>
        <v>W26</v>
      </c>
      <c r="L611" s="13" t="str">
        <f>VLOOKUP($C611,List!$A$2:$D$26,2,0)</f>
        <v>Nhóm 06</v>
      </c>
      <c r="M611" s="14">
        <f>VLOOKUP($C611,List!$A$2:$D$26,3,0)*D611/1000</f>
        <v>2.1059999999999999</v>
      </c>
      <c r="N611" s="13" t="str">
        <f>VLOOKUP($C611,List!$A$2:$D$26,4,0)</f>
        <v>500g</v>
      </c>
      <c r="O611" s="14" t="str">
        <f t="shared" si="29"/>
        <v>Q2</v>
      </c>
    </row>
    <row r="612" spans="1:15" x14ac:dyDescent="0.55000000000000004">
      <c r="A612" s="2">
        <v>43642</v>
      </c>
      <c r="B612" t="s">
        <v>55</v>
      </c>
      <c r="C612" t="s">
        <v>27</v>
      </c>
      <c r="D612" s="6">
        <v>580</v>
      </c>
      <c r="E612" s="4">
        <v>384122</v>
      </c>
      <c r="F612" s="4">
        <v>222790880</v>
      </c>
      <c r="G612" s="4">
        <v>28962814.399999999</v>
      </c>
      <c r="H612" t="s">
        <v>45</v>
      </c>
      <c r="I612" t="s">
        <v>74</v>
      </c>
      <c r="J612" s="13" t="str">
        <f t="shared" si="27"/>
        <v>T06</v>
      </c>
      <c r="K612" s="13" t="str">
        <f t="shared" si="28"/>
        <v>W26</v>
      </c>
      <c r="L612" s="13" t="str">
        <f>VLOOKUP($C612,List!$A$2:$D$26,2,0)</f>
        <v>Nhóm 03</v>
      </c>
      <c r="M612" s="14">
        <f>VLOOKUP($C612,List!$A$2:$D$26,3,0)*D612/1000</f>
        <v>2.1459999999999999</v>
      </c>
      <c r="N612" s="13" t="str">
        <f>VLOOKUP($C612,List!$A$2:$D$26,4,0)</f>
        <v>800g</v>
      </c>
      <c r="O612" s="14" t="str">
        <f t="shared" si="29"/>
        <v>Q2</v>
      </c>
    </row>
    <row r="613" spans="1:15" x14ac:dyDescent="0.55000000000000004">
      <c r="A613" s="2">
        <v>43642</v>
      </c>
      <c r="B613" t="s">
        <v>54</v>
      </c>
      <c r="C613" t="s">
        <v>20</v>
      </c>
      <c r="D613" s="6">
        <v>760</v>
      </c>
      <c r="E613" s="4">
        <v>404735</v>
      </c>
      <c r="F613" s="4">
        <v>307598520</v>
      </c>
      <c r="G613" s="4">
        <v>64595689.200000003</v>
      </c>
      <c r="H613" t="s">
        <v>46</v>
      </c>
      <c r="I613" t="s">
        <v>74</v>
      </c>
      <c r="J613" s="13" t="str">
        <f t="shared" si="27"/>
        <v>T06</v>
      </c>
      <c r="K613" s="13" t="str">
        <f t="shared" si="28"/>
        <v>W26</v>
      </c>
      <c r="L613" s="13" t="str">
        <f>VLOOKUP($C613,List!$A$2:$D$26,2,0)</f>
        <v>Nhóm 08</v>
      </c>
      <c r="M613" s="14">
        <f>VLOOKUP($C613,List!$A$2:$D$26,3,0)*D613/1000</f>
        <v>2.2799999999999998</v>
      </c>
      <c r="N613" s="13" t="str">
        <f>VLOOKUP($C613,List!$A$2:$D$26,4,0)</f>
        <v>500g</v>
      </c>
      <c r="O613" s="14" t="str">
        <f t="shared" si="29"/>
        <v>Q2</v>
      </c>
    </row>
    <row r="614" spans="1:15" x14ac:dyDescent="0.55000000000000004">
      <c r="A614" s="2">
        <v>43642</v>
      </c>
      <c r="B614" t="s">
        <v>51</v>
      </c>
      <c r="C614" t="s">
        <v>28</v>
      </c>
      <c r="D614" s="6">
        <v>770</v>
      </c>
      <c r="E614" s="4">
        <v>699749</v>
      </c>
      <c r="F614" s="4">
        <v>538806760</v>
      </c>
      <c r="G614" s="4">
        <v>80821014</v>
      </c>
      <c r="H614" t="s">
        <v>45</v>
      </c>
      <c r="I614" t="s">
        <v>75</v>
      </c>
      <c r="J614" s="13" t="str">
        <f t="shared" si="27"/>
        <v>T06</v>
      </c>
      <c r="K614" s="13" t="str">
        <f t="shared" si="28"/>
        <v>W26</v>
      </c>
      <c r="L614" s="13" t="str">
        <f>VLOOKUP($C614,List!$A$2:$D$26,2,0)</f>
        <v>Nhóm 05</v>
      </c>
      <c r="M614" s="14">
        <f>VLOOKUP($C614,List!$A$2:$D$26,3,0)*D614/1000</f>
        <v>1.54</v>
      </c>
      <c r="N614" s="13" t="str">
        <f>VLOOKUP($C614,List!$A$2:$D$26,4,0)</f>
        <v>250g</v>
      </c>
      <c r="O614" s="14" t="str">
        <f t="shared" si="29"/>
        <v>Q2</v>
      </c>
    </row>
    <row r="615" spans="1:15" x14ac:dyDescent="0.55000000000000004">
      <c r="A615" s="2">
        <v>43643</v>
      </c>
      <c r="B615" t="s">
        <v>54</v>
      </c>
      <c r="C615" t="s">
        <v>20</v>
      </c>
      <c r="D615" s="6">
        <v>1450</v>
      </c>
      <c r="E615" s="4">
        <v>435337</v>
      </c>
      <c r="F615" s="4">
        <v>631239300</v>
      </c>
      <c r="G615" s="4">
        <v>145185039</v>
      </c>
      <c r="H615" t="s">
        <v>44</v>
      </c>
      <c r="I615" t="s">
        <v>74</v>
      </c>
      <c r="J615" s="13" t="str">
        <f t="shared" si="27"/>
        <v>T06</v>
      </c>
      <c r="K615" s="13" t="str">
        <f t="shared" si="28"/>
        <v>W26</v>
      </c>
      <c r="L615" s="13" t="str">
        <f>VLOOKUP($C615,List!$A$2:$D$26,2,0)</f>
        <v>Nhóm 08</v>
      </c>
      <c r="M615" s="14">
        <f>VLOOKUP($C615,List!$A$2:$D$26,3,0)*D615/1000</f>
        <v>4.3499999999999996</v>
      </c>
      <c r="N615" s="13" t="str">
        <f>VLOOKUP($C615,List!$A$2:$D$26,4,0)</f>
        <v>500g</v>
      </c>
      <c r="O615" s="14" t="str">
        <f t="shared" si="29"/>
        <v>Q2</v>
      </c>
    </row>
    <row r="616" spans="1:15" x14ac:dyDescent="0.55000000000000004">
      <c r="A616" s="2">
        <v>43643</v>
      </c>
      <c r="B616" t="s">
        <v>62</v>
      </c>
      <c r="C616" t="s">
        <v>19</v>
      </c>
      <c r="D616" s="6">
        <v>420</v>
      </c>
      <c r="E616" s="4">
        <v>584087</v>
      </c>
      <c r="F616" s="4">
        <v>245316570</v>
      </c>
      <c r="G616" s="4">
        <v>26984822.699999999</v>
      </c>
      <c r="H616" t="s">
        <v>47</v>
      </c>
      <c r="I616" t="s">
        <v>75</v>
      </c>
      <c r="J616" s="13" t="str">
        <f t="shared" si="27"/>
        <v>T06</v>
      </c>
      <c r="K616" s="13" t="str">
        <f t="shared" si="28"/>
        <v>W26</v>
      </c>
      <c r="L616" s="13" t="str">
        <f>VLOOKUP($C616,List!$A$2:$D$26,2,0)</f>
        <v>Nhóm 08</v>
      </c>
      <c r="M616" s="14">
        <f>VLOOKUP($C616,List!$A$2:$D$26,3,0)*D616/1000</f>
        <v>0.504</v>
      </c>
      <c r="N616" s="13" t="str">
        <f>VLOOKUP($C616,List!$A$2:$D$26,4,0)</f>
        <v>250g</v>
      </c>
      <c r="O616" s="14" t="str">
        <f t="shared" si="29"/>
        <v>Q2</v>
      </c>
    </row>
    <row r="617" spans="1:15" x14ac:dyDescent="0.55000000000000004">
      <c r="A617" s="2">
        <v>43643</v>
      </c>
      <c r="B617" t="s">
        <v>58</v>
      </c>
      <c r="C617" t="s">
        <v>13</v>
      </c>
      <c r="D617" s="6">
        <v>360</v>
      </c>
      <c r="E617" s="4">
        <v>703451</v>
      </c>
      <c r="F617" s="4">
        <v>253242470</v>
      </c>
      <c r="G617" s="4">
        <v>32921521.100000001</v>
      </c>
      <c r="H617" t="s">
        <v>44</v>
      </c>
      <c r="I617" t="s">
        <v>74</v>
      </c>
      <c r="J617" s="13" t="str">
        <f t="shared" si="27"/>
        <v>T06</v>
      </c>
      <c r="K617" s="13" t="str">
        <f t="shared" si="28"/>
        <v>W26</v>
      </c>
      <c r="L617" s="13" t="str">
        <f>VLOOKUP($C617,List!$A$2:$D$26,2,0)</f>
        <v>Nhóm 08</v>
      </c>
      <c r="M617" s="14">
        <f>VLOOKUP($C617,List!$A$2:$D$26,3,0)*D617/1000</f>
        <v>0.97200000000000009</v>
      </c>
      <c r="N617" s="13" t="str">
        <f>VLOOKUP($C617,List!$A$2:$D$26,4,0)</f>
        <v>500g</v>
      </c>
      <c r="O617" s="14" t="str">
        <f t="shared" si="29"/>
        <v>Q2</v>
      </c>
    </row>
    <row r="618" spans="1:15" x14ac:dyDescent="0.55000000000000004">
      <c r="A618" s="2">
        <v>43643</v>
      </c>
      <c r="B618" t="s">
        <v>50</v>
      </c>
      <c r="C618" t="s">
        <v>19</v>
      </c>
      <c r="D618" s="6">
        <v>260</v>
      </c>
      <c r="E618" s="4">
        <v>462950</v>
      </c>
      <c r="F618" s="4">
        <v>120366920</v>
      </c>
      <c r="G618" s="4">
        <v>16851368.800000001</v>
      </c>
      <c r="H618" t="s">
        <v>47</v>
      </c>
      <c r="I618" t="s">
        <v>74</v>
      </c>
      <c r="J618" s="13" t="str">
        <f t="shared" si="27"/>
        <v>T06</v>
      </c>
      <c r="K618" s="13" t="str">
        <f t="shared" si="28"/>
        <v>W26</v>
      </c>
      <c r="L618" s="13" t="str">
        <f>VLOOKUP($C618,List!$A$2:$D$26,2,0)</f>
        <v>Nhóm 08</v>
      </c>
      <c r="M618" s="14">
        <f>VLOOKUP($C618,List!$A$2:$D$26,3,0)*D618/1000</f>
        <v>0.312</v>
      </c>
      <c r="N618" s="13" t="str">
        <f>VLOOKUP($C618,List!$A$2:$D$26,4,0)</f>
        <v>250g</v>
      </c>
      <c r="O618" s="14" t="str">
        <f t="shared" si="29"/>
        <v>Q2</v>
      </c>
    </row>
    <row r="619" spans="1:15" x14ac:dyDescent="0.55000000000000004">
      <c r="A619" s="2">
        <v>43644</v>
      </c>
      <c r="B619" t="s">
        <v>51</v>
      </c>
      <c r="C619" t="s">
        <v>28</v>
      </c>
      <c r="D619" s="6">
        <v>750</v>
      </c>
      <c r="E619" s="4">
        <v>747292</v>
      </c>
      <c r="F619" s="4">
        <v>560468800</v>
      </c>
      <c r="G619" s="4">
        <v>56046880</v>
      </c>
      <c r="H619" t="s">
        <v>45</v>
      </c>
      <c r="I619" t="s">
        <v>75</v>
      </c>
      <c r="J619" s="13" t="str">
        <f t="shared" si="27"/>
        <v>T06</v>
      </c>
      <c r="K619" s="13" t="str">
        <f t="shared" si="28"/>
        <v>W26</v>
      </c>
      <c r="L619" s="13" t="str">
        <f>VLOOKUP($C619,List!$A$2:$D$26,2,0)</f>
        <v>Nhóm 05</v>
      </c>
      <c r="M619" s="14">
        <f>VLOOKUP($C619,List!$A$2:$D$26,3,0)*D619/1000</f>
        <v>1.5</v>
      </c>
      <c r="N619" s="13" t="str">
        <f>VLOOKUP($C619,List!$A$2:$D$26,4,0)</f>
        <v>250g</v>
      </c>
      <c r="O619" s="14" t="str">
        <f t="shared" si="29"/>
        <v>Q2</v>
      </c>
    </row>
    <row r="620" spans="1:15" x14ac:dyDescent="0.55000000000000004">
      <c r="A620" s="2">
        <v>43644</v>
      </c>
      <c r="B620" t="s">
        <v>56</v>
      </c>
      <c r="C620" t="s">
        <v>18</v>
      </c>
      <c r="D620" s="6">
        <v>450</v>
      </c>
      <c r="E620" s="4">
        <v>276879</v>
      </c>
      <c r="F620" s="4">
        <v>124595530</v>
      </c>
      <c r="G620" s="4">
        <v>26165061.299999997</v>
      </c>
      <c r="H620" t="s">
        <v>43</v>
      </c>
      <c r="I620" t="s">
        <v>74</v>
      </c>
      <c r="J620" s="13" t="str">
        <f t="shared" si="27"/>
        <v>T06</v>
      </c>
      <c r="K620" s="13" t="str">
        <f t="shared" si="28"/>
        <v>W26</v>
      </c>
      <c r="L620" s="13" t="str">
        <f>VLOOKUP($C620,List!$A$2:$D$26,2,0)</f>
        <v>Nhóm 02</v>
      </c>
      <c r="M620" s="14">
        <f>VLOOKUP($C620,List!$A$2:$D$26,3,0)*D620/1000</f>
        <v>1.8</v>
      </c>
      <c r="N620" s="13" t="str">
        <f>VLOOKUP($C620,List!$A$2:$D$26,4,0)</f>
        <v>800g</v>
      </c>
      <c r="O620" s="14" t="str">
        <f t="shared" si="29"/>
        <v>Q2</v>
      </c>
    </row>
    <row r="621" spans="1:15" x14ac:dyDescent="0.55000000000000004">
      <c r="A621" s="2">
        <v>43644</v>
      </c>
      <c r="B621" t="s">
        <v>65</v>
      </c>
      <c r="C621" t="s">
        <v>26</v>
      </c>
      <c r="D621" s="6">
        <v>500</v>
      </c>
      <c r="E621" s="4">
        <v>780441</v>
      </c>
      <c r="F621" s="4">
        <v>390220730</v>
      </c>
      <c r="G621" s="4">
        <v>81946353.299999997</v>
      </c>
      <c r="H621" t="s">
        <v>43</v>
      </c>
      <c r="I621" t="s">
        <v>75</v>
      </c>
      <c r="J621" s="13" t="str">
        <f t="shared" si="27"/>
        <v>T06</v>
      </c>
      <c r="K621" s="13" t="str">
        <f t="shared" si="28"/>
        <v>W26</v>
      </c>
      <c r="L621" s="13" t="str">
        <f>VLOOKUP($C621,List!$A$2:$D$26,2,0)</f>
        <v>Nhóm 06</v>
      </c>
      <c r="M621" s="14">
        <f>VLOOKUP($C621,List!$A$2:$D$26,3,0)*D621/1000</f>
        <v>1.3</v>
      </c>
      <c r="N621" s="13" t="str">
        <f>VLOOKUP($C621,List!$A$2:$D$26,4,0)</f>
        <v>500g</v>
      </c>
      <c r="O621" s="14" t="str">
        <f t="shared" si="29"/>
        <v>Q2</v>
      </c>
    </row>
    <row r="622" spans="1:15" x14ac:dyDescent="0.55000000000000004">
      <c r="A622" s="2">
        <v>43644</v>
      </c>
      <c r="B622" t="s">
        <v>65</v>
      </c>
      <c r="C622" t="s">
        <v>13</v>
      </c>
      <c r="D622" s="6">
        <v>30</v>
      </c>
      <c r="E622" s="4">
        <v>732031</v>
      </c>
      <c r="F622" s="4">
        <v>21960930</v>
      </c>
      <c r="G622" s="4">
        <v>5270623.1999999993</v>
      </c>
      <c r="H622" t="s">
        <v>46</v>
      </c>
      <c r="I622" t="s">
        <v>75</v>
      </c>
      <c r="J622" s="13" t="str">
        <f t="shared" si="27"/>
        <v>T06</v>
      </c>
      <c r="K622" s="13" t="str">
        <f t="shared" si="28"/>
        <v>W26</v>
      </c>
      <c r="L622" s="13" t="str">
        <f>VLOOKUP($C622,List!$A$2:$D$26,2,0)</f>
        <v>Nhóm 08</v>
      </c>
      <c r="M622" s="14">
        <f>VLOOKUP($C622,List!$A$2:$D$26,3,0)*D622/1000</f>
        <v>8.1000000000000003E-2</v>
      </c>
      <c r="N622" s="13" t="str">
        <f>VLOOKUP($C622,List!$A$2:$D$26,4,0)</f>
        <v>500g</v>
      </c>
      <c r="O622" s="14" t="str">
        <f t="shared" si="29"/>
        <v>Q2</v>
      </c>
    </row>
    <row r="623" spans="1:15" x14ac:dyDescent="0.55000000000000004">
      <c r="A623" s="2">
        <v>43644</v>
      </c>
      <c r="B623" t="s">
        <v>59</v>
      </c>
      <c r="C623" t="s">
        <v>21</v>
      </c>
      <c r="D623" s="6">
        <v>850</v>
      </c>
      <c r="E623" s="4">
        <v>672895</v>
      </c>
      <c r="F623" s="4">
        <v>571960980</v>
      </c>
      <c r="G623" s="4">
        <v>120111805.8</v>
      </c>
      <c r="H623" t="s">
        <v>44</v>
      </c>
      <c r="I623" t="s">
        <v>74</v>
      </c>
      <c r="J623" s="13" t="str">
        <f t="shared" si="27"/>
        <v>T06</v>
      </c>
      <c r="K623" s="13" t="str">
        <f t="shared" si="28"/>
        <v>W26</v>
      </c>
      <c r="L623" s="13" t="str">
        <f>VLOOKUP($C623,List!$A$2:$D$26,2,0)</f>
        <v>Nhóm 07</v>
      </c>
      <c r="M623" s="14">
        <f>VLOOKUP($C623,List!$A$2:$D$26,3,0)*D623/1000</f>
        <v>2.9750000000000001</v>
      </c>
      <c r="N623" s="13" t="str">
        <f>VLOOKUP($C623,List!$A$2:$D$26,4,0)</f>
        <v>800g</v>
      </c>
      <c r="O623" s="14" t="str">
        <f t="shared" si="29"/>
        <v>Q2</v>
      </c>
    </row>
    <row r="624" spans="1:15" x14ac:dyDescent="0.55000000000000004">
      <c r="A624" s="2">
        <v>43644</v>
      </c>
      <c r="B624" t="s">
        <v>58</v>
      </c>
      <c r="C624" t="s">
        <v>18</v>
      </c>
      <c r="D624" s="6">
        <v>830</v>
      </c>
      <c r="E624" s="4">
        <v>246135</v>
      </c>
      <c r="F624" s="4">
        <v>204292260</v>
      </c>
      <c r="G624" s="4">
        <v>22472148.599999998</v>
      </c>
      <c r="H624" t="s">
        <v>45</v>
      </c>
      <c r="I624" t="s">
        <v>75</v>
      </c>
      <c r="J624" s="13" t="str">
        <f t="shared" si="27"/>
        <v>T06</v>
      </c>
      <c r="K624" s="13" t="str">
        <f t="shared" si="28"/>
        <v>W26</v>
      </c>
      <c r="L624" s="13" t="str">
        <f>VLOOKUP($C624,List!$A$2:$D$26,2,0)</f>
        <v>Nhóm 02</v>
      </c>
      <c r="M624" s="14">
        <f>VLOOKUP($C624,List!$A$2:$D$26,3,0)*D624/1000</f>
        <v>3.32</v>
      </c>
      <c r="N624" s="13" t="str">
        <f>VLOOKUP($C624,List!$A$2:$D$26,4,0)</f>
        <v>800g</v>
      </c>
      <c r="O624" s="14" t="str">
        <f t="shared" si="29"/>
        <v>Q2</v>
      </c>
    </row>
    <row r="625" spans="1:15" x14ac:dyDescent="0.55000000000000004">
      <c r="A625" s="2">
        <v>43645</v>
      </c>
      <c r="B625" t="s">
        <v>60</v>
      </c>
      <c r="C625" t="s">
        <v>16</v>
      </c>
      <c r="D625" s="6">
        <v>360</v>
      </c>
      <c r="E625" s="4">
        <v>531934</v>
      </c>
      <c r="F625" s="4">
        <v>191496170</v>
      </c>
      <c r="G625" s="4">
        <v>21064578.700000003</v>
      </c>
      <c r="H625" t="s">
        <v>43</v>
      </c>
      <c r="I625" t="s">
        <v>75</v>
      </c>
      <c r="J625" s="13" t="str">
        <f t="shared" si="27"/>
        <v>T06</v>
      </c>
      <c r="K625" s="13" t="str">
        <f t="shared" si="28"/>
        <v>W26</v>
      </c>
      <c r="L625" s="13" t="str">
        <f>VLOOKUP($C625,List!$A$2:$D$26,2,0)</f>
        <v>Nhóm 04</v>
      </c>
      <c r="M625" s="14">
        <f>VLOOKUP($C625,List!$A$2:$D$26,3,0)*D625/1000</f>
        <v>1.1519999999999999</v>
      </c>
      <c r="N625" s="13" t="str">
        <f>VLOOKUP($C625,List!$A$2:$D$26,4,0)</f>
        <v>800g</v>
      </c>
      <c r="O625" s="14" t="str">
        <f t="shared" si="29"/>
        <v>Q2</v>
      </c>
    </row>
    <row r="626" spans="1:15" x14ac:dyDescent="0.55000000000000004">
      <c r="A626" s="2">
        <v>43646</v>
      </c>
      <c r="B626" t="s">
        <v>63</v>
      </c>
      <c r="C626" t="s">
        <v>29</v>
      </c>
      <c r="D626" s="6">
        <v>350</v>
      </c>
      <c r="E626" s="4">
        <v>1014393</v>
      </c>
      <c r="F626" s="4">
        <v>355037540</v>
      </c>
      <c r="G626" s="4">
        <v>74557883.400000006</v>
      </c>
      <c r="H626" t="s">
        <v>47</v>
      </c>
      <c r="I626" t="s">
        <v>75</v>
      </c>
      <c r="J626" s="13" t="str">
        <f t="shared" si="27"/>
        <v>T06</v>
      </c>
      <c r="K626" s="13" t="str">
        <f t="shared" si="28"/>
        <v>W27</v>
      </c>
      <c r="L626" s="13" t="str">
        <f>VLOOKUP($C626,List!$A$2:$D$26,2,0)</f>
        <v>Nhóm 02</v>
      </c>
      <c r="M626" s="14">
        <f>VLOOKUP($C626,List!$A$2:$D$26,3,0)*D626/1000</f>
        <v>1.155</v>
      </c>
      <c r="N626" s="13" t="str">
        <f>VLOOKUP($C626,List!$A$2:$D$26,4,0)</f>
        <v>800g</v>
      </c>
      <c r="O626" s="14" t="str">
        <f t="shared" si="29"/>
        <v>Q2</v>
      </c>
    </row>
    <row r="627" spans="1:15" x14ac:dyDescent="0.55000000000000004">
      <c r="A627" s="2">
        <v>43647</v>
      </c>
      <c r="B627" t="s">
        <v>57</v>
      </c>
      <c r="C627" t="s">
        <v>23</v>
      </c>
      <c r="D627" s="6">
        <v>330</v>
      </c>
      <c r="E627" s="4">
        <v>929435</v>
      </c>
      <c r="F627" s="4">
        <v>306713670</v>
      </c>
      <c r="G627" s="4">
        <v>33738503.700000003</v>
      </c>
      <c r="H627" t="s">
        <v>46</v>
      </c>
      <c r="I627" t="s">
        <v>74</v>
      </c>
      <c r="J627" s="13" t="str">
        <f t="shared" si="27"/>
        <v>T07</v>
      </c>
      <c r="K627" s="13" t="str">
        <f t="shared" si="28"/>
        <v>W27</v>
      </c>
      <c r="L627" s="13" t="str">
        <f>VLOOKUP($C627,List!$A$2:$D$26,2,0)</f>
        <v>Nhóm 07</v>
      </c>
      <c r="M627" s="14">
        <f>VLOOKUP($C627,List!$A$2:$D$26,3,0)*D627/1000</f>
        <v>1.3529999999999998</v>
      </c>
      <c r="N627" s="13" t="str">
        <f>VLOOKUP($C627,List!$A$2:$D$26,4,0)</f>
        <v>1000g</v>
      </c>
      <c r="O627" s="14" t="str">
        <f t="shared" si="29"/>
        <v>Q3</v>
      </c>
    </row>
    <row r="628" spans="1:15" x14ac:dyDescent="0.55000000000000004">
      <c r="A628" s="2">
        <v>43647</v>
      </c>
      <c r="B628" t="s">
        <v>62</v>
      </c>
      <c r="C628" t="s">
        <v>25</v>
      </c>
      <c r="D628" s="6">
        <v>450</v>
      </c>
      <c r="E628" s="4">
        <v>724444</v>
      </c>
      <c r="F628" s="4">
        <v>325999900</v>
      </c>
      <c r="G628" s="4">
        <v>61939981</v>
      </c>
      <c r="H628" t="s">
        <v>43</v>
      </c>
      <c r="I628" t="s">
        <v>75</v>
      </c>
      <c r="J628" s="13" t="str">
        <f t="shared" si="27"/>
        <v>T07</v>
      </c>
      <c r="K628" s="13" t="str">
        <f t="shared" si="28"/>
        <v>W27</v>
      </c>
      <c r="L628" s="13" t="str">
        <f>VLOOKUP($C628,List!$A$2:$D$26,2,0)</f>
        <v>Nhóm 06</v>
      </c>
      <c r="M628" s="14">
        <f>VLOOKUP($C628,List!$A$2:$D$26,3,0)*D628/1000</f>
        <v>0.58499999999999996</v>
      </c>
      <c r="N628" s="13" t="str">
        <f>VLOOKUP($C628,List!$A$2:$D$26,4,0)</f>
        <v>250g</v>
      </c>
      <c r="O628" s="14" t="str">
        <f t="shared" si="29"/>
        <v>Q3</v>
      </c>
    </row>
    <row r="629" spans="1:15" x14ac:dyDescent="0.55000000000000004">
      <c r="A629" s="2">
        <v>43647</v>
      </c>
      <c r="B629" t="s">
        <v>50</v>
      </c>
      <c r="C629" t="s">
        <v>28</v>
      </c>
      <c r="D629" s="6">
        <v>380</v>
      </c>
      <c r="E629" s="4">
        <v>760583</v>
      </c>
      <c r="F629" s="4">
        <v>289021530</v>
      </c>
      <c r="G629" s="4">
        <v>52023875.399999999</v>
      </c>
      <c r="H629" t="s">
        <v>47</v>
      </c>
      <c r="I629" t="s">
        <v>74</v>
      </c>
      <c r="J629" s="13" t="str">
        <f t="shared" si="27"/>
        <v>T07</v>
      </c>
      <c r="K629" s="13" t="str">
        <f t="shared" si="28"/>
        <v>W27</v>
      </c>
      <c r="L629" s="13" t="str">
        <f>VLOOKUP($C629,List!$A$2:$D$26,2,0)</f>
        <v>Nhóm 05</v>
      </c>
      <c r="M629" s="14">
        <f>VLOOKUP($C629,List!$A$2:$D$26,3,0)*D629/1000</f>
        <v>0.76</v>
      </c>
      <c r="N629" s="13" t="str">
        <f>VLOOKUP($C629,List!$A$2:$D$26,4,0)</f>
        <v>250g</v>
      </c>
      <c r="O629" s="14" t="str">
        <f t="shared" si="29"/>
        <v>Q3</v>
      </c>
    </row>
    <row r="630" spans="1:15" x14ac:dyDescent="0.55000000000000004">
      <c r="A630" s="2">
        <v>43647</v>
      </c>
      <c r="B630" t="s">
        <v>53</v>
      </c>
      <c r="C630" t="s">
        <v>16</v>
      </c>
      <c r="D630" s="6">
        <v>120</v>
      </c>
      <c r="E630" s="4">
        <v>540179</v>
      </c>
      <c r="F630" s="4">
        <v>64821430</v>
      </c>
      <c r="G630" s="4">
        <v>6482143</v>
      </c>
      <c r="H630" t="s">
        <v>47</v>
      </c>
      <c r="I630" t="s">
        <v>75</v>
      </c>
      <c r="J630" s="13" t="str">
        <f t="shared" si="27"/>
        <v>T07</v>
      </c>
      <c r="K630" s="13" t="str">
        <f t="shared" si="28"/>
        <v>W27</v>
      </c>
      <c r="L630" s="13" t="str">
        <f>VLOOKUP($C630,List!$A$2:$D$26,2,0)</f>
        <v>Nhóm 04</v>
      </c>
      <c r="M630" s="14">
        <f>VLOOKUP($C630,List!$A$2:$D$26,3,0)*D630/1000</f>
        <v>0.38400000000000001</v>
      </c>
      <c r="N630" s="13" t="str">
        <f>VLOOKUP($C630,List!$A$2:$D$26,4,0)</f>
        <v>800g</v>
      </c>
      <c r="O630" s="14" t="str">
        <f t="shared" si="29"/>
        <v>Q3</v>
      </c>
    </row>
    <row r="631" spans="1:15" x14ac:dyDescent="0.55000000000000004">
      <c r="A631" s="2">
        <v>43647</v>
      </c>
      <c r="B631" t="s">
        <v>63</v>
      </c>
      <c r="C631" t="s">
        <v>28</v>
      </c>
      <c r="D631" s="6">
        <v>660</v>
      </c>
      <c r="E631" s="4">
        <v>753667</v>
      </c>
      <c r="F631" s="4">
        <v>497420440</v>
      </c>
      <c r="G631" s="4">
        <v>104458292.40000001</v>
      </c>
      <c r="H631" t="s">
        <v>47</v>
      </c>
      <c r="I631" t="s">
        <v>74</v>
      </c>
      <c r="J631" s="13" t="str">
        <f t="shared" si="27"/>
        <v>T07</v>
      </c>
      <c r="K631" s="13" t="str">
        <f t="shared" si="28"/>
        <v>W27</v>
      </c>
      <c r="L631" s="13" t="str">
        <f>VLOOKUP($C631,List!$A$2:$D$26,2,0)</f>
        <v>Nhóm 05</v>
      </c>
      <c r="M631" s="14">
        <f>VLOOKUP($C631,List!$A$2:$D$26,3,0)*D631/1000</f>
        <v>1.32</v>
      </c>
      <c r="N631" s="13" t="str">
        <f>VLOOKUP($C631,List!$A$2:$D$26,4,0)</f>
        <v>250g</v>
      </c>
      <c r="O631" s="14" t="str">
        <f t="shared" si="29"/>
        <v>Q3</v>
      </c>
    </row>
    <row r="632" spans="1:15" x14ac:dyDescent="0.55000000000000004">
      <c r="A632" s="2">
        <v>43648</v>
      </c>
      <c r="B632" t="s">
        <v>65</v>
      </c>
      <c r="C632" t="s">
        <v>11</v>
      </c>
      <c r="D632" s="6">
        <v>1070</v>
      </c>
      <c r="E632" s="4">
        <v>417213</v>
      </c>
      <c r="F632" s="4">
        <v>446417570</v>
      </c>
      <c r="G632" s="4">
        <v>84819338.299999997</v>
      </c>
      <c r="H632" t="s">
        <v>43</v>
      </c>
      <c r="I632" t="s">
        <v>74</v>
      </c>
      <c r="J632" s="13" t="str">
        <f t="shared" si="27"/>
        <v>T07</v>
      </c>
      <c r="K632" s="13" t="str">
        <f t="shared" si="28"/>
        <v>W27</v>
      </c>
      <c r="L632" s="13" t="str">
        <f>VLOOKUP($C632,List!$A$2:$D$26,2,0)</f>
        <v>Nhóm 05</v>
      </c>
      <c r="M632" s="14">
        <f>VLOOKUP($C632,List!$A$2:$D$26,3,0)*D632/1000</f>
        <v>2.3540000000000001</v>
      </c>
      <c r="N632" s="13" t="str">
        <f>VLOOKUP($C632,List!$A$2:$D$26,4,0)</f>
        <v>500g</v>
      </c>
      <c r="O632" s="14" t="str">
        <f t="shared" si="29"/>
        <v>Q3</v>
      </c>
    </row>
    <row r="633" spans="1:15" x14ac:dyDescent="0.55000000000000004">
      <c r="A633" s="2">
        <v>43648</v>
      </c>
      <c r="B633" t="s">
        <v>57</v>
      </c>
      <c r="C633" t="s">
        <v>15</v>
      </c>
      <c r="D633" s="6">
        <v>160</v>
      </c>
      <c r="E633" s="4">
        <v>695071</v>
      </c>
      <c r="F633" s="4">
        <v>111211410</v>
      </c>
      <c r="G633" s="4">
        <v>17793825.600000001</v>
      </c>
      <c r="H633" t="s">
        <v>44</v>
      </c>
      <c r="I633" t="s">
        <v>75</v>
      </c>
      <c r="J633" s="13" t="str">
        <f t="shared" si="27"/>
        <v>T07</v>
      </c>
      <c r="K633" s="13" t="str">
        <f t="shared" si="28"/>
        <v>W27</v>
      </c>
      <c r="L633" s="13" t="str">
        <f>VLOOKUP($C633,List!$A$2:$D$26,2,0)</f>
        <v>Nhóm 03</v>
      </c>
      <c r="M633" s="14">
        <f>VLOOKUP($C633,List!$A$2:$D$26,3,0)*D633/1000</f>
        <v>0.57599999999999996</v>
      </c>
      <c r="N633" s="13" t="str">
        <f>VLOOKUP($C633,List!$A$2:$D$26,4,0)</f>
        <v>800g</v>
      </c>
      <c r="O633" s="14" t="str">
        <f t="shared" si="29"/>
        <v>Q3</v>
      </c>
    </row>
    <row r="634" spans="1:15" x14ac:dyDescent="0.55000000000000004">
      <c r="A634" s="2">
        <v>43648</v>
      </c>
      <c r="B634" t="s">
        <v>52</v>
      </c>
      <c r="C634" t="s">
        <v>14</v>
      </c>
      <c r="D634" s="6">
        <v>420</v>
      </c>
      <c r="E634" s="4">
        <v>252209</v>
      </c>
      <c r="F634" s="4">
        <v>105927860</v>
      </c>
      <c r="G634" s="4">
        <v>25422686.400000002</v>
      </c>
      <c r="H634" t="s">
        <v>45</v>
      </c>
      <c r="I634" t="s">
        <v>74</v>
      </c>
      <c r="J634" s="13" t="str">
        <f t="shared" si="27"/>
        <v>T07</v>
      </c>
      <c r="K634" s="13" t="str">
        <f t="shared" si="28"/>
        <v>W27</v>
      </c>
      <c r="L634" s="13" t="str">
        <f>VLOOKUP($C634,List!$A$2:$D$26,2,0)</f>
        <v>Nhóm 04</v>
      </c>
      <c r="M634" s="14">
        <f>VLOOKUP($C634,List!$A$2:$D$26,3,0)*D634/1000</f>
        <v>0.67200000000000004</v>
      </c>
      <c r="N634" s="13" t="str">
        <f>VLOOKUP($C634,List!$A$2:$D$26,4,0)</f>
        <v>250g</v>
      </c>
      <c r="O634" s="14" t="str">
        <f t="shared" si="29"/>
        <v>Q3</v>
      </c>
    </row>
    <row r="635" spans="1:15" x14ac:dyDescent="0.55000000000000004">
      <c r="A635" s="2">
        <v>43650</v>
      </c>
      <c r="B635" t="s">
        <v>54</v>
      </c>
      <c r="C635" t="s">
        <v>17</v>
      </c>
      <c r="D635" s="6">
        <v>1120</v>
      </c>
      <c r="E635" s="4">
        <v>472746</v>
      </c>
      <c r="F635" s="4">
        <v>529475280</v>
      </c>
      <c r="G635" s="4">
        <v>47652775.199999996</v>
      </c>
      <c r="H635" t="s">
        <v>44</v>
      </c>
      <c r="I635" t="s">
        <v>74</v>
      </c>
      <c r="J635" s="13" t="str">
        <f t="shared" si="27"/>
        <v>T07</v>
      </c>
      <c r="K635" s="13" t="str">
        <f t="shared" si="28"/>
        <v>W27</v>
      </c>
      <c r="L635" s="13" t="str">
        <f>VLOOKUP($C635,List!$A$2:$D$26,2,0)</f>
        <v>Nhóm 01</v>
      </c>
      <c r="M635" s="14">
        <f>VLOOKUP($C635,List!$A$2:$D$26,3,0)*D635/1000</f>
        <v>2.5760000000000001</v>
      </c>
      <c r="N635" s="13" t="str">
        <f>VLOOKUP($C635,List!$A$2:$D$26,4,0)</f>
        <v>500g</v>
      </c>
      <c r="O635" s="14" t="str">
        <f t="shared" si="29"/>
        <v>Q3</v>
      </c>
    </row>
    <row r="636" spans="1:15" x14ac:dyDescent="0.55000000000000004">
      <c r="A636" s="2">
        <v>43650</v>
      </c>
      <c r="B636" t="s">
        <v>50</v>
      </c>
      <c r="C636" t="s">
        <v>22</v>
      </c>
      <c r="D636" s="6">
        <v>160</v>
      </c>
      <c r="E636" s="4">
        <v>977486</v>
      </c>
      <c r="F636" s="4">
        <v>156397780</v>
      </c>
      <c r="G636" s="4">
        <v>25023644.800000001</v>
      </c>
      <c r="H636" t="s">
        <v>47</v>
      </c>
      <c r="I636" t="s">
        <v>74</v>
      </c>
      <c r="J636" s="13" t="str">
        <f t="shared" si="27"/>
        <v>T07</v>
      </c>
      <c r="K636" s="13" t="str">
        <f t="shared" si="28"/>
        <v>W27</v>
      </c>
      <c r="L636" s="13" t="str">
        <f>VLOOKUP($C636,List!$A$2:$D$26,2,0)</f>
        <v>Nhóm 06</v>
      </c>
      <c r="M636" s="14">
        <f>VLOOKUP($C636,List!$A$2:$D$26,3,0)*D636/1000</f>
        <v>0.30399999999999999</v>
      </c>
      <c r="N636" s="13" t="str">
        <f>VLOOKUP($C636,List!$A$2:$D$26,4,0)</f>
        <v>250g</v>
      </c>
      <c r="O636" s="14" t="str">
        <f t="shared" si="29"/>
        <v>Q3</v>
      </c>
    </row>
    <row r="637" spans="1:15" x14ac:dyDescent="0.55000000000000004">
      <c r="A637" s="2">
        <v>43650</v>
      </c>
      <c r="B637" t="s">
        <v>57</v>
      </c>
      <c r="C637" t="s">
        <v>17</v>
      </c>
      <c r="D637" s="6">
        <v>170</v>
      </c>
      <c r="E637" s="4">
        <v>508139</v>
      </c>
      <c r="F637" s="4">
        <v>86383630</v>
      </c>
      <c r="G637" s="4">
        <v>18140562.300000001</v>
      </c>
      <c r="H637" t="s">
        <v>43</v>
      </c>
      <c r="I637" t="s">
        <v>74</v>
      </c>
      <c r="J637" s="13" t="str">
        <f t="shared" si="27"/>
        <v>T07</v>
      </c>
      <c r="K637" s="13" t="str">
        <f t="shared" si="28"/>
        <v>W27</v>
      </c>
      <c r="L637" s="13" t="str">
        <f>VLOOKUP($C637,List!$A$2:$D$26,2,0)</f>
        <v>Nhóm 01</v>
      </c>
      <c r="M637" s="14">
        <f>VLOOKUP($C637,List!$A$2:$D$26,3,0)*D637/1000</f>
        <v>0.39099999999999996</v>
      </c>
      <c r="N637" s="13" t="str">
        <f>VLOOKUP($C637,List!$A$2:$D$26,4,0)</f>
        <v>500g</v>
      </c>
      <c r="O637" s="14" t="str">
        <f t="shared" si="29"/>
        <v>Q3</v>
      </c>
    </row>
    <row r="638" spans="1:15" x14ac:dyDescent="0.55000000000000004">
      <c r="A638" s="2">
        <v>43651</v>
      </c>
      <c r="B638" t="s">
        <v>65</v>
      </c>
      <c r="C638" t="s">
        <v>30</v>
      </c>
      <c r="D638" s="6">
        <v>190</v>
      </c>
      <c r="E638" s="4">
        <v>465523</v>
      </c>
      <c r="F638" s="4">
        <v>88449410</v>
      </c>
      <c r="G638" s="4">
        <v>22996846.600000001</v>
      </c>
      <c r="H638" t="s">
        <v>47</v>
      </c>
      <c r="I638" t="s">
        <v>75</v>
      </c>
      <c r="J638" s="13" t="str">
        <f t="shared" si="27"/>
        <v>T07</v>
      </c>
      <c r="K638" s="13" t="str">
        <f t="shared" si="28"/>
        <v>W27</v>
      </c>
      <c r="L638" s="13" t="str">
        <f>VLOOKUP($C638,List!$A$2:$D$26,2,0)</f>
        <v>Nhóm 07</v>
      </c>
      <c r="M638" s="14">
        <f>VLOOKUP($C638,List!$A$2:$D$26,3,0)*D638/1000</f>
        <v>0.72199999999999998</v>
      </c>
      <c r="N638" s="13" t="str">
        <f>VLOOKUP($C638,List!$A$2:$D$26,4,0)</f>
        <v>800g</v>
      </c>
      <c r="O638" s="14" t="str">
        <f t="shared" si="29"/>
        <v>Q3</v>
      </c>
    </row>
    <row r="639" spans="1:15" x14ac:dyDescent="0.55000000000000004">
      <c r="A639" s="2">
        <v>43651</v>
      </c>
      <c r="B639" t="s">
        <v>59</v>
      </c>
      <c r="C639" t="s">
        <v>12</v>
      </c>
      <c r="D639" s="6">
        <v>380</v>
      </c>
      <c r="E639" s="4">
        <v>719469</v>
      </c>
      <c r="F639" s="4">
        <v>273398260</v>
      </c>
      <c r="G639" s="4">
        <v>24605843.399999999</v>
      </c>
      <c r="H639" t="s">
        <v>47</v>
      </c>
      <c r="I639" t="s">
        <v>75</v>
      </c>
      <c r="J639" s="13" t="str">
        <f t="shared" si="27"/>
        <v>T07</v>
      </c>
      <c r="K639" s="13" t="str">
        <f t="shared" si="28"/>
        <v>W27</v>
      </c>
      <c r="L639" s="13" t="str">
        <f>VLOOKUP($C639,List!$A$2:$D$26,2,0)</f>
        <v>Nhóm 03</v>
      </c>
      <c r="M639" s="14">
        <f>VLOOKUP($C639,List!$A$2:$D$26,3,0)*D639/1000</f>
        <v>1.6339999999999999</v>
      </c>
      <c r="N639" s="13" t="str">
        <f>VLOOKUP($C639,List!$A$2:$D$26,4,0)</f>
        <v>1000g</v>
      </c>
      <c r="O639" s="14" t="str">
        <f t="shared" si="29"/>
        <v>Q3</v>
      </c>
    </row>
    <row r="640" spans="1:15" x14ac:dyDescent="0.55000000000000004">
      <c r="A640" s="2">
        <v>43652</v>
      </c>
      <c r="B640" t="s">
        <v>57</v>
      </c>
      <c r="C640" t="s">
        <v>27</v>
      </c>
      <c r="D640" s="6">
        <v>300</v>
      </c>
      <c r="E640" s="4">
        <v>350477</v>
      </c>
      <c r="F640" s="4">
        <v>105143020</v>
      </c>
      <c r="G640" s="4">
        <v>27337185.199999999</v>
      </c>
      <c r="H640" t="s">
        <v>46</v>
      </c>
      <c r="I640" t="s">
        <v>75</v>
      </c>
      <c r="J640" s="13" t="str">
        <f t="shared" si="27"/>
        <v>T07</v>
      </c>
      <c r="K640" s="13" t="str">
        <f t="shared" si="28"/>
        <v>W27</v>
      </c>
      <c r="L640" s="13" t="str">
        <f>VLOOKUP($C640,List!$A$2:$D$26,2,0)</f>
        <v>Nhóm 03</v>
      </c>
      <c r="M640" s="14">
        <f>VLOOKUP($C640,List!$A$2:$D$26,3,0)*D640/1000</f>
        <v>1.1100000000000001</v>
      </c>
      <c r="N640" s="13" t="str">
        <f>VLOOKUP($C640,List!$A$2:$D$26,4,0)</f>
        <v>800g</v>
      </c>
      <c r="O640" s="14" t="str">
        <f t="shared" si="29"/>
        <v>Q3</v>
      </c>
    </row>
    <row r="641" spans="1:15" x14ac:dyDescent="0.55000000000000004">
      <c r="A641" s="2">
        <v>43652</v>
      </c>
      <c r="B641" t="s">
        <v>58</v>
      </c>
      <c r="C641" t="s">
        <v>8</v>
      </c>
      <c r="D641" s="6">
        <v>810</v>
      </c>
      <c r="E641" s="4">
        <v>491595</v>
      </c>
      <c r="F641" s="4">
        <v>398192270</v>
      </c>
      <c r="G641" s="4">
        <v>99548067.5</v>
      </c>
      <c r="H641" t="s">
        <v>47</v>
      </c>
      <c r="I641" t="s">
        <v>75</v>
      </c>
      <c r="J641" s="13" t="str">
        <f t="shared" si="27"/>
        <v>T07</v>
      </c>
      <c r="K641" s="13" t="str">
        <f t="shared" si="28"/>
        <v>W27</v>
      </c>
      <c r="L641" s="13" t="str">
        <f>VLOOKUP($C641,List!$A$2:$D$26,2,0)</f>
        <v>Nhóm 02</v>
      </c>
      <c r="M641" s="14">
        <f>VLOOKUP($C641,List!$A$2:$D$26,3,0)*D641/1000</f>
        <v>3.24</v>
      </c>
      <c r="N641" s="13" t="str">
        <f>VLOOKUP($C641,List!$A$2:$D$26,4,0)</f>
        <v>800g</v>
      </c>
      <c r="O641" s="14" t="str">
        <f t="shared" si="29"/>
        <v>Q3</v>
      </c>
    </row>
    <row r="642" spans="1:15" x14ac:dyDescent="0.55000000000000004">
      <c r="A642" s="2">
        <v>43652</v>
      </c>
      <c r="B642" t="s">
        <v>59</v>
      </c>
      <c r="C642" t="s">
        <v>22</v>
      </c>
      <c r="D642" s="6">
        <v>170</v>
      </c>
      <c r="E642" s="4">
        <v>909662</v>
      </c>
      <c r="F642" s="4">
        <v>154642540</v>
      </c>
      <c r="G642" s="4">
        <v>12371403.200000001</v>
      </c>
      <c r="H642" t="s">
        <v>44</v>
      </c>
      <c r="I642" t="s">
        <v>74</v>
      </c>
      <c r="J642" s="13" t="str">
        <f t="shared" si="27"/>
        <v>T07</v>
      </c>
      <c r="K642" s="13" t="str">
        <f t="shared" si="28"/>
        <v>W27</v>
      </c>
      <c r="L642" s="13" t="str">
        <f>VLOOKUP($C642,List!$A$2:$D$26,2,0)</f>
        <v>Nhóm 06</v>
      </c>
      <c r="M642" s="14">
        <f>VLOOKUP($C642,List!$A$2:$D$26,3,0)*D642/1000</f>
        <v>0.32300000000000001</v>
      </c>
      <c r="N642" s="13" t="str">
        <f>VLOOKUP($C642,List!$A$2:$D$26,4,0)</f>
        <v>250g</v>
      </c>
      <c r="O642" s="14" t="str">
        <f t="shared" si="29"/>
        <v>Q3</v>
      </c>
    </row>
    <row r="643" spans="1:15" x14ac:dyDescent="0.55000000000000004">
      <c r="A643" s="2">
        <v>43653</v>
      </c>
      <c r="B643" t="s">
        <v>57</v>
      </c>
      <c r="C643" t="s">
        <v>14</v>
      </c>
      <c r="D643" s="6">
        <v>1290</v>
      </c>
      <c r="E643" s="4">
        <v>252136</v>
      </c>
      <c r="F643" s="4">
        <v>325254920</v>
      </c>
      <c r="G643" s="4">
        <v>48788238</v>
      </c>
      <c r="H643" t="s">
        <v>46</v>
      </c>
      <c r="I643" t="s">
        <v>75</v>
      </c>
      <c r="J643" s="13" t="str">
        <f t="shared" si="27"/>
        <v>T07</v>
      </c>
      <c r="K643" s="13" t="str">
        <f t="shared" si="28"/>
        <v>W28</v>
      </c>
      <c r="L643" s="13" t="str">
        <f>VLOOKUP($C643,List!$A$2:$D$26,2,0)</f>
        <v>Nhóm 04</v>
      </c>
      <c r="M643" s="14">
        <f>VLOOKUP($C643,List!$A$2:$D$26,3,0)*D643/1000</f>
        <v>2.0640000000000001</v>
      </c>
      <c r="N643" s="13" t="str">
        <f>VLOOKUP($C643,List!$A$2:$D$26,4,0)</f>
        <v>250g</v>
      </c>
      <c r="O643" s="14" t="str">
        <f t="shared" si="29"/>
        <v>Q3</v>
      </c>
    </row>
    <row r="644" spans="1:15" x14ac:dyDescent="0.55000000000000004">
      <c r="A644" s="2">
        <v>43653</v>
      </c>
      <c r="B644" t="s">
        <v>58</v>
      </c>
      <c r="C644" t="s">
        <v>10</v>
      </c>
      <c r="D644" s="6">
        <v>1220</v>
      </c>
      <c r="E644" s="4">
        <v>323149</v>
      </c>
      <c r="F644" s="4">
        <v>394242230</v>
      </c>
      <c r="G644" s="4">
        <v>31539378.399999999</v>
      </c>
      <c r="H644" t="s">
        <v>47</v>
      </c>
      <c r="I644" t="s">
        <v>74</v>
      </c>
      <c r="J644" s="13" t="str">
        <f t="shared" si="27"/>
        <v>T07</v>
      </c>
      <c r="K644" s="13" t="str">
        <f t="shared" si="28"/>
        <v>W28</v>
      </c>
      <c r="L644" s="13" t="str">
        <f>VLOOKUP($C644,List!$A$2:$D$26,2,0)</f>
        <v>Nhóm 07</v>
      </c>
      <c r="M644" s="14">
        <f>VLOOKUP($C644,List!$A$2:$D$26,3,0)*D644/1000</f>
        <v>3.294</v>
      </c>
      <c r="N644" s="13" t="str">
        <f>VLOOKUP($C644,List!$A$2:$D$26,4,0)</f>
        <v>500g</v>
      </c>
      <c r="O644" s="14" t="str">
        <f t="shared" si="29"/>
        <v>Q3</v>
      </c>
    </row>
    <row r="645" spans="1:15" x14ac:dyDescent="0.55000000000000004">
      <c r="A645" s="2">
        <v>43653</v>
      </c>
      <c r="B645" t="s">
        <v>54</v>
      </c>
      <c r="C645" t="s">
        <v>15</v>
      </c>
      <c r="D645" s="6">
        <v>160</v>
      </c>
      <c r="E645" s="4">
        <v>600569</v>
      </c>
      <c r="F645" s="4">
        <v>96091050</v>
      </c>
      <c r="G645" s="4">
        <v>20179120.5</v>
      </c>
      <c r="H645" t="s">
        <v>46</v>
      </c>
      <c r="I645" t="s">
        <v>74</v>
      </c>
      <c r="J645" s="13" t="str">
        <f t="shared" si="27"/>
        <v>T07</v>
      </c>
      <c r="K645" s="13" t="str">
        <f t="shared" si="28"/>
        <v>W28</v>
      </c>
      <c r="L645" s="13" t="str">
        <f>VLOOKUP($C645,List!$A$2:$D$26,2,0)</f>
        <v>Nhóm 03</v>
      </c>
      <c r="M645" s="14">
        <f>VLOOKUP($C645,List!$A$2:$D$26,3,0)*D645/1000</f>
        <v>0.57599999999999996</v>
      </c>
      <c r="N645" s="13" t="str">
        <f>VLOOKUP($C645,List!$A$2:$D$26,4,0)</f>
        <v>800g</v>
      </c>
      <c r="O645" s="14" t="str">
        <f t="shared" si="29"/>
        <v>Q3</v>
      </c>
    </row>
    <row r="646" spans="1:15" x14ac:dyDescent="0.55000000000000004">
      <c r="A646" s="2">
        <v>43653</v>
      </c>
      <c r="B646" t="s">
        <v>58</v>
      </c>
      <c r="C646" t="s">
        <v>10</v>
      </c>
      <c r="D646" s="6">
        <v>610</v>
      </c>
      <c r="E646" s="4">
        <v>306869</v>
      </c>
      <c r="F646" s="4">
        <v>187189970</v>
      </c>
      <c r="G646" s="4">
        <v>39309893.699999996</v>
      </c>
      <c r="H646" t="s">
        <v>47</v>
      </c>
      <c r="I646" t="s">
        <v>75</v>
      </c>
      <c r="J646" s="13" t="str">
        <f t="shared" si="27"/>
        <v>T07</v>
      </c>
      <c r="K646" s="13" t="str">
        <f t="shared" si="28"/>
        <v>W28</v>
      </c>
      <c r="L646" s="13" t="str">
        <f>VLOOKUP($C646,List!$A$2:$D$26,2,0)</f>
        <v>Nhóm 07</v>
      </c>
      <c r="M646" s="14">
        <f>VLOOKUP($C646,List!$A$2:$D$26,3,0)*D646/1000</f>
        <v>1.647</v>
      </c>
      <c r="N646" s="13" t="str">
        <f>VLOOKUP($C646,List!$A$2:$D$26,4,0)</f>
        <v>500g</v>
      </c>
      <c r="O646" s="14" t="str">
        <f t="shared" si="29"/>
        <v>Q3</v>
      </c>
    </row>
    <row r="647" spans="1:15" x14ac:dyDescent="0.55000000000000004">
      <c r="A647" s="2">
        <v>43653</v>
      </c>
      <c r="B647" t="s">
        <v>64</v>
      </c>
      <c r="C647" t="s">
        <v>14</v>
      </c>
      <c r="D647" s="6">
        <v>300</v>
      </c>
      <c r="E647" s="4">
        <v>201354</v>
      </c>
      <c r="F647" s="4">
        <v>60406130</v>
      </c>
      <c r="G647" s="4">
        <v>4832490.4000000004</v>
      </c>
      <c r="H647" t="s">
        <v>43</v>
      </c>
      <c r="I647" t="s">
        <v>75</v>
      </c>
      <c r="J647" s="13" t="str">
        <f t="shared" si="27"/>
        <v>T07</v>
      </c>
      <c r="K647" s="13" t="str">
        <f t="shared" si="28"/>
        <v>W28</v>
      </c>
      <c r="L647" s="13" t="str">
        <f>VLOOKUP($C647,List!$A$2:$D$26,2,0)</f>
        <v>Nhóm 04</v>
      </c>
      <c r="M647" s="14">
        <f>VLOOKUP($C647,List!$A$2:$D$26,3,0)*D647/1000</f>
        <v>0.48</v>
      </c>
      <c r="N647" s="13" t="str">
        <f>VLOOKUP($C647,List!$A$2:$D$26,4,0)</f>
        <v>250g</v>
      </c>
      <c r="O647" s="14" t="str">
        <f t="shared" si="29"/>
        <v>Q3</v>
      </c>
    </row>
    <row r="648" spans="1:15" x14ac:dyDescent="0.55000000000000004">
      <c r="A648" s="2">
        <v>43653</v>
      </c>
      <c r="B648" t="s">
        <v>57</v>
      </c>
      <c r="C648" t="s">
        <v>13</v>
      </c>
      <c r="D648" s="6">
        <v>600</v>
      </c>
      <c r="E648" s="4">
        <v>753118</v>
      </c>
      <c r="F648" s="4">
        <v>451870500</v>
      </c>
      <c r="G648" s="4">
        <v>49705755</v>
      </c>
      <c r="H648" t="s">
        <v>44</v>
      </c>
      <c r="I648" t="s">
        <v>74</v>
      </c>
      <c r="J648" s="13" t="str">
        <f t="shared" ref="J648:J711" si="30">"T"&amp;RIGHT(0&amp;MONTH(A648),2)</f>
        <v>T07</v>
      </c>
      <c r="K648" s="13" t="str">
        <f t="shared" ref="K648:K711" si="31">"W"&amp;RIGHT(0&amp;WEEKNUM(A648),2)</f>
        <v>W28</v>
      </c>
      <c r="L648" s="13" t="str">
        <f>VLOOKUP($C648,List!$A$2:$D$26,2,0)</f>
        <v>Nhóm 08</v>
      </c>
      <c r="M648" s="14">
        <f>VLOOKUP($C648,List!$A$2:$D$26,3,0)*D648/1000</f>
        <v>1.62</v>
      </c>
      <c r="N648" s="13" t="str">
        <f>VLOOKUP($C648,List!$A$2:$D$26,4,0)</f>
        <v>500g</v>
      </c>
      <c r="O648" s="14" t="str">
        <f t="shared" ref="O648:O711" si="32">IF(MONTH(A648)&gt;9,"Q4",IF(MONTH(A648)&gt;6,"Q3",IF(MONTH(A648)&gt;3,"Q2","Q1")))</f>
        <v>Q3</v>
      </c>
    </row>
    <row r="649" spans="1:15" x14ac:dyDescent="0.55000000000000004">
      <c r="A649" s="2">
        <v>43653</v>
      </c>
      <c r="B649" t="s">
        <v>64</v>
      </c>
      <c r="C649" t="s">
        <v>24</v>
      </c>
      <c r="D649" s="6">
        <v>530</v>
      </c>
      <c r="E649" s="4">
        <v>612624</v>
      </c>
      <c r="F649" s="4">
        <v>324690690</v>
      </c>
      <c r="G649" s="4">
        <v>74678858.700000003</v>
      </c>
      <c r="H649" t="s">
        <v>43</v>
      </c>
      <c r="I649" t="s">
        <v>75</v>
      </c>
      <c r="J649" s="13" t="str">
        <f t="shared" si="30"/>
        <v>T07</v>
      </c>
      <c r="K649" s="13" t="str">
        <f t="shared" si="31"/>
        <v>W28</v>
      </c>
      <c r="L649" s="13" t="str">
        <f>VLOOKUP($C649,List!$A$2:$D$26,2,0)</f>
        <v>Nhóm 06</v>
      </c>
      <c r="M649" s="14">
        <f>VLOOKUP($C649,List!$A$2:$D$26,3,0)*D649/1000</f>
        <v>1.113</v>
      </c>
      <c r="N649" s="13" t="str">
        <f>VLOOKUP($C649,List!$A$2:$D$26,4,0)</f>
        <v>500g</v>
      </c>
      <c r="O649" s="14" t="str">
        <f t="shared" si="32"/>
        <v>Q3</v>
      </c>
    </row>
    <row r="650" spans="1:15" x14ac:dyDescent="0.55000000000000004">
      <c r="A650" s="2">
        <v>43654</v>
      </c>
      <c r="B650" t="s">
        <v>53</v>
      </c>
      <c r="C650" t="s">
        <v>22</v>
      </c>
      <c r="D650" s="6">
        <v>120</v>
      </c>
      <c r="E650" s="4">
        <v>809982</v>
      </c>
      <c r="F650" s="4">
        <v>97197780</v>
      </c>
      <c r="G650" s="4">
        <v>19439556</v>
      </c>
      <c r="H650" t="s">
        <v>45</v>
      </c>
      <c r="I650" t="s">
        <v>74</v>
      </c>
      <c r="J650" s="13" t="str">
        <f t="shared" si="30"/>
        <v>T07</v>
      </c>
      <c r="K650" s="13" t="str">
        <f t="shared" si="31"/>
        <v>W28</v>
      </c>
      <c r="L650" s="13" t="str">
        <f>VLOOKUP($C650,List!$A$2:$D$26,2,0)</f>
        <v>Nhóm 06</v>
      </c>
      <c r="M650" s="14">
        <f>VLOOKUP($C650,List!$A$2:$D$26,3,0)*D650/1000</f>
        <v>0.22800000000000001</v>
      </c>
      <c r="N650" s="13" t="str">
        <f>VLOOKUP($C650,List!$A$2:$D$26,4,0)</f>
        <v>250g</v>
      </c>
      <c r="O650" s="14" t="str">
        <f t="shared" si="32"/>
        <v>Q3</v>
      </c>
    </row>
    <row r="651" spans="1:15" x14ac:dyDescent="0.55000000000000004">
      <c r="A651" s="2">
        <v>43654</v>
      </c>
      <c r="B651" t="s">
        <v>55</v>
      </c>
      <c r="C651" t="s">
        <v>7</v>
      </c>
      <c r="D651" s="6">
        <v>720</v>
      </c>
      <c r="E651" s="4">
        <v>490453</v>
      </c>
      <c r="F651" s="4">
        <v>353125900</v>
      </c>
      <c r="G651" s="4">
        <v>28250072</v>
      </c>
      <c r="H651" t="s">
        <v>47</v>
      </c>
      <c r="I651" t="s">
        <v>75</v>
      </c>
      <c r="J651" s="13" t="str">
        <f t="shared" si="30"/>
        <v>T07</v>
      </c>
      <c r="K651" s="13" t="str">
        <f t="shared" si="31"/>
        <v>W28</v>
      </c>
      <c r="L651" s="13" t="str">
        <f>VLOOKUP($C651,List!$A$2:$D$26,2,0)</f>
        <v>Nhóm 06</v>
      </c>
      <c r="M651" s="14">
        <f>VLOOKUP($C651,List!$A$2:$D$26,3,0)*D651/1000</f>
        <v>2.3039999999999998</v>
      </c>
      <c r="N651" s="13" t="str">
        <f>VLOOKUP($C651,List!$A$2:$D$26,4,0)</f>
        <v>800g</v>
      </c>
      <c r="O651" s="14" t="str">
        <f t="shared" si="32"/>
        <v>Q3</v>
      </c>
    </row>
    <row r="652" spans="1:15" x14ac:dyDescent="0.55000000000000004">
      <c r="A652" s="2">
        <v>43654</v>
      </c>
      <c r="B652" t="s">
        <v>54</v>
      </c>
      <c r="C652" t="s">
        <v>24</v>
      </c>
      <c r="D652" s="6">
        <v>720</v>
      </c>
      <c r="E652" s="4">
        <v>678344</v>
      </c>
      <c r="F652" s="4">
        <v>488408010</v>
      </c>
      <c r="G652" s="4">
        <v>107449762.2</v>
      </c>
      <c r="H652" t="s">
        <v>43</v>
      </c>
      <c r="I652" t="s">
        <v>75</v>
      </c>
      <c r="J652" s="13" t="str">
        <f t="shared" si="30"/>
        <v>T07</v>
      </c>
      <c r="K652" s="13" t="str">
        <f t="shared" si="31"/>
        <v>W28</v>
      </c>
      <c r="L652" s="13" t="str">
        <f>VLOOKUP($C652,List!$A$2:$D$26,2,0)</f>
        <v>Nhóm 06</v>
      </c>
      <c r="M652" s="14">
        <f>VLOOKUP($C652,List!$A$2:$D$26,3,0)*D652/1000</f>
        <v>1.512</v>
      </c>
      <c r="N652" s="13" t="str">
        <f>VLOOKUP($C652,List!$A$2:$D$26,4,0)</f>
        <v>500g</v>
      </c>
      <c r="O652" s="14" t="str">
        <f t="shared" si="32"/>
        <v>Q3</v>
      </c>
    </row>
    <row r="653" spans="1:15" x14ac:dyDescent="0.55000000000000004">
      <c r="A653" s="2">
        <v>43655</v>
      </c>
      <c r="B653" t="s">
        <v>52</v>
      </c>
      <c r="C653" t="s">
        <v>20</v>
      </c>
      <c r="D653" s="6">
        <v>1310</v>
      </c>
      <c r="E653" s="4">
        <v>515657</v>
      </c>
      <c r="F653" s="4">
        <v>675510810</v>
      </c>
      <c r="G653" s="4">
        <v>175632810.60000002</v>
      </c>
      <c r="H653" t="s">
        <v>43</v>
      </c>
      <c r="I653" t="s">
        <v>74</v>
      </c>
      <c r="J653" s="13" t="str">
        <f t="shared" si="30"/>
        <v>T07</v>
      </c>
      <c r="K653" s="13" t="str">
        <f t="shared" si="31"/>
        <v>W28</v>
      </c>
      <c r="L653" s="13" t="str">
        <f>VLOOKUP($C653,List!$A$2:$D$26,2,0)</f>
        <v>Nhóm 08</v>
      </c>
      <c r="M653" s="14">
        <f>VLOOKUP($C653,List!$A$2:$D$26,3,0)*D653/1000</f>
        <v>3.93</v>
      </c>
      <c r="N653" s="13" t="str">
        <f>VLOOKUP($C653,List!$A$2:$D$26,4,0)</f>
        <v>500g</v>
      </c>
      <c r="O653" s="14" t="str">
        <f t="shared" si="32"/>
        <v>Q3</v>
      </c>
    </row>
    <row r="654" spans="1:15" x14ac:dyDescent="0.55000000000000004">
      <c r="A654" s="2">
        <v>43655</v>
      </c>
      <c r="B654" t="s">
        <v>64</v>
      </c>
      <c r="C654" t="s">
        <v>23</v>
      </c>
      <c r="D654" s="6">
        <v>440</v>
      </c>
      <c r="E654" s="4">
        <v>801533</v>
      </c>
      <c r="F654" s="4">
        <v>352674580</v>
      </c>
      <c r="G654" s="4">
        <v>38794203.799999997</v>
      </c>
      <c r="H654" t="s">
        <v>46</v>
      </c>
      <c r="I654" t="s">
        <v>75</v>
      </c>
      <c r="J654" s="13" t="str">
        <f t="shared" si="30"/>
        <v>T07</v>
      </c>
      <c r="K654" s="13" t="str">
        <f t="shared" si="31"/>
        <v>W28</v>
      </c>
      <c r="L654" s="13" t="str">
        <f>VLOOKUP($C654,List!$A$2:$D$26,2,0)</f>
        <v>Nhóm 07</v>
      </c>
      <c r="M654" s="14">
        <f>VLOOKUP($C654,List!$A$2:$D$26,3,0)*D654/1000</f>
        <v>1.8039999999999998</v>
      </c>
      <c r="N654" s="13" t="str">
        <f>VLOOKUP($C654,List!$A$2:$D$26,4,0)</f>
        <v>1000g</v>
      </c>
      <c r="O654" s="14" t="str">
        <f t="shared" si="32"/>
        <v>Q3</v>
      </c>
    </row>
    <row r="655" spans="1:15" x14ac:dyDescent="0.55000000000000004">
      <c r="A655" s="2">
        <v>43655</v>
      </c>
      <c r="B655" t="s">
        <v>52</v>
      </c>
      <c r="C655" t="s">
        <v>20</v>
      </c>
      <c r="D655" s="6">
        <v>470</v>
      </c>
      <c r="E655" s="4">
        <v>507207</v>
      </c>
      <c r="F655" s="4">
        <v>238387250</v>
      </c>
      <c r="G655" s="4">
        <v>21454852.5</v>
      </c>
      <c r="H655" t="s">
        <v>44</v>
      </c>
      <c r="I655" t="s">
        <v>74</v>
      </c>
      <c r="J655" s="13" t="str">
        <f t="shared" si="30"/>
        <v>T07</v>
      </c>
      <c r="K655" s="13" t="str">
        <f t="shared" si="31"/>
        <v>W28</v>
      </c>
      <c r="L655" s="13" t="str">
        <f>VLOOKUP($C655,List!$A$2:$D$26,2,0)</f>
        <v>Nhóm 08</v>
      </c>
      <c r="M655" s="14">
        <f>VLOOKUP($C655,List!$A$2:$D$26,3,0)*D655/1000</f>
        <v>1.41</v>
      </c>
      <c r="N655" s="13" t="str">
        <f>VLOOKUP($C655,List!$A$2:$D$26,4,0)</f>
        <v>500g</v>
      </c>
      <c r="O655" s="14" t="str">
        <f t="shared" si="32"/>
        <v>Q3</v>
      </c>
    </row>
    <row r="656" spans="1:15" x14ac:dyDescent="0.55000000000000004">
      <c r="A656" s="2">
        <v>43655</v>
      </c>
      <c r="B656" t="s">
        <v>50</v>
      </c>
      <c r="C656" t="s">
        <v>26</v>
      </c>
      <c r="D656" s="6">
        <v>130</v>
      </c>
      <c r="E656" s="4">
        <v>870244</v>
      </c>
      <c r="F656" s="4">
        <v>113131760</v>
      </c>
      <c r="G656" s="4">
        <v>18101081.600000001</v>
      </c>
      <c r="H656" t="s">
        <v>46</v>
      </c>
      <c r="I656" t="s">
        <v>75</v>
      </c>
      <c r="J656" s="13" t="str">
        <f t="shared" si="30"/>
        <v>T07</v>
      </c>
      <c r="K656" s="13" t="str">
        <f t="shared" si="31"/>
        <v>W28</v>
      </c>
      <c r="L656" s="13" t="str">
        <f>VLOOKUP($C656,List!$A$2:$D$26,2,0)</f>
        <v>Nhóm 06</v>
      </c>
      <c r="M656" s="14">
        <f>VLOOKUP($C656,List!$A$2:$D$26,3,0)*D656/1000</f>
        <v>0.33800000000000002</v>
      </c>
      <c r="N656" s="13" t="str">
        <f>VLOOKUP($C656,List!$A$2:$D$26,4,0)</f>
        <v>500g</v>
      </c>
      <c r="O656" s="14" t="str">
        <f t="shared" si="32"/>
        <v>Q3</v>
      </c>
    </row>
    <row r="657" spans="1:15" x14ac:dyDescent="0.55000000000000004">
      <c r="A657" s="2">
        <v>43655</v>
      </c>
      <c r="B657" t="s">
        <v>57</v>
      </c>
      <c r="C657" t="s">
        <v>15</v>
      </c>
      <c r="D657" s="6">
        <v>780</v>
      </c>
      <c r="E657" s="4">
        <v>735878</v>
      </c>
      <c r="F657" s="4">
        <v>573984580</v>
      </c>
      <c r="G657" s="4">
        <v>109057070.19999999</v>
      </c>
      <c r="H657" t="s">
        <v>44</v>
      </c>
      <c r="I657" t="s">
        <v>75</v>
      </c>
      <c r="J657" s="13" t="str">
        <f t="shared" si="30"/>
        <v>T07</v>
      </c>
      <c r="K657" s="13" t="str">
        <f t="shared" si="31"/>
        <v>W28</v>
      </c>
      <c r="L657" s="13" t="str">
        <f>VLOOKUP($C657,List!$A$2:$D$26,2,0)</f>
        <v>Nhóm 03</v>
      </c>
      <c r="M657" s="14">
        <f>VLOOKUP($C657,List!$A$2:$D$26,3,0)*D657/1000</f>
        <v>2.8079999999999998</v>
      </c>
      <c r="N657" s="13" t="str">
        <f>VLOOKUP($C657,List!$A$2:$D$26,4,0)</f>
        <v>800g</v>
      </c>
      <c r="O657" s="14" t="str">
        <f t="shared" si="32"/>
        <v>Q3</v>
      </c>
    </row>
    <row r="658" spans="1:15" x14ac:dyDescent="0.55000000000000004">
      <c r="A658" s="2">
        <v>43656</v>
      </c>
      <c r="B658" t="s">
        <v>54</v>
      </c>
      <c r="C658" t="s">
        <v>18</v>
      </c>
      <c r="D658" s="6">
        <v>2250</v>
      </c>
      <c r="E658" s="4">
        <v>253786</v>
      </c>
      <c r="F658" s="4">
        <v>571018230</v>
      </c>
      <c r="G658" s="4">
        <v>62812005.300000004</v>
      </c>
      <c r="H658" t="s">
        <v>47</v>
      </c>
      <c r="I658" t="s">
        <v>74</v>
      </c>
      <c r="J658" s="13" t="str">
        <f t="shared" si="30"/>
        <v>T07</v>
      </c>
      <c r="K658" s="13" t="str">
        <f t="shared" si="31"/>
        <v>W28</v>
      </c>
      <c r="L658" s="13" t="str">
        <f>VLOOKUP($C658,List!$A$2:$D$26,2,0)</f>
        <v>Nhóm 02</v>
      </c>
      <c r="M658" s="14">
        <f>VLOOKUP($C658,List!$A$2:$D$26,3,0)*D658/1000</f>
        <v>9</v>
      </c>
      <c r="N658" s="13" t="str">
        <f>VLOOKUP($C658,List!$A$2:$D$26,4,0)</f>
        <v>800g</v>
      </c>
      <c r="O658" s="14" t="str">
        <f t="shared" si="32"/>
        <v>Q3</v>
      </c>
    </row>
    <row r="659" spans="1:15" x14ac:dyDescent="0.55000000000000004">
      <c r="A659" s="2">
        <v>43656</v>
      </c>
      <c r="B659" t="s">
        <v>51</v>
      </c>
      <c r="C659" t="s">
        <v>11</v>
      </c>
      <c r="D659" s="6">
        <v>1620</v>
      </c>
      <c r="E659" s="4">
        <v>397857</v>
      </c>
      <c r="F659" s="4">
        <v>644528840</v>
      </c>
      <c r="G659" s="4">
        <v>83788749.200000003</v>
      </c>
      <c r="H659" t="s">
        <v>47</v>
      </c>
      <c r="I659" t="s">
        <v>74</v>
      </c>
      <c r="J659" s="13" t="str">
        <f t="shared" si="30"/>
        <v>T07</v>
      </c>
      <c r="K659" s="13" t="str">
        <f t="shared" si="31"/>
        <v>W28</v>
      </c>
      <c r="L659" s="13" t="str">
        <f>VLOOKUP($C659,List!$A$2:$D$26,2,0)</f>
        <v>Nhóm 05</v>
      </c>
      <c r="M659" s="14">
        <f>VLOOKUP($C659,List!$A$2:$D$26,3,0)*D659/1000</f>
        <v>3.5640000000000005</v>
      </c>
      <c r="N659" s="13" t="str">
        <f>VLOOKUP($C659,List!$A$2:$D$26,4,0)</f>
        <v>500g</v>
      </c>
      <c r="O659" s="14" t="str">
        <f t="shared" si="32"/>
        <v>Q3</v>
      </c>
    </row>
    <row r="660" spans="1:15" x14ac:dyDescent="0.55000000000000004">
      <c r="A660" s="2">
        <v>43656</v>
      </c>
      <c r="B660" t="s">
        <v>51</v>
      </c>
      <c r="C660" t="s">
        <v>10</v>
      </c>
      <c r="D660" s="6">
        <v>1020</v>
      </c>
      <c r="E660" s="4">
        <v>306408</v>
      </c>
      <c r="F660" s="4">
        <v>312536320</v>
      </c>
      <c r="G660" s="4">
        <v>40629721.600000001</v>
      </c>
      <c r="H660" t="s">
        <v>45</v>
      </c>
      <c r="I660" t="s">
        <v>74</v>
      </c>
      <c r="J660" s="13" t="str">
        <f t="shared" si="30"/>
        <v>T07</v>
      </c>
      <c r="K660" s="13" t="str">
        <f t="shared" si="31"/>
        <v>W28</v>
      </c>
      <c r="L660" s="13" t="str">
        <f>VLOOKUP($C660,List!$A$2:$D$26,2,0)</f>
        <v>Nhóm 07</v>
      </c>
      <c r="M660" s="14">
        <f>VLOOKUP($C660,List!$A$2:$D$26,3,0)*D660/1000</f>
        <v>2.754</v>
      </c>
      <c r="N660" s="13" t="str">
        <f>VLOOKUP($C660,List!$A$2:$D$26,4,0)</f>
        <v>500g</v>
      </c>
      <c r="O660" s="14" t="str">
        <f t="shared" si="32"/>
        <v>Q3</v>
      </c>
    </row>
    <row r="661" spans="1:15" x14ac:dyDescent="0.55000000000000004">
      <c r="A661" s="2">
        <v>43656</v>
      </c>
      <c r="B661" t="s">
        <v>52</v>
      </c>
      <c r="C661" t="s">
        <v>16</v>
      </c>
      <c r="D661" s="6">
        <v>620</v>
      </c>
      <c r="E661" s="4">
        <v>588655</v>
      </c>
      <c r="F661" s="4">
        <v>364966390</v>
      </c>
      <c r="G661" s="4">
        <v>83942269.700000003</v>
      </c>
      <c r="H661" t="s">
        <v>45</v>
      </c>
      <c r="I661" t="s">
        <v>74</v>
      </c>
      <c r="J661" s="13" t="str">
        <f t="shared" si="30"/>
        <v>T07</v>
      </c>
      <c r="K661" s="13" t="str">
        <f t="shared" si="31"/>
        <v>W28</v>
      </c>
      <c r="L661" s="13" t="str">
        <f>VLOOKUP($C661,List!$A$2:$D$26,2,0)</f>
        <v>Nhóm 04</v>
      </c>
      <c r="M661" s="14">
        <f>VLOOKUP($C661,List!$A$2:$D$26,3,0)*D661/1000</f>
        <v>1.984</v>
      </c>
      <c r="N661" s="13" t="str">
        <f>VLOOKUP($C661,List!$A$2:$D$26,4,0)</f>
        <v>800g</v>
      </c>
      <c r="O661" s="14" t="str">
        <f t="shared" si="32"/>
        <v>Q3</v>
      </c>
    </row>
    <row r="662" spans="1:15" x14ac:dyDescent="0.55000000000000004">
      <c r="A662" s="2">
        <v>43657</v>
      </c>
      <c r="B662" t="s">
        <v>58</v>
      </c>
      <c r="C662" t="s">
        <v>9</v>
      </c>
      <c r="D662" s="6">
        <v>670</v>
      </c>
      <c r="E662" s="4">
        <v>510921</v>
      </c>
      <c r="F662" s="4">
        <v>342317160</v>
      </c>
      <c r="G662" s="4">
        <v>61617088.799999997</v>
      </c>
      <c r="H662" t="s">
        <v>44</v>
      </c>
      <c r="I662" t="s">
        <v>75</v>
      </c>
      <c r="J662" s="13" t="str">
        <f t="shared" si="30"/>
        <v>T07</v>
      </c>
      <c r="K662" s="13" t="str">
        <f t="shared" si="31"/>
        <v>W28</v>
      </c>
      <c r="L662" s="13" t="str">
        <f>VLOOKUP($C662,List!$A$2:$D$26,2,0)</f>
        <v>Nhóm 04</v>
      </c>
      <c r="M662" s="14">
        <f>VLOOKUP($C662,List!$A$2:$D$26,3,0)*D662/1000</f>
        <v>2.1440000000000001</v>
      </c>
      <c r="N662" s="13" t="str">
        <f>VLOOKUP($C662,List!$A$2:$D$26,4,0)</f>
        <v>800g</v>
      </c>
      <c r="O662" s="14" t="str">
        <f t="shared" si="32"/>
        <v>Q3</v>
      </c>
    </row>
    <row r="663" spans="1:15" x14ac:dyDescent="0.55000000000000004">
      <c r="A663" s="2">
        <v>43657</v>
      </c>
      <c r="B663" t="s">
        <v>54</v>
      </c>
      <c r="C663" t="s">
        <v>13</v>
      </c>
      <c r="D663" s="6">
        <v>640</v>
      </c>
      <c r="E663" s="4">
        <v>781855</v>
      </c>
      <c r="F663" s="4">
        <v>500387270</v>
      </c>
      <c r="G663" s="4">
        <v>75058090.5</v>
      </c>
      <c r="H663" t="s">
        <v>43</v>
      </c>
      <c r="I663" t="s">
        <v>74</v>
      </c>
      <c r="J663" s="13" t="str">
        <f t="shared" si="30"/>
        <v>T07</v>
      </c>
      <c r="K663" s="13" t="str">
        <f t="shared" si="31"/>
        <v>W28</v>
      </c>
      <c r="L663" s="13" t="str">
        <f>VLOOKUP($C663,List!$A$2:$D$26,2,0)</f>
        <v>Nhóm 08</v>
      </c>
      <c r="M663" s="14">
        <f>VLOOKUP($C663,List!$A$2:$D$26,3,0)*D663/1000</f>
        <v>1.728</v>
      </c>
      <c r="N663" s="13" t="str">
        <f>VLOOKUP($C663,List!$A$2:$D$26,4,0)</f>
        <v>500g</v>
      </c>
      <c r="O663" s="14" t="str">
        <f t="shared" si="32"/>
        <v>Q3</v>
      </c>
    </row>
    <row r="664" spans="1:15" x14ac:dyDescent="0.55000000000000004">
      <c r="A664" s="2">
        <v>43657</v>
      </c>
      <c r="B664" t="s">
        <v>65</v>
      </c>
      <c r="C664" t="s">
        <v>22</v>
      </c>
      <c r="D664" s="6">
        <v>760</v>
      </c>
      <c r="E664" s="4">
        <v>917058</v>
      </c>
      <c r="F664" s="4">
        <v>696963860</v>
      </c>
      <c r="G664" s="4">
        <v>69696386</v>
      </c>
      <c r="H664" t="s">
        <v>46</v>
      </c>
      <c r="I664" t="s">
        <v>74</v>
      </c>
      <c r="J664" s="13" t="str">
        <f t="shared" si="30"/>
        <v>T07</v>
      </c>
      <c r="K664" s="13" t="str">
        <f t="shared" si="31"/>
        <v>W28</v>
      </c>
      <c r="L664" s="13" t="str">
        <f>VLOOKUP($C664,List!$A$2:$D$26,2,0)</f>
        <v>Nhóm 06</v>
      </c>
      <c r="M664" s="14">
        <f>VLOOKUP($C664,List!$A$2:$D$26,3,0)*D664/1000</f>
        <v>1.444</v>
      </c>
      <c r="N664" s="13" t="str">
        <f>VLOOKUP($C664,List!$A$2:$D$26,4,0)</f>
        <v>250g</v>
      </c>
      <c r="O664" s="14" t="str">
        <f t="shared" si="32"/>
        <v>Q3</v>
      </c>
    </row>
    <row r="665" spans="1:15" x14ac:dyDescent="0.55000000000000004">
      <c r="A665" s="2">
        <v>43657</v>
      </c>
      <c r="B665" t="s">
        <v>52</v>
      </c>
      <c r="C665" t="s">
        <v>16</v>
      </c>
      <c r="D665" s="6">
        <v>610</v>
      </c>
      <c r="E665" s="4">
        <v>547217</v>
      </c>
      <c r="F665" s="4">
        <v>333802630</v>
      </c>
      <c r="G665" s="4">
        <v>73436578.600000009</v>
      </c>
      <c r="H665" t="s">
        <v>44</v>
      </c>
      <c r="I665" t="s">
        <v>75</v>
      </c>
      <c r="J665" s="13" t="str">
        <f t="shared" si="30"/>
        <v>T07</v>
      </c>
      <c r="K665" s="13" t="str">
        <f t="shared" si="31"/>
        <v>W28</v>
      </c>
      <c r="L665" s="13" t="str">
        <f>VLOOKUP($C665,List!$A$2:$D$26,2,0)</f>
        <v>Nhóm 04</v>
      </c>
      <c r="M665" s="14">
        <f>VLOOKUP($C665,List!$A$2:$D$26,3,0)*D665/1000</f>
        <v>1.952</v>
      </c>
      <c r="N665" s="13" t="str">
        <f>VLOOKUP($C665,List!$A$2:$D$26,4,0)</f>
        <v>800g</v>
      </c>
      <c r="O665" s="14" t="str">
        <f t="shared" si="32"/>
        <v>Q3</v>
      </c>
    </row>
    <row r="666" spans="1:15" x14ac:dyDescent="0.55000000000000004">
      <c r="A666" s="2">
        <v>43657</v>
      </c>
      <c r="B666" t="s">
        <v>63</v>
      </c>
      <c r="C666" t="s">
        <v>14</v>
      </c>
      <c r="D666" s="6">
        <v>720</v>
      </c>
      <c r="E666" s="4">
        <v>238598</v>
      </c>
      <c r="F666" s="4">
        <v>171790280</v>
      </c>
      <c r="G666" s="4">
        <v>29204347.600000001</v>
      </c>
      <c r="H666" t="s">
        <v>45</v>
      </c>
      <c r="I666" t="s">
        <v>74</v>
      </c>
      <c r="J666" s="13" t="str">
        <f t="shared" si="30"/>
        <v>T07</v>
      </c>
      <c r="K666" s="13" t="str">
        <f t="shared" si="31"/>
        <v>W28</v>
      </c>
      <c r="L666" s="13" t="str">
        <f>VLOOKUP($C666,List!$A$2:$D$26,2,0)</f>
        <v>Nhóm 04</v>
      </c>
      <c r="M666" s="14">
        <f>VLOOKUP($C666,List!$A$2:$D$26,3,0)*D666/1000</f>
        <v>1.1519999999999999</v>
      </c>
      <c r="N666" s="13" t="str">
        <f>VLOOKUP($C666,List!$A$2:$D$26,4,0)</f>
        <v>250g</v>
      </c>
      <c r="O666" s="14" t="str">
        <f t="shared" si="32"/>
        <v>Q3</v>
      </c>
    </row>
    <row r="667" spans="1:15" x14ac:dyDescent="0.55000000000000004">
      <c r="A667" s="2">
        <v>43657</v>
      </c>
      <c r="B667" t="s">
        <v>58</v>
      </c>
      <c r="C667" t="s">
        <v>30</v>
      </c>
      <c r="D667" s="6">
        <v>210</v>
      </c>
      <c r="E667" s="4">
        <v>449373</v>
      </c>
      <c r="F667" s="4">
        <v>94368260</v>
      </c>
      <c r="G667" s="4">
        <v>7549460.7999999998</v>
      </c>
      <c r="H667" t="s">
        <v>47</v>
      </c>
      <c r="I667" t="s">
        <v>74</v>
      </c>
      <c r="J667" s="13" t="str">
        <f t="shared" si="30"/>
        <v>T07</v>
      </c>
      <c r="K667" s="13" t="str">
        <f t="shared" si="31"/>
        <v>W28</v>
      </c>
      <c r="L667" s="13" t="str">
        <f>VLOOKUP($C667,List!$A$2:$D$26,2,0)</f>
        <v>Nhóm 07</v>
      </c>
      <c r="M667" s="14">
        <f>VLOOKUP($C667,List!$A$2:$D$26,3,0)*D667/1000</f>
        <v>0.79800000000000004</v>
      </c>
      <c r="N667" s="13" t="str">
        <f>VLOOKUP($C667,List!$A$2:$D$26,4,0)</f>
        <v>800g</v>
      </c>
      <c r="O667" s="14" t="str">
        <f t="shared" si="32"/>
        <v>Q3</v>
      </c>
    </row>
    <row r="668" spans="1:15" x14ac:dyDescent="0.55000000000000004">
      <c r="A668" s="2">
        <v>43658</v>
      </c>
      <c r="B668" t="s">
        <v>63</v>
      </c>
      <c r="C668" t="s">
        <v>26</v>
      </c>
      <c r="D668" s="6">
        <v>450</v>
      </c>
      <c r="E668" s="4">
        <v>953876</v>
      </c>
      <c r="F668" s="4">
        <v>429244400</v>
      </c>
      <c r="G668" s="4">
        <v>111603544</v>
      </c>
      <c r="H668" t="s">
        <v>47</v>
      </c>
      <c r="I668" t="s">
        <v>74</v>
      </c>
      <c r="J668" s="13" t="str">
        <f t="shared" si="30"/>
        <v>T07</v>
      </c>
      <c r="K668" s="13" t="str">
        <f t="shared" si="31"/>
        <v>W28</v>
      </c>
      <c r="L668" s="13" t="str">
        <f>VLOOKUP($C668,List!$A$2:$D$26,2,0)</f>
        <v>Nhóm 06</v>
      </c>
      <c r="M668" s="14">
        <f>VLOOKUP($C668,List!$A$2:$D$26,3,0)*D668/1000</f>
        <v>1.17</v>
      </c>
      <c r="N668" s="13" t="str">
        <f>VLOOKUP($C668,List!$A$2:$D$26,4,0)</f>
        <v>500g</v>
      </c>
      <c r="O668" s="14" t="str">
        <f t="shared" si="32"/>
        <v>Q3</v>
      </c>
    </row>
    <row r="669" spans="1:15" x14ac:dyDescent="0.55000000000000004">
      <c r="A669" s="2">
        <v>43658</v>
      </c>
      <c r="B669" t="s">
        <v>57</v>
      </c>
      <c r="C669" t="s">
        <v>18</v>
      </c>
      <c r="D669" s="6">
        <v>80</v>
      </c>
      <c r="E669" s="4">
        <v>259552</v>
      </c>
      <c r="F669" s="4">
        <v>20764130</v>
      </c>
      <c r="G669" s="4">
        <v>4152826.0000000005</v>
      </c>
      <c r="H669" t="s">
        <v>45</v>
      </c>
      <c r="I669" t="s">
        <v>74</v>
      </c>
      <c r="J669" s="13" t="str">
        <f t="shared" si="30"/>
        <v>T07</v>
      </c>
      <c r="K669" s="13" t="str">
        <f t="shared" si="31"/>
        <v>W28</v>
      </c>
      <c r="L669" s="13" t="str">
        <f>VLOOKUP($C669,List!$A$2:$D$26,2,0)</f>
        <v>Nhóm 02</v>
      </c>
      <c r="M669" s="14">
        <f>VLOOKUP($C669,List!$A$2:$D$26,3,0)*D669/1000</f>
        <v>0.32</v>
      </c>
      <c r="N669" s="13" t="str">
        <f>VLOOKUP($C669,List!$A$2:$D$26,4,0)</f>
        <v>800g</v>
      </c>
      <c r="O669" s="14" t="str">
        <f t="shared" si="32"/>
        <v>Q3</v>
      </c>
    </row>
    <row r="670" spans="1:15" x14ac:dyDescent="0.55000000000000004">
      <c r="A670" s="2">
        <v>43658</v>
      </c>
      <c r="B670" t="s">
        <v>64</v>
      </c>
      <c r="C670" t="s">
        <v>20</v>
      </c>
      <c r="D670" s="6">
        <v>360</v>
      </c>
      <c r="E670" s="4">
        <v>528466</v>
      </c>
      <c r="F670" s="4">
        <v>190247860</v>
      </c>
      <c r="G670" s="4">
        <v>30439657.600000001</v>
      </c>
      <c r="H670" t="s">
        <v>44</v>
      </c>
      <c r="I670" t="s">
        <v>74</v>
      </c>
      <c r="J670" s="13" t="str">
        <f t="shared" si="30"/>
        <v>T07</v>
      </c>
      <c r="K670" s="13" t="str">
        <f t="shared" si="31"/>
        <v>W28</v>
      </c>
      <c r="L670" s="13" t="str">
        <f>VLOOKUP($C670,List!$A$2:$D$26,2,0)</f>
        <v>Nhóm 08</v>
      </c>
      <c r="M670" s="14">
        <f>VLOOKUP($C670,List!$A$2:$D$26,3,0)*D670/1000</f>
        <v>1.08</v>
      </c>
      <c r="N670" s="13" t="str">
        <f>VLOOKUP($C670,List!$A$2:$D$26,4,0)</f>
        <v>500g</v>
      </c>
      <c r="O670" s="14" t="str">
        <f t="shared" si="32"/>
        <v>Q3</v>
      </c>
    </row>
    <row r="671" spans="1:15" x14ac:dyDescent="0.55000000000000004">
      <c r="A671" s="2">
        <v>43658</v>
      </c>
      <c r="B671" t="s">
        <v>62</v>
      </c>
      <c r="C671" t="s">
        <v>9</v>
      </c>
      <c r="D671" s="6">
        <v>620</v>
      </c>
      <c r="E671" s="4">
        <v>453232</v>
      </c>
      <c r="F671" s="4">
        <v>281003700</v>
      </c>
      <c r="G671" s="4">
        <v>64630851.000000007</v>
      </c>
      <c r="H671" t="s">
        <v>44</v>
      </c>
      <c r="I671" t="s">
        <v>75</v>
      </c>
      <c r="J671" s="13" t="str">
        <f t="shared" si="30"/>
        <v>T07</v>
      </c>
      <c r="K671" s="13" t="str">
        <f t="shared" si="31"/>
        <v>W28</v>
      </c>
      <c r="L671" s="13" t="str">
        <f>VLOOKUP($C671,List!$A$2:$D$26,2,0)</f>
        <v>Nhóm 04</v>
      </c>
      <c r="M671" s="14">
        <f>VLOOKUP($C671,List!$A$2:$D$26,3,0)*D671/1000</f>
        <v>1.984</v>
      </c>
      <c r="N671" s="13" t="str">
        <f>VLOOKUP($C671,List!$A$2:$D$26,4,0)</f>
        <v>800g</v>
      </c>
      <c r="O671" s="14" t="str">
        <f t="shared" si="32"/>
        <v>Q3</v>
      </c>
    </row>
    <row r="672" spans="1:15" x14ac:dyDescent="0.55000000000000004">
      <c r="A672" s="2">
        <v>43658</v>
      </c>
      <c r="B672" t="s">
        <v>56</v>
      </c>
      <c r="C672" t="s">
        <v>23</v>
      </c>
      <c r="D672" s="6">
        <v>410</v>
      </c>
      <c r="E672" s="4">
        <v>1061115</v>
      </c>
      <c r="F672" s="4">
        <v>435057240</v>
      </c>
      <c r="G672" s="4">
        <v>39155151.599999994</v>
      </c>
      <c r="H672" t="s">
        <v>43</v>
      </c>
      <c r="I672" t="s">
        <v>75</v>
      </c>
      <c r="J672" s="13" t="str">
        <f t="shared" si="30"/>
        <v>T07</v>
      </c>
      <c r="K672" s="13" t="str">
        <f t="shared" si="31"/>
        <v>W28</v>
      </c>
      <c r="L672" s="13" t="str">
        <f>VLOOKUP($C672,List!$A$2:$D$26,2,0)</f>
        <v>Nhóm 07</v>
      </c>
      <c r="M672" s="14">
        <f>VLOOKUP($C672,List!$A$2:$D$26,3,0)*D672/1000</f>
        <v>1.6809999999999998</v>
      </c>
      <c r="N672" s="13" t="str">
        <f>VLOOKUP($C672,List!$A$2:$D$26,4,0)</f>
        <v>1000g</v>
      </c>
      <c r="O672" s="14" t="str">
        <f t="shared" si="32"/>
        <v>Q3</v>
      </c>
    </row>
    <row r="673" spans="1:15" x14ac:dyDescent="0.55000000000000004">
      <c r="A673" s="2">
        <v>43658</v>
      </c>
      <c r="B673" t="s">
        <v>52</v>
      </c>
      <c r="C673" t="s">
        <v>22</v>
      </c>
      <c r="D673" s="6">
        <v>720</v>
      </c>
      <c r="E673" s="4">
        <v>816160</v>
      </c>
      <c r="F673" s="4">
        <v>587635150</v>
      </c>
      <c r="G673" s="4">
        <v>88145272.5</v>
      </c>
      <c r="H673" t="s">
        <v>46</v>
      </c>
      <c r="I673" t="s">
        <v>75</v>
      </c>
      <c r="J673" s="13" t="str">
        <f t="shared" si="30"/>
        <v>T07</v>
      </c>
      <c r="K673" s="13" t="str">
        <f t="shared" si="31"/>
        <v>W28</v>
      </c>
      <c r="L673" s="13" t="str">
        <f>VLOOKUP($C673,List!$A$2:$D$26,2,0)</f>
        <v>Nhóm 06</v>
      </c>
      <c r="M673" s="14">
        <f>VLOOKUP($C673,List!$A$2:$D$26,3,0)*D673/1000</f>
        <v>1.3680000000000001</v>
      </c>
      <c r="N673" s="13" t="str">
        <f>VLOOKUP($C673,List!$A$2:$D$26,4,0)</f>
        <v>250g</v>
      </c>
      <c r="O673" s="14" t="str">
        <f t="shared" si="32"/>
        <v>Q3</v>
      </c>
    </row>
    <row r="674" spans="1:15" x14ac:dyDescent="0.55000000000000004">
      <c r="A674" s="2">
        <v>43659</v>
      </c>
      <c r="B674" t="s">
        <v>63</v>
      </c>
      <c r="C674" t="s">
        <v>16</v>
      </c>
      <c r="D674" s="6">
        <v>600</v>
      </c>
      <c r="E674" s="4">
        <v>528620</v>
      </c>
      <c r="F674" s="4">
        <v>317171970</v>
      </c>
      <c r="G674" s="4">
        <v>38060636.399999999</v>
      </c>
      <c r="H674" t="s">
        <v>47</v>
      </c>
      <c r="I674" t="s">
        <v>74</v>
      </c>
      <c r="J674" s="13" t="str">
        <f t="shared" si="30"/>
        <v>T07</v>
      </c>
      <c r="K674" s="13" t="str">
        <f t="shared" si="31"/>
        <v>W28</v>
      </c>
      <c r="L674" s="13" t="str">
        <f>VLOOKUP($C674,List!$A$2:$D$26,2,0)</f>
        <v>Nhóm 04</v>
      </c>
      <c r="M674" s="14">
        <f>VLOOKUP($C674,List!$A$2:$D$26,3,0)*D674/1000</f>
        <v>1.92</v>
      </c>
      <c r="N674" s="13" t="str">
        <f>VLOOKUP($C674,List!$A$2:$D$26,4,0)</f>
        <v>800g</v>
      </c>
      <c r="O674" s="14" t="str">
        <f t="shared" si="32"/>
        <v>Q3</v>
      </c>
    </row>
    <row r="675" spans="1:15" x14ac:dyDescent="0.55000000000000004">
      <c r="A675" s="2">
        <v>43659</v>
      </c>
      <c r="B675" t="s">
        <v>62</v>
      </c>
      <c r="C675" t="s">
        <v>17</v>
      </c>
      <c r="D675" s="6">
        <v>140</v>
      </c>
      <c r="E675" s="4">
        <v>524246</v>
      </c>
      <c r="F675" s="4">
        <v>73394480</v>
      </c>
      <c r="G675" s="4">
        <v>16880730.399999999</v>
      </c>
      <c r="H675" t="s">
        <v>45</v>
      </c>
      <c r="I675" t="s">
        <v>75</v>
      </c>
      <c r="J675" s="13" t="str">
        <f t="shared" si="30"/>
        <v>T07</v>
      </c>
      <c r="K675" s="13" t="str">
        <f t="shared" si="31"/>
        <v>W28</v>
      </c>
      <c r="L675" s="13" t="str">
        <f>VLOOKUP($C675,List!$A$2:$D$26,2,0)</f>
        <v>Nhóm 01</v>
      </c>
      <c r="M675" s="14">
        <f>VLOOKUP($C675,List!$A$2:$D$26,3,0)*D675/1000</f>
        <v>0.32200000000000001</v>
      </c>
      <c r="N675" s="13" t="str">
        <f>VLOOKUP($C675,List!$A$2:$D$26,4,0)</f>
        <v>500g</v>
      </c>
      <c r="O675" s="14" t="str">
        <f t="shared" si="32"/>
        <v>Q3</v>
      </c>
    </row>
    <row r="676" spans="1:15" x14ac:dyDescent="0.55000000000000004">
      <c r="A676" s="2">
        <v>43659</v>
      </c>
      <c r="B676" t="s">
        <v>58</v>
      </c>
      <c r="C676" t="s">
        <v>15</v>
      </c>
      <c r="D676" s="6">
        <v>1120</v>
      </c>
      <c r="E676" s="4">
        <v>619872</v>
      </c>
      <c r="F676" s="4">
        <v>694256420</v>
      </c>
      <c r="G676" s="4">
        <v>111081027.2</v>
      </c>
      <c r="H676" t="s">
        <v>47</v>
      </c>
      <c r="I676" t="s">
        <v>74</v>
      </c>
      <c r="J676" s="13" t="str">
        <f t="shared" si="30"/>
        <v>T07</v>
      </c>
      <c r="K676" s="13" t="str">
        <f t="shared" si="31"/>
        <v>W28</v>
      </c>
      <c r="L676" s="13" t="str">
        <f>VLOOKUP($C676,List!$A$2:$D$26,2,0)</f>
        <v>Nhóm 03</v>
      </c>
      <c r="M676" s="14">
        <f>VLOOKUP($C676,List!$A$2:$D$26,3,0)*D676/1000</f>
        <v>4.032</v>
      </c>
      <c r="N676" s="13" t="str">
        <f>VLOOKUP($C676,List!$A$2:$D$26,4,0)</f>
        <v>800g</v>
      </c>
      <c r="O676" s="14" t="str">
        <f t="shared" si="32"/>
        <v>Q3</v>
      </c>
    </row>
    <row r="677" spans="1:15" x14ac:dyDescent="0.55000000000000004">
      <c r="A677" s="2">
        <v>43659</v>
      </c>
      <c r="B677" t="s">
        <v>63</v>
      </c>
      <c r="C677" t="s">
        <v>18</v>
      </c>
      <c r="D677" s="6">
        <v>160</v>
      </c>
      <c r="E677" s="4">
        <v>303072</v>
      </c>
      <c r="F677" s="4">
        <v>48491470</v>
      </c>
      <c r="G677" s="4">
        <v>6303891.0999999996</v>
      </c>
      <c r="H677" t="s">
        <v>43</v>
      </c>
      <c r="I677" t="s">
        <v>74</v>
      </c>
      <c r="J677" s="13" t="str">
        <f t="shared" si="30"/>
        <v>T07</v>
      </c>
      <c r="K677" s="13" t="str">
        <f t="shared" si="31"/>
        <v>W28</v>
      </c>
      <c r="L677" s="13" t="str">
        <f>VLOOKUP($C677,List!$A$2:$D$26,2,0)</f>
        <v>Nhóm 02</v>
      </c>
      <c r="M677" s="14">
        <f>VLOOKUP($C677,List!$A$2:$D$26,3,0)*D677/1000</f>
        <v>0.64</v>
      </c>
      <c r="N677" s="13" t="str">
        <f>VLOOKUP($C677,List!$A$2:$D$26,4,0)</f>
        <v>800g</v>
      </c>
      <c r="O677" s="14" t="str">
        <f t="shared" si="32"/>
        <v>Q3</v>
      </c>
    </row>
    <row r="678" spans="1:15" x14ac:dyDescent="0.55000000000000004">
      <c r="A678" s="2">
        <v>43659</v>
      </c>
      <c r="B678" t="s">
        <v>58</v>
      </c>
      <c r="C678" t="s">
        <v>25</v>
      </c>
      <c r="D678" s="6">
        <v>250</v>
      </c>
      <c r="E678" s="4">
        <v>556166</v>
      </c>
      <c r="F678" s="4">
        <v>139041410</v>
      </c>
      <c r="G678" s="4">
        <v>19465797.400000002</v>
      </c>
      <c r="H678" t="s">
        <v>43</v>
      </c>
      <c r="I678" t="s">
        <v>75</v>
      </c>
      <c r="J678" s="13" t="str">
        <f t="shared" si="30"/>
        <v>T07</v>
      </c>
      <c r="K678" s="13" t="str">
        <f t="shared" si="31"/>
        <v>W28</v>
      </c>
      <c r="L678" s="13" t="str">
        <f>VLOOKUP($C678,List!$A$2:$D$26,2,0)</f>
        <v>Nhóm 06</v>
      </c>
      <c r="M678" s="14">
        <f>VLOOKUP($C678,List!$A$2:$D$26,3,0)*D678/1000</f>
        <v>0.32500000000000001</v>
      </c>
      <c r="N678" s="13" t="str">
        <f>VLOOKUP($C678,List!$A$2:$D$26,4,0)</f>
        <v>250g</v>
      </c>
      <c r="O678" s="14" t="str">
        <f t="shared" si="32"/>
        <v>Q3</v>
      </c>
    </row>
    <row r="679" spans="1:15" x14ac:dyDescent="0.55000000000000004">
      <c r="A679" s="2">
        <v>43659</v>
      </c>
      <c r="B679" t="s">
        <v>60</v>
      </c>
      <c r="C679" t="s">
        <v>17</v>
      </c>
      <c r="D679" s="6">
        <v>130</v>
      </c>
      <c r="E679" s="4">
        <v>452960</v>
      </c>
      <c r="F679" s="4">
        <v>58884790</v>
      </c>
      <c r="G679" s="4">
        <v>11776958</v>
      </c>
      <c r="H679" t="s">
        <v>47</v>
      </c>
      <c r="I679" t="s">
        <v>74</v>
      </c>
      <c r="J679" s="13" t="str">
        <f t="shared" si="30"/>
        <v>T07</v>
      </c>
      <c r="K679" s="13" t="str">
        <f t="shared" si="31"/>
        <v>W28</v>
      </c>
      <c r="L679" s="13" t="str">
        <f>VLOOKUP($C679,List!$A$2:$D$26,2,0)</f>
        <v>Nhóm 01</v>
      </c>
      <c r="M679" s="14">
        <f>VLOOKUP($C679,List!$A$2:$D$26,3,0)*D679/1000</f>
        <v>0.29899999999999999</v>
      </c>
      <c r="N679" s="13" t="str">
        <f>VLOOKUP($C679,List!$A$2:$D$26,4,0)</f>
        <v>500g</v>
      </c>
      <c r="O679" s="14" t="str">
        <f t="shared" si="32"/>
        <v>Q3</v>
      </c>
    </row>
    <row r="680" spans="1:15" x14ac:dyDescent="0.55000000000000004">
      <c r="A680" s="2">
        <v>43659</v>
      </c>
      <c r="B680" t="s">
        <v>54</v>
      </c>
      <c r="C680" t="s">
        <v>20</v>
      </c>
      <c r="D680" s="6">
        <v>110</v>
      </c>
      <c r="E680" s="4">
        <v>529237</v>
      </c>
      <c r="F680" s="4">
        <v>58216070</v>
      </c>
      <c r="G680" s="4">
        <v>6403767.7000000002</v>
      </c>
      <c r="H680" t="s">
        <v>44</v>
      </c>
      <c r="I680" t="s">
        <v>75</v>
      </c>
      <c r="J680" s="13" t="str">
        <f t="shared" si="30"/>
        <v>T07</v>
      </c>
      <c r="K680" s="13" t="str">
        <f t="shared" si="31"/>
        <v>W28</v>
      </c>
      <c r="L680" s="13" t="str">
        <f>VLOOKUP($C680,List!$A$2:$D$26,2,0)</f>
        <v>Nhóm 08</v>
      </c>
      <c r="M680" s="14">
        <f>VLOOKUP($C680,List!$A$2:$D$26,3,0)*D680/1000</f>
        <v>0.33</v>
      </c>
      <c r="N680" s="13" t="str">
        <f>VLOOKUP($C680,List!$A$2:$D$26,4,0)</f>
        <v>500g</v>
      </c>
      <c r="O680" s="14" t="str">
        <f t="shared" si="32"/>
        <v>Q3</v>
      </c>
    </row>
    <row r="681" spans="1:15" x14ac:dyDescent="0.55000000000000004">
      <c r="A681" s="2">
        <v>43660</v>
      </c>
      <c r="B681" t="s">
        <v>54</v>
      </c>
      <c r="C681" t="s">
        <v>29</v>
      </c>
      <c r="D681" s="6">
        <v>650</v>
      </c>
      <c r="E681" s="4">
        <v>1063150</v>
      </c>
      <c r="F681" s="4">
        <v>691047290</v>
      </c>
      <c r="G681" s="4">
        <v>89836147.699999988</v>
      </c>
      <c r="H681" t="s">
        <v>43</v>
      </c>
      <c r="I681" t="s">
        <v>75</v>
      </c>
      <c r="J681" s="13" t="str">
        <f t="shared" si="30"/>
        <v>T07</v>
      </c>
      <c r="K681" s="13" t="str">
        <f t="shared" si="31"/>
        <v>W29</v>
      </c>
      <c r="L681" s="13" t="str">
        <f>VLOOKUP($C681,List!$A$2:$D$26,2,0)</f>
        <v>Nhóm 02</v>
      </c>
      <c r="M681" s="14">
        <f>VLOOKUP($C681,List!$A$2:$D$26,3,0)*D681/1000</f>
        <v>2.145</v>
      </c>
      <c r="N681" s="13" t="str">
        <f>VLOOKUP($C681,List!$A$2:$D$26,4,0)</f>
        <v>800g</v>
      </c>
      <c r="O681" s="14" t="str">
        <f t="shared" si="32"/>
        <v>Q3</v>
      </c>
    </row>
    <row r="682" spans="1:15" x14ac:dyDescent="0.55000000000000004">
      <c r="A682" s="2">
        <v>43660</v>
      </c>
      <c r="B682" t="s">
        <v>51</v>
      </c>
      <c r="C682" t="s">
        <v>26</v>
      </c>
      <c r="D682" s="6">
        <v>240</v>
      </c>
      <c r="E682" s="4">
        <v>878988</v>
      </c>
      <c r="F682" s="4">
        <v>210957170</v>
      </c>
      <c r="G682" s="4">
        <v>18986145.300000001</v>
      </c>
      <c r="H682" t="s">
        <v>44</v>
      </c>
      <c r="I682" t="s">
        <v>75</v>
      </c>
      <c r="J682" s="13" t="str">
        <f t="shared" si="30"/>
        <v>T07</v>
      </c>
      <c r="K682" s="13" t="str">
        <f t="shared" si="31"/>
        <v>W29</v>
      </c>
      <c r="L682" s="13" t="str">
        <f>VLOOKUP($C682,List!$A$2:$D$26,2,0)</f>
        <v>Nhóm 06</v>
      </c>
      <c r="M682" s="14">
        <f>VLOOKUP($C682,List!$A$2:$D$26,3,0)*D682/1000</f>
        <v>0.624</v>
      </c>
      <c r="N682" s="13" t="str">
        <f>VLOOKUP($C682,List!$A$2:$D$26,4,0)</f>
        <v>500g</v>
      </c>
      <c r="O682" s="14" t="str">
        <f t="shared" si="32"/>
        <v>Q3</v>
      </c>
    </row>
    <row r="683" spans="1:15" x14ac:dyDescent="0.55000000000000004">
      <c r="A683" s="2">
        <v>43660</v>
      </c>
      <c r="B683" t="s">
        <v>59</v>
      </c>
      <c r="C683" t="s">
        <v>12</v>
      </c>
      <c r="D683" s="6">
        <v>620</v>
      </c>
      <c r="E683" s="4">
        <v>994190</v>
      </c>
      <c r="F683" s="4">
        <v>616397820</v>
      </c>
      <c r="G683" s="4">
        <v>49311825.600000009</v>
      </c>
      <c r="H683" t="s">
        <v>43</v>
      </c>
      <c r="I683" t="s">
        <v>74</v>
      </c>
      <c r="J683" s="13" t="str">
        <f t="shared" si="30"/>
        <v>T07</v>
      </c>
      <c r="K683" s="13" t="str">
        <f t="shared" si="31"/>
        <v>W29</v>
      </c>
      <c r="L683" s="13" t="str">
        <f>VLOOKUP($C683,List!$A$2:$D$26,2,0)</f>
        <v>Nhóm 03</v>
      </c>
      <c r="M683" s="14">
        <f>VLOOKUP($C683,List!$A$2:$D$26,3,0)*D683/1000</f>
        <v>2.6659999999999999</v>
      </c>
      <c r="N683" s="13" t="str">
        <f>VLOOKUP($C683,List!$A$2:$D$26,4,0)</f>
        <v>1000g</v>
      </c>
      <c r="O683" s="14" t="str">
        <f t="shared" si="32"/>
        <v>Q3</v>
      </c>
    </row>
    <row r="684" spans="1:15" x14ac:dyDescent="0.55000000000000004">
      <c r="A684" s="2">
        <v>43660</v>
      </c>
      <c r="B684" t="s">
        <v>58</v>
      </c>
      <c r="C684" t="s">
        <v>28</v>
      </c>
      <c r="D684" s="6">
        <v>1060</v>
      </c>
      <c r="E684" s="4">
        <v>634407</v>
      </c>
      <c r="F684" s="4">
        <v>672471350</v>
      </c>
      <c r="G684" s="4">
        <v>168117837.5</v>
      </c>
      <c r="H684" t="s">
        <v>43</v>
      </c>
      <c r="I684" t="s">
        <v>75</v>
      </c>
      <c r="J684" s="13" t="str">
        <f t="shared" si="30"/>
        <v>T07</v>
      </c>
      <c r="K684" s="13" t="str">
        <f t="shared" si="31"/>
        <v>W29</v>
      </c>
      <c r="L684" s="13" t="str">
        <f>VLOOKUP($C684,List!$A$2:$D$26,2,0)</f>
        <v>Nhóm 05</v>
      </c>
      <c r="M684" s="14">
        <f>VLOOKUP($C684,List!$A$2:$D$26,3,0)*D684/1000</f>
        <v>2.12</v>
      </c>
      <c r="N684" s="13" t="str">
        <f>VLOOKUP($C684,List!$A$2:$D$26,4,0)</f>
        <v>250g</v>
      </c>
      <c r="O684" s="14" t="str">
        <f t="shared" si="32"/>
        <v>Q3</v>
      </c>
    </row>
    <row r="685" spans="1:15" x14ac:dyDescent="0.55000000000000004">
      <c r="A685" s="2">
        <v>43661</v>
      </c>
      <c r="B685" t="s">
        <v>55</v>
      </c>
      <c r="C685" t="s">
        <v>30</v>
      </c>
      <c r="D685" s="6">
        <v>600</v>
      </c>
      <c r="E685" s="4">
        <v>385859</v>
      </c>
      <c r="F685" s="4">
        <v>231515420</v>
      </c>
      <c r="G685" s="4">
        <v>27781850.399999999</v>
      </c>
      <c r="H685" t="s">
        <v>47</v>
      </c>
      <c r="I685" t="s">
        <v>75</v>
      </c>
      <c r="J685" s="13" t="str">
        <f t="shared" si="30"/>
        <v>T07</v>
      </c>
      <c r="K685" s="13" t="str">
        <f t="shared" si="31"/>
        <v>W29</v>
      </c>
      <c r="L685" s="13" t="str">
        <f>VLOOKUP($C685,List!$A$2:$D$26,2,0)</f>
        <v>Nhóm 07</v>
      </c>
      <c r="M685" s="14">
        <f>VLOOKUP($C685,List!$A$2:$D$26,3,0)*D685/1000</f>
        <v>2.2799999999999998</v>
      </c>
      <c r="N685" s="13" t="str">
        <f>VLOOKUP($C685,List!$A$2:$D$26,4,0)</f>
        <v>800g</v>
      </c>
      <c r="O685" s="14" t="str">
        <f t="shared" si="32"/>
        <v>Q3</v>
      </c>
    </row>
    <row r="686" spans="1:15" x14ac:dyDescent="0.55000000000000004">
      <c r="A686" s="2">
        <v>43661</v>
      </c>
      <c r="B686" t="s">
        <v>63</v>
      </c>
      <c r="C686" t="s">
        <v>13</v>
      </c>
      <c r="D686" s="6">
        <v>220</v>
      </c>
      <c r="E686" s="4">
        <v>908794</v>
      </c>
      <c r="F686" s="4">
        <v>199934590</v>
      </c>
      <c r="G686" s="4">
        <v>27990842.600000001</v>
      </c>
      <c r="H686" t="s">
        <v>46</v>
      </c>
      <c r="I686" t="s">
        <v>74</v>
      </c>
      <c r="J686" s="13" t="str">
        <f t="shared" si="30"/>
        <v>T07</v>
      </c>
      <c r="K686" s="13" t="str">
        <f t="shared" si="31"/>
        <v>W29</v>
      </c>
      <c r="L686" s="13" t="str">
        <f>VLOOKUP($C686,List!$A$2:$D$26,2,0)</f>
        <v>Nhóm 08</v>
      </c>
      <c r="M686" s="14">
        <f>VLOOKUP($C686,List!$A$2:$D$26,3,0)*D686/1000</f>
        <v>0.59399999999999997</v>
      </c>
      <c r="N686" s="13" t="str">
        <f>VLOOKUP($C686,List!$A$2:$D$26,4,0)</f>
        <v>500g</v>
      </c>
      <c r="O686" s="14" t="str">
        <f t="shared" si="32"/>
        <v>Q3</v>
      </c>
    </row>
    <row r="687" spans="1:15" x14ac:dyDescent="0.55000000000000004">
      <c r="A687" s="2">
        <v>43662</v>
      </c>
      <c r="B687" t="s">
        <v>58</v>
      </c>
      <c r="C687" t="s">
        <v>22</v>
      </c>
      <c r="D687" s="6">
        <v>540</v>
      </c>
      <c r="E687" s="4">
        <v>1014428</v>
      </c>
      <c r="F687" s="4">
        <v>547791190</v>
      </c>
      <c r="G687" s="4">
        <v>49301207.100000001</v>
      </c>
      <c r="H687" t="s">
        <v>43</v>
      </c>
      <c r="I687" t="s">
        <v>75</v>
      </c>
      <c r="J687" s="13" t="str">
        <f t="shared" si="30"/>
        <v>T07</v>
      </c>
      <c r="K687" s="13" t="str">
        <f t="shared" si="31"/>
        <v>W29</v>
      </c>
      <c r="L687" s="13" t="str">
        <f>VLOOKUP($C687,List!$A$2:$D$26,2,0)</f>
        <v>Nhóm 06</v>
      </c>
      <c r="M687" s="14">
        <f>VLOOKUP($C687,List!$A$2:$D$26,3,0)*D687/1000</f>
        <v>1.026</v>
      </c>
      <c r="N687" s="13" t="str">
        <f>VLOOKUP($C687,List!$A$2:$D$26,4,0)</f>
        <v>250g</v>
      </c>
      <c r="O687" s="14" t="str">
        <f t="shared" si="32"/>
        <v>Q3</v>
      </c>
    </row>
    <row r="688" spans="1:15" x14ac:dyDescent="0.55000000000000004">
      <c r="A688" s="2">
        <v>43663</v>
      </c>
      <c r="B688" t="s">
        <v>55</v>
      </c>
      <c r="C688" t="s">
        <v>25</v>
      </c>
      <c r="D688" s="6">
        <v>220</v>
      </c>
      <c r="E688" s="4">
        <v>656211</v>
      </c>
      <c r="F688" s="4">
        <v>144366350</v>
      </c>
      <c r="G688" s="4">
        <v>14436635</v>
      </c>
      <c r="H688" t="s">
        <v>44</v>
      </c>
      <c r="I688" t="s">
        <v>74</v>
      </c>
      <c r="J688" s="13" t="str">
        <f t="shared" si="30"/>
        <v>T07</v>
      </c>
      <c r="K688" s="13" t="str">
        <f t="shared" si="31"/>
        <v>W29</v>
      </c>
      <c r="L688" s="13" t="str">
        <f>VLOOKUP($C688,List!$A$2:$D$26,2,0)</f>
        <v>Nhóm 06</v>
      </c>
      <c r="M688" s="14">
        <f>VLOOKUP($C688,List!$A$2:$D$26,3,0)*D688/1000</f>
        <v>0.28599999999999998</v>
      </c>
      <c r="N688" s="13" t="str">
        <f>VLOOKUP($C688,List!$A$2:$D$26,4,0)</f>
        <v>250g</v>
      </c>
      <c r="O688" s="14" t="str">
        <f t="shared" si="32"/>
        <v>Q3</v>
      </c>
    </row>
    <row r="689" spans="1:15" x14ac:dyDescent="0.55000000000000004">
      <c r="A689" s="2">
        <v>43663</v>
      </c>
      <c r="B689" t="s">
        <v>56</v>
      </c>
      <c r="C689" t="s">
        <v>18</v>
      </c>
      <c r="D689" s="6">
        <v>2820</v>
      </c>
      <c r="E689" s="4">
        <v>226591</v>
      </c>
      <c r="F689" s="4">
        <v>638988020</v>
      </c>
      <c r="G689" s="4">
        <v>102238083.2</v>
      </c>
      <c r="H689" t="s">
        <v>44</v>
      </c>
      <c r="I689" t="s">
        <v>75</v>
      </c>
      <c r="J689" s="13" t="str">
        <f t="shared" si="30"/>
        <v>T07</v>
      </c>
      <c r="K689" s="13" t="str">
        <f t="shared" si="31"/>
        <v>W29</v>
      </c>
      <c r="L689" s="13" t="str">
        <f>VLOOKUP($C689,List!$A$2:$D$26,2,0)</f>
        <v>Nhóm 02</v>
      </c>
      <c r="M689" s="14">
        <f>VLOOKUP($C689,List!$A$2:$D$26,3,0)*D689/1000</f>
        <v>11.28</v>
      </c>
      <c r="N689" s="13" t="str">
        <f>VLOOKUP($C689,List!$A$2:$D$26,4,0)</f>
        <v>800g</v>
      </c>
      <c r="O689" s="14" t="str">
        <f t="shared" si="32"/>
        <v>Q3</v>
      </c>
    </row>
    <row r="690" spans="1:15" x14ac:dyDescent="0.55000000000000004">
      <c r="A690" s="2">
        <v>43663</v>
      </c>
      <c r="B690" t="s">
        <v>61</v>
      </c>
      <c r="C690" t="s">
        <v>21</v>
      </c>
      <c r="D690" s="6">
        <v>630</v>
      </c>
      <c r="E690" s="4">
        <v>560483</v>
      </c>
      <c r="F690" s="4">
        <v>353104580</v>
      </c>
      <c r="G690" s="4">
        <v>70620916</v>
      </c>
      <c r="H690" t="s">
        <v>46</v>
      </c>
      <c r="I690" t="s">
        <v>74</v>
      </c>
      <c r="J690" s="13" t="str">
        <f t="shared" si="30"/>
        <v>T07</v>
      </c>
      <c r="K690" s="13" t="str">
        <f t="shared" si="31"/>
        <v>W29</v>
      </c>
      <c r="L690" s="13" t="str">
        <f>VLOOKUP($C690,List!$A$2:$D$26,2,0)</f>
        <v>Nhóm 07</v>
      </c>
      <c r="M690" s="14">
        <f>VLOOKUP($C690,List!$A$2:$D$26,3,0)*D690/1000</f>
        <v>2.2050000000000001</v>
      </c>
      <c r="N690" s="13" t="str">
        <f>VLOOKUP($C690,List!$A$2:$D$26,4,0)</f>
        <v>800g</v>
      </c>
      <c r="O690" s="14" t="str">
        <f t="shared" si="32"/>
        <v>Q3</v>
      </c>
    </row>
    <row r="691" spans="1:15" x14ac:dyDescent="0.55000000000000004">
      <c r="A691" s="2">
        <v>43663</v>
      </c>
      <c r="B691" t="s">
        <v>62</v>
      </c>
      <c r="C691" t="s">
        <v>20</v>
      </c>
      <c r="D691" s="6">
        <v>450</v>
      </c>
      <c r="E691" s="4">
        <v>478505</v>
      </c>
      <c r="F691" s="4">
        <v>215327420</v>
      </c>
      <c r="G691" s="4">
        <v>32299113</v>
      </c>
      <c r="H691" t="s">
        <v>47</v>
      </c>
      <c r="I691" t="s">
        <v>75</v>
      </c>
      <c r="J691" s="13" t="str">
        <f t="shared" si="30"/>
        <v>T07</v>
      </c>
      <c r="K691" s="13" t="str">
        <f t="shared" si="31"/>
        <v>W29</v>
      </c>
      <c r="L691" s="13" t="str">
        <f>VLOOKUP($C691,List!$A$2:$D$26,2,0)</f>
        <v>Nhóm 08</v>
      </c>
      <c r="M691" s="14">
        <f>VLOOKUP($C691,List!$A$2:$D$26,3,0)*D691/1000</f>
        <v>1.35</v>
      </c>
      <c r="N691" s="13" t="str">
        <f>VLOOKUP($C691,List!$A$2:$D$26,4,0)</f>
        <v>500g</v>
      </c>
      <c r="O691" s="14" t="str">
        <f t="shared" si="32"/>
        <v>Q3</v>
      </c>
    </row>
    <row r="692" spans="1:15" x14ac:dyDescent="0.55000000000000004">
      <c r="A692" s="2">
        <v>43663</v>
      </c>
      <c r="B692" t="s">
        <v>51</v>
      </c>
      <c r="C692" t="s">
        <v>21</v>
      </c>
      <c r="D692" s="6">
        <v>30</v>
      </c>
      <c r="E692" s="4">
        <v>713712</v>
      </c>
      <c r="F692" s="4">
        <v>21411360</v>
      </c>
      <c r="G692" s="4">
        <v>3425817.6</v>
      </c>
      <c r="H692" t="s">
        <v>43</v>
      </c>
      <c r="I692" t="s">
        <v>74</v>
      </c>
      <c r="J692" s="13" t="str">
        <f t="shared" si="30"/>
        <v>T07</v>
      </c>
      <c r="K692" s="13" t="str">
        <f t="shared" si="31"/>
        <v>W29</v>
      </c>
      <c r="L692" s="13" t="str">
        <f>VLOOKUP($C692,List!$A$2:$D$26,2,0)</f>
        <v>Nhóm 07</v>
      </c>
      <c r="M692" s="14">
        <f>VLOOKUP($C692,List!$A$2:$D$26,3,0)*D692/1000</f>
        <v>0.105</v>
      </c>
      <c r="N692" s="13" t="str">
        <f>VLOOKUP($C692,List!$A$2:$D$26,4,0)</f>
        <v>800g</v>
      </c>
      <c r="O692" s="14" t="str">
        <f t="shared" si="32"/>
        <v>Q3</v>
      </c>
    </row>
    <row r="693" spans="1:15" x14ac:dyDescent="0.55000000000000004">
      <c r="A693" s="2">
        <v>43664</v>
      </c>
      <c r="B693" t="s">
        <v>56</v>
      </c>
      <c r="C693" t="s">
        <v>7</v>
      </c>
      <c r="D693" s="6">
        <v>1590</v>
      </c>
      <c r="E693" s="4">
        <v>373907</v>
      </c>
      <c r="F693" s="4">
        <v>594511410</v>
      </c>
      <c r="G693" s="4">
        <v>112957167.90000001</v>
      </c>
      <c r="H693" t="s">
        <v>43</v>
      </c>
      <c r="I693" t="s">
        <v>75</v>
      </c>
      <c r="J693" s="13" t="str">
        <f t="shared" si="30"/>
        <v>T07</v>
      </c>
      <c r="K693" s="13" t="str">
        <f t="shared" si="31"/>
        <v>W29</v>
      </c>
      <c r="L693" s="13" t="str">
        <f>VLOOKUP($C693,List!$A$2:$D$26,2,0)</f>
        <v>Nhóm 06</v>
      </c>
      <c r="M693" s="14">
        <f>VLOOKUP($C693,List!$A$2:$D$26,3,0)*D693/1000</f>
        <v>5.0880000000000001</v>
      </c>
      <c r="N693" s="13" t="str">
        <f>VLOOKUP($C693,List!$A$2:$D$26,4,0)</f>
        <v>800g</v>
      </c>
      <c r="O693" s="14" t="str">
        <f t="shared" si="32"/>
        <v>Q3</v>
      </c>
    </row>
    <row r="694" spans="1:15" x14ac:dyDescent="0.55000000000000004">
      <c r="A694" s="2">
        <v>43664</v>
      </c>
      <c r="B694" t="s">
        <v>58</v>
      </c>
      <c r="C694" t="s">
        <v>16</v>
      </c>
      <c r="D694" s="6">
        <v>810</v>
      </c>
      <c r="E694" s="4">
        <v>655128</v>
      </c>
      <c r="F694" s="4">
        <v>530653620</v>
      </c>
      <c r="G694" s="4">
        <v>106130724</v>
      </c>
      <c r="H694" t="s">
        <v>44</v>
      </c>
      <c r="I694" t="s">
        <v>75</v>
      </c>
      <c r="J694" s="13" t="str">
        <f t="shared" si="30"/>
        <v>T07</v>
      </c>
      <c r="K694" s="13" t="str">
        <f t="shared" si="31"/>
        <v>W29</v>
      </c>
      <c r="L694" s="13" t="str">
        <f>VLOOKUP($C694,List!$A$2:$D$26,2,0)</f>
        <v>Nhóm 04</v>
      </c>
      <c r="M694" s="14">
        <f>VLOOKUP($C694,List!$A$2:$D$26,3,0)*D694/1000</f>
        <v>2.5920000000000001</v>
      </c>
      <c r="N694" s="13" t="str">
        <f>VLOOKUP($C694,List!$A$2:$D$26,4,0)</f>
        <v>800g</v>
      </c>
      <c r="O694" s="14" t="str">
        <f t="shared" si="32"/>
        <v>Q3</v>
      </c>
    </row>
    <row r="695" spans="1:15" x14ac:dyDescent="0.55000000000000004">
      <c r="A695" s="2">
        <v>43665</v>
      </c>
      <c r="B695" t="s">
        <v>52</v>
      </c>
      <c r="C695" t="s">
        <v>20</v>
      </c>
      <c r="D695" s="6">
        <v>640</v>
      </c>
      <c r="E695" s="4">
        <v>411932</v>
      </c>
      <c r="F695" s="4">
        <v>263636230</v>
      </c>
      <c r="G695" s="4">
        <v>57999970.599999994</v>
      </c>
      <c r="H695" t="s">
        <v>46</v>
      </c>
      <c r="I695" t="s">
        <v>75</v>
      </c>
      <c r="J695" s="13" t="str">
        <f t="shared" si="30"/>
        <v>T07</v>
      </c>
      <c r="K695" s="13" t="str">
        <f t="shared" si="31"/>
        <v>W29</v>
      </c>
      <c r="L695" s="13" t="str">
        <f>VLOOKUP($C695,List!$A$2:$D$26,2,0)</f>
        <v>Nhóm 08</v>
      </c>
      <c r="M695" s="14">
        <f>VLOOKUP($C695,List!$A$2:$D$26,3,0)*D695/1000</f>
        <v>1.92</v>
      </c>
      <c r="N695" s="13" t="str">
        <f>VLOOKUP($C695,List!$A$2:$D$26,4,0)</f>
        <v>500g</v>
      </c>
      <c r="O695" s="14" t="str">
        <f t="shared" si="32"/>
        <v>Q3</v>
      </c>
    </row>
    <row r="696" spans="1:15" x14ac:dyDescent="0.55000000000000004">
      <c r="A696" s="2">
        <v>43665</v>
      </c>
      <c r="B696" t="s">
        <v>59</v>
      </c>
      <c r="C696" t="s">
        <v>17</v>
      </c>
      <c r="D696" s="6">
        <v>1320</v>
      </c>
      <c r="E696" s="4">
        <v>439009</v>
      </c>
      <c r="F696" s="4">
        <v>579491840</v>
      </c>
      <c r="G696" s="4">
        <v>144872960</v>
      </c>
      <c r="H696" t="s">
        <v>47</v>
      </c>
      <c r="I696" t="s">
        <v>74</v>
      </c>
      <c r="J696" s="13" t="str">
        <f t="shared" si="30"/>
        <v>T07</v>
      </c>
      <c r="K696" s="13" t="str">
        <f t="shared" si="31"/>
        <v>W29</v>
      </c>
      <c r="L696" s="13" t="str">
        <f>VLOOKUP($C696,List!$A$2:$D$26,2,0)</f>
        <v>Nhóm 01</v>
      </c>
      <c r="M696" s="14">
        <f>VLOOKUP($C696,List!$A$2:$D$26,3,0)*D696/1000</f>
        <v>3.0359999999999996</v>
      </c>
      <c r="N696" s="13" t="str">
        <f>VLOOKUP($C696,List!$A$2:$D$26,4,0)</f>
        <v>500g</v>
      </c>
      <c r="O696" s="14" t="str">
        <f t="shared" si="32"/>
        <v>Q3</v>
      </c>
    </row>
    <row r="697" spans="1:15" x14ac:dyDescent="0.55000000000000004">
      <c r="A697" s="2">
        <v>43665</v>
      </c>
      <c r="B697" t="s">
        <v>52</v>
      </c>
      <c r="C697" t="s">
        <v>31</v>
      </c>
      <c r="D697" s="6">
        <v>170</v>
      </c>
      <c r="E697" s="4">
        <v>721037</v>
      </c>
      <c r="F697" s="4">
        <v>122576240</v>
      </c>
      <c r="G697" s="4">
        <v>19612198.400000002</v>
      </c>
      <c r="H697" t="s">
        <v>46</v>
      </c>
      <c r="I697" t="s">
        <v>75</v>
      </c>
      <c r="J697" s="13" t="str">
        <f t="shared" si="30"/>
        <v>T07</v>
      </c>
      <c r="K697" s="13" t="str">
        <f t="shared" si="31"/>
        <v>W29</v>
      </c>
      <c r="L697" s="13" t="str">
        <f>VLOOKUP($C697,List!$A$2:$D$26,2,0)</f>
        <v>Nhóm 04</v>
      </c>
      <c r="M697" s="14">
        <f>VLOOKUP($C697,List!$A$2:$D$26,3,0)*D697/1000</f>
        <v>0.54400000000000004</v>
      </c>
      <c r="N697" s="13" t="str">
        <f>VLOOKUP($C697,List!$A$2:$D$26,4,0)</f>
        <v>800g</v>
      </c>
      <c r="O697" s="14" t="str">
        <f t="shared" si="32"/>
        <v>Q3</v>
      </c>
    </row>
    <row r="698" spans="1:15" x14ac:dyDescent="0.55000000000000004">
      <c r="A698" s="2">
        <v>43665</v>
      </c>
      <c r="B698" t="s">
        <v>60</v>
      </c>
      <c r="C698" t="s">
        <v>23</v>
      </c>
      <c r="D698" s="6">
        <v>650</v>
      </c>
      <c r="E698" s="4">
        <v>936253</v>
      </c>
      <c r="F698" s="4">
        <v>608564320</v>
      </c>
      <c r="G698" s="4">
        <v>139969793.60000002</v>
      </c>
      <c r="H698" t="s">
        <v>44</v>
      </c>
      <c r="I698" t="s">
        <v>74</v>
      </c>
      <c r="J698" s="13" t="str">
        <f t="shared" si="30"/>
        <v>T07</v>
      </c>
      <c r="K698" s="13" t="str">
        <f t="shared" si="31"/>
        <v>W29</v>
      </c>
      <c r="L698" s="13" t="str">
        <f>VLOOKUP($C698,List!$A$2:$D$26,2,0)</f>
        <v>Nhóm 07</v>
      </c>
      <c r="M698" s="14">
        <f>VLOOKUP($C698,List!$A$2:$D$26,3,0)*D698/1000</f>
        <v>2.6649999999999996</v>
      </c>
      <c r="N698" s="13" t="str">
        <f>VLOOKUP($C698,List!$A$2:$D$26,4,0)</f>
        <v>1000g</v>
      </c>
      <c r="O698" s="14" t="str">
        <f t="shared" si="32"/>
        <v>Q3</v>
      </c>
    </row>
    <row r="699" spans="1:15" x14ac:dyDescent="0.55000000000000004">
      <c r="A699" s="2">
        <v>43665</v>
      </c>
      <c r="B699" t="s">
        <v>52</v>
      </c>
      <c r="C699" t="s">
        <v>30</v>
      </c>
      <c r="D699" s="6">
        <v>460</v>
      </c>
      <c r="E699" s="4">
        <v>479793</v>
      </c>
      <c r="F699" s="4">
        <v>220704870</v>
      </c>
      <c r="G699" s="4">
        <v>33105730.5</v>
      </c>
      <c r="H699" t="s">
        <v>45</v>
      </c>
      <c r="I699" t="s">
        <v>74</v>
      </c>
      <c r="J699" s="13" t="str">
        <f t="shared" si="30"/>
        <v>T07</v>
      </c>
      <c r="K699" s="13" t="str">
        <f t="shared" si="31"/>
        <v>W29</v>
      </c>
      <c r="L699" s="13" t="str">
        <f>VLOOKUP($C699,List!$A$2:$D$26,2,0)</f>
        <v>Nhóm 07</v>
      </c>
      <c r="M699" s="14">
        <f>VLOOKUP($C699,List!$A$2:$D$26,3,0)*D699/1000</f>
        <v>1.748</v>
      </c>
      <c r="N699" s="13" t="str">
        <f>VLOOKUP($C699,List!$A$2:$D$26,4,0)</f>
        <v>800g</v>
      </c>
      <c r="O699" s="14" t="str">
        <f t="shared" si="32"/>
        <v>Q3</v>
      </c>
    </row>
    <row r="700" spans="1:15" x14ac:dyDescent="0.55000000000000004">
      <c r="A700" s="2">
        <v>43666</v>
      </c>
      <c r="B700" t="s">
        <v>54</v>
      </c>
      <c r="C700" t="s">
        <v>27</v>
      </c>
      <c r="D700" s="6">
        <v>1620</v>
      </c>
      <c r="E700" s="4">
        <v>389105</v>
      </c>
      <c r="F700" s="4">
        <v>630350590</v>
      </c>
      <c r="G700" s="4">
        <v>69338564.900000006</v>
      </c>
      <c r="H700" t="s">
        <v>47</v>
      </c>
      <c r="I700" t="s">
        <v>74</v>
      </c>
      <c r="J700" s="13" t="str">
        <f t="shared" si="30"/>
        <v>T07</v>
      </c>
      <c r="K700" s="13" t="str">
        <f t="shared" si="31"/>
        <v>W29</v>
      </c>
      <c r="L700" s="13" t="str">
        <f>VLOOKUP($C700,List!$A$2:$D$26,2,0)</f>
        <v>Nhóm 03</v>
      </c>
      <c r="M700" s="14">
        <f>VLOOKUP($C700,List!$A$2:$D$26,3,0)*D700/1000</f>
        <v>5.9939999999999998</v>
      </c>
      <c r="N700" s="13" t="str">
        <f>VLOOKUP($C700,List!$A$2:$D$26,4,0)</f>
        <v>800g</v>
      </c>
      <c r="O700" s="14" t="str">
        <f t="shared" si="32"/>
        <v>Q3</v>
      </c>
    </row>
    <row r="701" spans="1:15" x14ac:dyDescent="0.55000000000000004">
      <c r="A701" s="2">
        <v>43666</v>
      </c>
      <c r="B701" t="s">
        <v>58</v>
      </c>
      <c r="C701" t="s">
        <v>10</v>
      </c>
      <c r="D701" s="6">
        <v>2230</v>
      </c>
      <c r="E701" s="4">
        <v>261999</v>
      </c>
      <c r="F701" s="4">
        <v>584258530</v>
      </c>
      <c r="G701" s="4">
        <v>140222047.19999999</v>
      </c>
      <c r="H701" t="s">
        <v>44</v>
      </c>
      <c r="I701" t="s">
        <v>75</v>
      </c>
      <c r="J701" s="13" t="str">
        <f t="shared" si="30"/>
        <v>T07</v>
      </c>
      <c r="K701" s="13" t="str">
        <f t="shared" si="31"/>
        <v>W29</v>
      </c>
      <c r="L701" s="13" t="str">
        <f>VLOOKUP($C701,List!$A$2:$D$26,2,0)</f>
        <v>Nhóm 07</v>
      </c>
      <c r="M701" s="14">
        <f>VLOOKUP($C701,List!$A$2:$D$26,3,0)*D701/1000</f>
        <v>6.0209999999999999</v>
      </c>
      <c r="N701" s="13" t="str">
        <f>VLOOKUP($C701,List!$A$2:$D$26,4,0)</f>
        <v>500g</v>
      </c>
      <c r="O701" s="14" t="str">
        <f t="shared" si="32"/>
        <v>Q3</v>
      </c>
    </row>
    <row r="702" spans="1:15" x14ac:dyDescent="0.55000000000000004">
      <c r="A702" s="2">
        <v>43666</v>
      </c>
      <c r="B702" t="s">
        <v>61</v>
      </c>
      <c r="C702" t="s">
        <v>26</v>
      </c>
      <c r="D702" s="6">
        <v>230</v>
      </c>
      <c r="E702" s="4">
        <v>894674</v>
      </c>
      <c r="F702" s="4">
        <v>205774940</v>
      </c>
      <c r="G702" s="4">
        <v>22635243.399999999</v>
      </c>
      <c r="H702" t="s">
        <v>46</v>
      </c>
      <c r="I702" t="s">
        <v>74</v>
      </c>
      <c r="J702" s="13" t="str">
        <f t="shared" si="30"/>
        <v>T07</v>
      </c>
      <c r="K702" s="13" t="str">
        <f t="shared" si="31"/>
        <v>W29</v>
      </c>
      <c r="L702" s="13" t="str">
        <f>VLOOKUP($C702,List!$A$2:$D$26,2,0)</f>
        <v>Nhóm 06</v>
      </c>
      <c r="M702" s="14">
        <f>VLOOKUP($C702,List!$A$2:$D$26,3,0)*D702/1000</f>
        <v>0.59799999999999998</v>
      </c>
      <c r="N702" s="13" t="str">
        <f>VLOOKUP($C702,List!$A$2:$D$26,4,0)</f>
        <v>500g</v>
      </c>
      <c r="O702" s="14" t="str">
        <f t="shared" si="32"/>
        <v>Q3</v>
      </c>
    </row>
    <row r="703" spans="1:15" x14ac:dyDescent="0.55000000000000004">
      <c r="A703" s="2">
        <v>43666</v>
      </c>
      <c r="B703" t="s">
        <v>51</v>
      </c>
      <c r="C703" t="s">
        <v>20</v>
      </c>
      <c r="D703" s="6">
        <v>1130</v>
      </c>
      <c r="E703" s="4">
        <v>486781</v>
      </c>
      <c r="F703" s="4">
        <v>550062830</v>
      </c>
      <c r="G703" s="4">
        <v>55006283.000000007</v>
      </c>
      <c r="H703" t="s">
        <v>43</v>
      </c>
      <c r="I703" t="s">
        <v>74</v>
      </c>
      <c r="J703" s="13" t="str">
        <f t="shared" si="30"/>
        <v>T07</v>
      </c>
      <c r="K703" s="13" t="str">
        <f t="shared" si="31"/>
        <v>W29</v>
      </c>
      <c r="L703" s="13" t="str">
        <f>VLOOKUP($C703,List!$A$2:$D$26,2,0)</f>
        <v>Nhóm 08</v>
      </c>
      <c r="M703" s="14">
        <f>VLOOKUP($C703,List!$A$2:$D$26,3,0)*D703/1000</f>
        <v>3.39</v>
      </c>
      <c r="N703" s="13" t="str">
        <f>VLOOKUP($C703,List!$A$2:$D$26,4,0)</f>
        <v>500g</v>
      </c>
      <c r="O703" s="14" t="str">
        <f t="shared" si="32"/>
        <v>Q3</v>
      </c>
    </row>
    <row r="704" spans="1:15" x14ac:dyDescent="0.55000000000000004">
      <c r="A704" s="2">
        <v>43667</v>
      </c>
      <c r="B704" t="s">
        <v>63</v>
      </c>
      <c r="C704" t="s">
        <v>17</v>
      </c>
      <c r="D704" s="6">
        <v>990</v>
      </c>
      <c r="E704" s="4">
        <v>435221</v>
      </c>
      <c r="F704" s="4">
        <v>430868660</v>
      </c>
      <c r="G704" s="4">
        <v>94791105.199999988</v>
      </c>
      <c r="H704" t="s">
        <v>47</v>
      </c>
      <c r="I704" t="s">
        <v>74</v>
      </c>
      <c r="J704" s="13" t="str">
        <f t="shared" si="30"/>
        <v>T07</v>
      </c>
      <c r="K704" s="13" t="str">
        <f t="shared" si="31"/>
        <v>W30</v>
      </c>
      <c r="L704" s="13" t="str">
        <f>VLOOKUP($C704,List!$A$2:$D$26,2,0)</f>
        <v>Nhóm 01</v>
      </c>
      <c r="M704" s="14">
        <f>VLOOKUP($C704,List!$A$2:$D$26,3,0)*D704/1000</f>
        <v>2.2770000000000001</v>
      </c>
      <c r="N704" s="13" t="str">
        <f>VLOOKUP($C704,List!$A$2:$D$26,4,0)</f>
        <v>500g</v>
      </c>
      <c r="O704" s="14" t="str">
        <f t="shared" si="32"/>
        <v>Q3</v>
      </c>
    </row>
    <row r="705" spans="1:15" x14ac:dyDescent="0.55000000000000004">
      <c r="A705" s="2">
        <v>43668</v>
      </c>
      <c r="B705" t="s">
        <v>52</v>
      </c>
      <c r="C705" t="s">
        <v>20</v>
      </c>
      <c r="D705" s="6">
        <v>310</v>
      </c>
      <c r="E705" s="4">
        <v>460302</v>
      </c>
      <c r="F705" s="4">
        <v>142693560</v>
      </c>
      <c r="G705" s="4">
        <v>34246454.399999999</v>
      </c>
      <c r="H705" t="s">
        <v>43</v>
      </c>
      <c r="I705" t="s">
        <v>75</v>
      </c>
      <c r="J705" s="13" t="str">
        <f t="shared" si="30"/>
        <v>T07</v>
      </c>
      <c r="K705" s="13" t="str">
        <f t="shared" si="31"/>
        <v>W30</v>
      </c>
      <c r="L705" s="13" t="str">
        <f>VLOOKUP($C705,List!$A$2:$D$26,2,0)</f>
        <v>Nhóm 08</v>
      </c>
      <c r="M705" s="14">
        <f>VLOOKUP($C705,List!$A$2:$D$26,3,0)*D705/1000</f>
        <v>0.93</v>
      </c>
      <c r="N705" s="13" t="str">
        <f>VLOOKUP($C705,List!$A$2:$D$26,4,0)</f>
        <v>500g</v>
      </c>
      <c r="O705" s="14" t="str">
        <f t="shared" si="32"/>
        <v>Q3</v>
      </c>
    </row>
    <row r="706" spans="1:15" x14ac:dyDescent="0.55000000000000004">
      <c r="A706" s="2">
        <v>43668</v>
      </c>
      <c r="B706" t="s">
        <v>58</v>
      </c>
      <c r="C706" t="s">
        <v>7</v>
      </c>
      <c r="D706" s="6">
        <v>550</v>
      </c>
      <c r="E706" s="4">
        <v>423543</v>
      </c>
      <c r="F706" s="4">
        <v>232948400</v>
      </c>
      <c r="G706" s="4">
        <v>30283292</v>
      </c>
      <c r="H706" t="s">
        <v>43</v>
      </c>
      <c r="I706" t="s">
        <v>75</v>
      </c>
      <c r="J706" s="13" t="str">
        <f t="shared" si="30"/>
        <v>T07</v>
      </c>
      <c r="K706" s="13" t="str">
        <f t="shared" si="31"/>
        <v>W30</v>
      </c>
      <c r="L706" s="13" t="str">
        <f>VLOOKUP($C706,List!$A$2:$D$26,2,0)</f>
        <v>Nhóm 06</v>
      </c>
      <c r="M706" s="14">
        <f>VLOOKUP($C706,List!$A$2:$D$26,3,0)*D706/1000</f>
        <v>1.76</v>
      </c>
      <c r="N706" s="13" t="str">
        <f>VLOOKUP($C706,List!$A$2:$D$26,4,0)</f>
        <v>800g</v>
      </c>
      <c r="O706" s="14" t="str">
        <f t="shared" si="32"/>
        <v>Q3</v>
      </c>
    </row>
    <row r="707" spans="1:15" x14ac:dyDescent="0.55000000000000004">
      <c r="A707" s="2">
        <v>43668</v>
      </c>
      <c r="B707" t="s">
        <v>57</v>
      </c>
      <c r="C707" t="s">
        <v>13</v>
      </c>
      <c r="D707" s="6">
        <v>650</v>
      </c>
      <c r="E707" s="4">
        <v>644337</v>
      </c>
      <c r="F707" s="4">
        <v>418819050</v>
      </c>
      <c r="G707" s="4">
        <v>92140191</v>
      </c>
      <c r="H707" t="s">
        <v>45</v>
      </c>
      <c r="I707" t="s">
        <v>74</v>
      </c>
      <c r="J707" s="13" t="str">
        <f t="shared" si="30"/>
        <v>T07</v>
      </c>
      <c r="K707" s="13" t="str">
        <f t="shared" si="31"/>
        <v>W30</v>
      </c>
      <c r="L707" s="13" t="str">
        <f>VLOOKUP($C707,List!$A$2:$D$26,2,0)</f>
        <v>Nhóm 08</v>
      </c>
      <c r="M707" s="14">
        <f>VLOOKUP($C707,List!$A$2:$D$26,3,0)*D707/1000</f>
        <v>1.7550000000000003</v>
      </c>
      <c r="N707" s="13" t="str">
        <f>VLOOKUP($C707,List!$A$2:$D$26,4,0)</f>
        <v>500g</v>
      </c>
      <c r="O707" s="14" t="str">
        <f t="shared" si="32"/>
        <v>Q3</v>
      </c>
    </row>
    <row r="708" spans="1:15" x14ac:dyDescent="0.55000000000000004">
      <c r="A708" s="2">
        <v>43668</v>
      </c>
      <c r="B708" t="s">
        <v>59</v>
      </c>
      <c r="C708" t="s">
        <v>10</v>
      </c>
      <c r="D708" s="6">
        <v>2170</v>
      </c>
      <c r="E708" s="4">
        <v>257235</v>
      </c>
      <c r="F708" s="4">
        <v>558199640</v>
      </c>
      <c r="G708" s="4">
        <v>111639928</v>
      </c>
      <c r="H708" t="s">
        <v>44</v>
      </c>
      <c r="I708" t="s">
        <v>75</v>
      </c>
      <c r="J708" s="13" t="str">
        <f t="shared" si="30"/>
        <v>T07</v>
      </c>
      <c r="K708" s="13" t="str">
        <f t="shared" si="31"/>
        <v>W30</v>
      </c>
      <c r="L708" s="13" t="str">
        <f>VLOOKUP($C708,List!$A$2:$D$26,2,0)</f>
        <v>Nhóm 07</v>
      </c>
      <c r="M708" s="14">
        <f>VLOOKUP($C708,List!$A$2:$D$26,3,0)*D708/1000</f>
        <v>5.859</v>
      </c>
      <c r="N708" s="13" t="str">
        <f>VLOOKUP($C708,List!$A$2:$D$26,4,0)</f>
        <v>500g</v>
      </c>
      <c r="O708" s="14" t="str">
        <f t="shared" si="32"/>
        <v>Q3</v>
      </c>
    </row>
    <row r="709" spans="1:15" x14ac:dyDescent="0.55000000000000004">
      <c r="A709" s="2">
        <v>43668</v>
      </c>
      <c r="B709" t="s">
        <v>59</v>
      </c>
      <c r="C709" t="s">
        <v>15</v>
      </c>
      <c r="D709" s="6">
        <v>330</v>
      </c>
      <c r="E709" s="4">
        <v>676116</v>
      </c>
      <c r="F709" s="4">
        <v>223118350</v>
      </c>
      <c r="G709" s="4">
        <v>55779587.5</v>
      </c>
      <c r="H709" t="s">
        <v>43</v>
      </c>
      <c r="I709" t="s">
        <v>74</v>
      </c>
      <c r="J709" s="13" t="str">
        <f t="shared" si="30"/>
        <v>T07</v>
      </c>
      <c r="K709" s="13" t="str">
        <f t="shared" si="31"/>
        <v>W30</v>
      </c>
      <c r="L709" s="13" t="str">
        <f>VLOOKUP($C709,List!$A$2:$D$26,2,0)</f>
        <v>Nhóm 03</v>
      </c>
      <c r="M709" s="14">
        <f>VLOOKUP($C709,List!$A$2:$D$26,3,0)*D709/1000</f>
        <v>1.1879999999999999</v>
      </c>
      <c r="N709" s="13" t="str">
        <f>VLOOKUP($C709,List!$A$2:$D$26,4,0)</f>
        <v>800g</v>
      </c>
      <c r="O709" s="14" t="str">
        <f t="shared" si="32"/>
        <v>Q3</v>
      </c>
    </row>
    <row r="710" spans="1:15" x14ac:dyDescent="0.55000000000000004">
      <c r="A710" s="2">
        <v>43668</v>
      </c>
      <c r="B710" t="s">
        <v>55</v>
      </c>
      <c r="C710" t="s">
        <v>9</v>
      </c>
      <c r="D710" s="6">
        <v>500</v>
      </c>
      <c r="E710" s="4">
        <v>438805</v>
      </c>
      <c r="F710" s="4">
        <v>219402400</v>
      </c>
      <c r="G710" s="4">
        <v>19746216</v>
      </c>
      <c r="H710" t="s">
        <v>43</v>
      </c>
      <c r="I710" t="s">
        <v>74</v>
      </c>
      <c r="J710" s="13" t="str">
        <f t="shared" si="30"/>
        <v>T07</v>
      </c>
      <c r="K710" s="13" t="str">
        <f t="shared" si="31"/>
        <v>W30</v>
      </c>
      <c r="L710" s="13" t="str">
        <f>VLOOKUP($C710,List!$A$2:$D$26,2,0)</f>
        <v>Nhóm 04</v>
      </c>
      <c r="M710" s="14">
        <f>VLOOKUP($C710,List!$A$2:$D$26,3,0)*D710/1000</f>
        <v>1.6</v>
      </c>
      <c r="N710" s="13" t="str">
        <f>VLOOKUP($C710,List!$A$2:$D$26,4,0)</f>
        <v>800g</v>
      </c>
      <c r="O710" s="14" t="str">
        <f t="shared" si="32"/>
        <v>Q3</v>
      </c>
    </row>
    <row r="711" spans="1:15" x14ac:dyDescent="0.55000000000000004">
      <c r="A711" s="2">
        <v>43669</v>
      </c>
      <c r="B711" t="s">
        <v>56</v>
      </c>
      <c r="C711" t="s">
        <v>16</v>
      </c>
      <c r="D711" s="6">
        <v>250</v>
      </c>
      <c r="E711" s="4">
        <v>655656</v>
      </c>
      <c r="F711" s="4">
        <v>163913930</v>
      </c>
      <c r="G711" s="4">
        <v>18030532.300000001</v>
      </c>
      <c r="H711" t="s">
        <v>47</v>
      </c>
      <c r="I711" t="s">
        <v>75</v>
      </c>
      <c r="J711" s="13" t="str">
        <f t="shared" si="30"/>
        <v>T07</v>
      </c>
      <c r="K711" s="13" t="str">
        <f t="shared" si="31"/>
        <v>W30</v>
      </c>
      <c r="L711" s="13" t="str">
        <f>VLOOKUP($C711,List!$A$2:$D$26,2,0)</f>
        <v>Nhóm 04</v>
      </c>
      <c r="M711" s="14">
        <f>VLOOKUP($C711,List!$A$2:$D$26,3,0)*D711/1000</f>
        <v>0.8</v>
      </c>
      <c r="N711" s="13" t="str">
        <f>VLOOKUP($C711,List!$A$2:$D$26,4,0)</f>
        <v>800g</v>
      </c>
      <c r="O711" s="14" t="str">
        <f t="shared" si="32"/>
        <v>Q3</v>
      </c>
    </row>
    <row r="712" spans="1:15" x14ac:dyDescent="0.55000000000000004">
      <c r="A712" s="2">
        <v>43669</v>
      </c>
      <c r="B712" t="s">
        <v>55</v>
      </c>
      <c r="C712" t="s">
        <v>20</v>
      </c>
      <c r="D712" s="6">
        <v>1030</v>
      </c>
      <c r="E712" s="4">
        <v>520464</v>
      </c>
      <c r="F712" s="4">
        <v>536077490</v>
      </c>
      <c r="G712" s="4">
        <v>69690073.700000003</v>
      </c>
      <c r="H712" t="s">
        <v>45</v>
      </c>
      <c r="I712" t="s">
        <v>74</v>
      </c>
      <c r="J712" s="13" t="str">
        <f t="shared" ref="J712:J775" si="33">"T"&amp;RIGHT(0&amp;MONTH(A712),2)</f>
        <v>T07</v>
      </c>
      <c r="K712" s="13" t="str">
        <f t="shared" ref="K712:K775" si="34">"W"&amp;RIGHT(0&amp;WEEKNUM(A712),2)</f>
        <v>W30</v>
      </c>
      <c r="L712" s="13" t="str">
        <f>VLOOKUP($C712,List!$A$2:$D$26,2,0)</f>
        <v>Nhóm 08</v>
      </c>
      <c r="M712" s="14">
        <f>VLOOKUP($C712,List!$A$2:$D$26,3,0)*D712/1000</f>
        <v>3.09</v>
      </c>
      <c r="N712" s="13" t="str">
        <f>VLOOKUP($C712,List!$A$2:$D$26,4,0)</f>
        <v>500g</v>
      </c>
      <c r="O712" s="14" t="str">
        <f t="shared" ref="O712:O775" si="35">IF(MONTH(A712)&gt;9,"Q4",IF(MONTH(A712)&gt;6,"Q3",IF(MONTH(A712)&gt;3,"Q2","Q1")))</f>
        <v>Q3</v>
      </c>
    </row>
    <row r="713" spans="1:15" x14ac:dyDescent="0.55000000000000004">
      <c r="A713" s="2">
        <v>43670</v>
      </c>
      <c r="B713" t="s">
        <v>63</v>
      </c>
      <c r="C713" t="s">
        <v>8</v>
      </c>
      <c r="D713" s="6">
        <v>50</v>
      </c>
      <c r="E713" s="4">
        <v>489453</v>
      </c>
      <c r="F713" s="4">
        <v>24472650</v>
      </c>
      <c r="G713" s="4">
        <v>2936718</v>
      </c>
      <c r="H713" t="s">
        <v>46</v>
      </c>
      <c r="I713" t="s">
        <v>74</v>
      </c>
      <c r="J713" s="13" t="str">
        <f t="shared" si="33"/>
        <v>T07</v>
      </c>
      <c r="K713" s="13" t="str">
        <f t="shared" si="34"/>
        <v>W30</v>
      </c>
      <c r="L713" s="13" t="str">
        <f>VLOOKUP($C713,List!$A$2:$D$26,2,0)</f>
        <v>Nhóm 02</v>
      </c>
      <c r="M713" s="14">
        <f>VLOOKUP($C713,List!$A$2:$D$26,3,0)*D713/1000</f>
        <v>0.2</v>
      </c>
      <c r="N713" s="13" t="str">
        <f>VLOOKUP($C713,List!$A$2:$D$26,4,0)</f>
        <v>800g</v>
      </c>
      <c r="O713" s="14" t="str">
        <f t="shared" si="35"/>
        <v>Q3</v>
      </c>
    </row>
    <row r="714" spans="1:15" x14ac:dyDescent="0.55000000000000004">
      <c r="A714" s="2">
        <v>43670</v>
      </c>
      <c r="B714" t="s">
        <v>51</v>
      </c>
      <c r="C714" t="s">
        <v>19</v>
      </c>
      <c r="D714" s="6">
        <v>1140</v>
      </c>
      <c r="E714" s="4">
        <v>605959</v>
      </c>
      <c r="F714" s="4">
        <v>690793350</v>
      </c>
      <c r="G714" s="4">
        <v>89803135.5</v>
      </c>
      <c r="H714" t="s">
        <v>47</v>
      </c>
      <c r="I714" t="s">
        <v>74</v>
      </c>
      <c r="J714" s="13" t="str">
        <f t="shared" si="33"/>
        <v>T07</v>
      </c>
      <c r="K714" s="13" t="str">
        <f t="shared" si="34"/>
        <v>W30</v>
      </c>
      <c r="L714" s="13" t="str">
        <f>VLOOKUP($C714,List!$A$2:$D$26,2,0)</f>
        <v>Nhóm 08</v>
      </c>
      <c r="M714" s="14">
        <f>VLOOKUP($C714,List!$A$2:$D$26,3,0)*D714/1000</f>
        <v>1.3680000000000001</v>
      </c>
      <c r="N714" s="13" t="str">
        <f>VLOOKUP($C714,List!$A$2:$D$26,4,0)</f>
        <v>250g</v>
      </c>
      <c r="O714" s="14" t="str">
        <f t="shared" si="35"/>
        <v>Q3</v>
      </c>
    </row>
    <row r="715" spans="1:15" x14ac:dyDescent="0.55000000000000004">
      <c r="A715" s="2">
        <v>43670</v>
      </c>
      <c r="B715" t="s">
        <v>61</v>
      </c>
      <c r="C715" t="s">
        <v>14</v>
      </c>
      <c r="D715" s="6">
        <v>1970</v>
      </c>
      <c r="E715" s="4">
        <v>274679</v>
      </c>
      <c r="F715" s="4">
        <v>541117870</v>
      </c>
      <c r="G715" s="4">
        <v>48700608.299999997</v>
      </c>
      <c r="H715" t="s">
        <v>46</v>
      </c>
      <c r="I715" t="s">
        <v>75</v>
      </c>
      <c r="J715" s="13" t="str">
        <f t="shared" si="33"/>
        <v>T07</v>
      </c>
      <c r="K715" s="13" t="str">
        <f t="shared" si="34"/>
        <v>W30</v>
      </c>
      <c r="L715" s="13" t="str">
        <f>VLOOKUP($C715,List!$A$2:$D$26,2,0)</f>
        <v>Nhóm 04</v>
      </c>
      <c r="M715" s="14">
        <f>VLOOKUP($C715,List!$A$2:$D$26,3,0)*D715/1000</f>
        <v>3.1520000000000001</v>
      </c>
      <c r="N715" s="13" t="str">
        <f>VLOOKUP($C715,List!$A$2:$D$26,4,0)</f>
        <v>250g</v>
      </c>
      <c r="O715" s="14" t="str">
        <f t="shared" si="35"/>
        <v>Q3</v>
      </c>
    </row>
    <row r="716" spans="1:15" x14ac:dyDescent="0.55000000000000004">
      <c r="A716" s="2">
        <v>43670</v>
      </c>
      <c r="B716" t="s">
        <v>63</v>
      </c>
      <c r="C716" t="s">
        <v>18</v>
      </c>
      <c r="D716" s="6">
        <v>1600</v>
      </c>
      <c r="E716" s="4">
        <v>253655</v>
      </c>
      <c r="F716" s="4">
        <v>405848220</v>
      </c>
      <c r="G716" s="4">
        <v>97403572.799999997</v>
      </c>
      <c r="H716" t="s">
        <v>47</v>
      </c>
      <c r="I716" t="s">
        <v>75</v>
      </c>
      <c r="J716" s="13" t="str">
        <f t="shared" si="33"/>
        <v>T07</v>
      </c>
      <c r="K716" s="13" t="str">
        <f t="shared" si="34"/>
        <v>W30</v>
      </c>
      <c r="L716" s="13" t="str">
        <f>VLOOKUP($C716,List!$A$2:$D$26,2,0)</f>
        <v>Nhóm 02</v>
      </c>
      <c r="M716" s="14">
        <f>VLOOKUP($C716,List!$A$2:$D$26,3,0)*D716/1000</f>
        <v>6.4</v>
      </c>
      <c r="N716" s="13" t="str">
        <f>VLOOKUP($C716,List!$A$2:$D$26,4,0)</f>
        <v>800g</v>
      </c>
      <c r="O716" s="14" t="str">
        <f t="shared" si="35"/>
        <v>Q3</v>
      </c>
    </row>
    <row r="717" spans="1:15" x14ac:dyDescent="0.55000000000000004">
      <c r="A717" s="2">
        <v>43670</v>
      </c>
      <c r="B717" t="s">
        <v>65</v>
      </c>
      <c r="C717" t="s">
        <v>9</v>
      </c>
      <c r="D717" s="6">
        <v>540</v>
      </c>
      <c r="E717" s="4">
        <v>484866</v>
      </c>
      <c r="F717" s="4">
        <v>261827540</v>
      </c>
      <c r="G717" s="4">
        <v>34037580.200000003</v>
      </c>
      <c r="H717" t="s">
        <v>47</v>
      </c>
      <c r="I717" t="s">
        <v>75</v>
      </c>
      <c r="J717" s="13" t="str">
        <f t="shared" si="33"/>
        <v>T07</v>
      </c>
      <c r="K717" s="13" t="str">
        <f t="shared" si="34"/>
        <v>W30</v>
      </c>
      <c r="L717" s="13" t="str">
        <f>VLOOKUP($C717,List!$A$2:$D$26,2,0)</f>
        <v>Nhóm 04</v>
      </c>
      <c r="M717" s="14">
        <f>VLOOKUP($C717,List!$A$2:$D$26,3,0)*D717/1000</f>
        <v>1.728</v>
      </c>
      <c r="N717" s="13" t="str">
        <f>VLOOKUP($C717,List!$A$2:$D$26,4,0)</f>
        <v>800g</v>
      </c>
      <c r="O717" s="14" t="str">
        <f t="shared" si="35"/>
        <v>Q3</v>
      </c>
    </row>
    <row r="718" spans="1:15" x14ac:dyDescent="0.55000000000000004">
      <c r="A718" s="2">
        <v>43671</v>
      </c>
      <c r="B718" t="s">
        <v>59</v>
      </c>
      <c r="C718" t="s">
        <v>31</v>
      </c>
      <c r="D718" s="6">
        <v>60</v>
      </c>
      <c r="E718" s="4">
        <v>776595</v>
      </c>
      <c r="F718" s="4">
        <v>46595680</v>
      </c>
      <c r="G718" s="4">
        <v>7921265.6000000006</v>
      </c>
      <c r="H718" t="s">
        <v>45</v>
      </c>
      <c r="I718" t="s">
        <v>75</v>
      </c>
      <c r="J718" s="13" t="str">
        <f t="shared" si="33"/>
        <v>T07</v>
      </c>
      <c r="K718" s="13" t="str">
        <f t="shared" si="34"/>
        <v>W30</v>
      </c>
      <c r="L718" s="13" t="str">
        <f>VLOOKUP($C718,List!$A$2:$D$26,2,0)</f>
        <v>Nhóm 04</v>
      </c>
      <c r="M718" s="14">
        <f>VLOOKUP($C718,List!$A$2:$D$26,3,0)*D718/1000</f>
        <v>0.192</v>
      </c>
      <c r="N718" s="13" t="str">
        <f>VLOOKUP($C718,List!$A$2:$D$26,4,0)</f>
        <v>800g</v>
      </c>
      <c r="O718" s="14" t="str">
        <f t="shared" si="35"/>
        <v>Q3</v>
      </c>
    </row>
    <row r="719" spans="1:15" x14ac:dyDescent="0.55000000000000004">
      <c r="A719" s="2">
        <v>43671</v>
      </c>
      <c r="B719" t="s">
        <v>53</v>
      </c>
      <c r="C719" t="s">
        <v>21</v>
      </c>
      <c r="D719" s="6">
        <v>1050</v>
      </c>
      <c r="E719" s="4">
        <v>537457</v>
      </c>
      <c r="F719" s="4">
        <v>564330050</v>
      </c>
      <c r="G719" s="4">
        <v>45146404</v>
      </c>
      <c r="H719" t="s">
        <v>43</v>
      </c>
      <c r="I719" t="s">
        <v>74</v>
      </c>
      <c r="J719" s="13" t="str">
        <f t="shared" si="33"/>
        <v>T07</v>
      </c>
      <c r="K719" s="13" t="str">
        <f t="shared" si="34"/>
        <v>W30</v>
      </c>
      <c r="L719" s="13" t="str">
        <f>VLOOKUP($C719,List!$A$2:$D$26,2,0)</f>
        <v>Nhóm 07</v>
      </c>
      <c r="M719" s="14">
        <f>VLOOKUP($C719,List!$A$2:$D$26,3,0)*D719/1000</f>
        <v>3.6749999999999998</v>
      </c>
      <c r="N719" s="13" t="str">
        <f>VLOOKUP($C719,List!$A$2:$D$26,4,0)</f>
        <v>800g</v>
      </c>
      <c r="O719" s="14" t="str">
        <f t="shared" si="35"/>
        <v>Q3</v>
      </c>
    </row>
    <row r="720" spans="1:15" x14ac:dyDescent="0.55000000000000004">
      <c r="A720" s="2">
        <v>43671</v>
      </c>
      <c r="B720" t="s">
        <v>54</v>
      </c>
      <c r="C720" t="s">
        <v>17</v>
      </c>
      <c r="D720" s="6">
        <v>720</v>
      </c>
      <c r="E720" s="4">
        <v>491505</v>
      </c>
      <c r="F720" s="4">
        <v>353883330</v>
      </c>
      <c r="G720" s="4">
        <v>92009665.799999997</v>
      </c>
      <c r="H720" t="s">
        <v>43</v>
      </c>
      <c r="I720" t="s">
        <v>75</v>
      </c>
      <c r="J720" s="13" t="str">
        <f t="shared" si="33"/>
        <v>T07</v>
      </c>
      <c r="K720" s="13" t="str">
        <f t="shared" si="34"/>
        <v>W30</v>
      </c>
      <c r="L720" s="13" t="str">
        <f>VLOOKUP($C720,List!$A$2:$D$26,2,0)</f>
        <v>Nhóm 01</v>
      </c>
      <c r="M720" s="14">
        <f>VLOOKUP($C720,List!$A$2:$D$26,3,0)*D720/1000</f>
        <v>1.6559999999999997</v>
      </c>
      <c r="N720" s="13" t="str">
        <f>VLOOKUP($C720,List!$A$2:$D$26,4,0)</f>
        <v>500g</v>
      </c>
      <c r="O720" s="14" t="str">
        <f t="shared" si="35"/>
        <v>Q3</v>
      </c>
    </row>
    <row r="721" spans="1:15" x14ac:dyDescent="0.55000000000000004">
      <c r="A721" s="2">
        <v>43672</v>
      </c>
      <c r="B721" t="s">
        <v>60</v>
      </c>
      <c r="C721" t="s">
        <v>27</v>
      </c>
      <c r="D721" s="6">
        <v>1590</v>
      </c>
      <c r="E721" s="4">
        <v>370013</v>
      </c>
      <c r="F721" s="4">
        <v>588319960</v>
      </c>
      <c r="G721" s="4">
        <v>64715195.599999994</v>
      </c>
      <c r="H721" t="s">
        <v>47</v>
      </c>
      <c r="I721" t="s">
        <v>75</v>
      </c>
      <c r="J721" s="13" t="str">
        <f t="shared" si="33"/>
        <v>T07</v>
      </c>
      <c r="K721" s="13" t="str">
        <f t="shared" si="34"/>
        <v>W30</v>
      </c>
      <c r="L721" s="13" t="str">
        <f>VLOOKUP($C721,List!$A$2:$D$26,2,0)</f>
        <v>Nhóm 03</v>
      </c>
      <c r="M721" s="14">
        <f>VLOOKUP($C721,List!$A$2:$D$26,3,0)*D721/1000</f>
        <v>5.883</v>
      </c>
      <c r="N721" s="13" t="str">
        <f>VLOOKUP($C721,List!$A$2:$D$26,4,0)</f>
        <v>800g</v>
      </c>
      <c r="O721" s="14" t="str">
        <f t="shared" si="35"/>
        <v>Q3</v>
      </c>
    </row>
    <row r="722" spans="1:15" x14ac:dyDescent="0.55000000000000004">
      <c r="A722" s="2">
        <v>43672</v>
      </c>
      <c r="B722" t="s">
        <v>62</v>
      </c>
      <c r="C722" t="s">
        <v>23</v>
      </c>
      <c r="D722" s="6">
        <v>500</v>
      </c>
      <c r="E722" s="4">
        <v>1084910</v>
      </c>
      <c r="F722" s="4">
        <v>542454910</v>
      </c>
      <c r="G722" s="4">
        <v>135613727.5</v>
      </c>
      <c r="H722" t="s">
        <v>47</v>
      </c>
      <c r="I722" t="s">
        <v>74</v>
      </c>
      <c r="J722" s="13" t="str">
        <f t="shared" si="33"/>
        <v>T07</v>
      </c>
      <c r="K722" s="13" t="str">
        <f t="shared" si="34"/>
        <v>W30</v>
      </c>
      <c r="L722" s="13" t="str">
        <f>VLOOKUP($C722,List!$A$2:$D$26,2,0)</f>
        <v>Nhóm 07</v>
      </c>
      <c r="M722" s="14">
        <f>VLOOKUP($C722,List!$A$2:$D$26,3,0)*D722/1000</f>
        <v>2.0499999999999998</v>
      </c>
      <c r="N722" s="13" t="str">
        <f>VLOOKUP($C722,List!$A$2:$D$26,4,0)</f>
        <v>1000g</v>
      </c>
      <c r="O722" s="14" t="str">
        <f t="shared" si="35"/>
        <v>Q3</v>
      </c>
    </row>
    <row r="723" spans="1:15" x14ac:dyDescent="0.55000000000000004">
      <c r="A723" s="2">
        <v>43672</v>
      </c>
      <c r="B723" t="s">
        <v>61</v>
      </c>
      <c r="C723" t="s">
        <v>22</v>
      </c>
      <c r="D723" s="6">
        <v>600</v>
      </c>
      <c r="E723" s="4">
        <v>808766</v>
      </c>
      <c r="F723" s="4">
        <v>485259750</v>
      </c>
      <c r="G723" s="4">
        <v>77641560</v>
      </c>
      <c r="H723" t="s">
        <v>44</v>
      </c>
      <c r="I723" t="s">
        <v>74</v>
      </c>
      <c r="J723" s="13" t="str">
        <f t="shared" si="33"/>
        <v>T07</v>
      </c>
      <c r="K723" s="13" t="str">
        <f t="shared" si="34"/>
        <v>W30</v>
      </c>
      <c r="L723" s="13" t="str">
        <f>VLOOKUP($C723,List!$A$2:$D$26,2,0)</f>
        <v>Nhóm 06</v>
      </c>
      <c r="M723" s="14">
        <f>VLOOKUP($C723,List!$A$2:$D$26,3,0)*D723/1000</f>
        <v>1.1399999999999999</v>
      </c>
      <c r="N723" s="13" t="str">
        <f>VLOOKUP($C723,List!$A$2:$D$26,4,0)</f>
        <v>250g</v>
      </c>
      <c r="O723" s="14" t="str">
        <f t="shared" si="35"/>
        <v>Q3</v>
      </c>
    </row>
    <row r="724" spans="1:15" x14ac:dyDescent="0.55000000000000004">
      <c r="A724" s="2">
        <v>43672</v>
      </c>
      <c r="B724" t="s">
        <v>64</v>
      </c>
      <c r="C724" t="s">
        <v>22</v>
      </c>
      <c r="D724" s="6">
        <v>250</v>
      </c>
      <c r="E724" s="4">
        <v>989882</v>
      </c>
      <c r="F724" s="4">
        <v>247470400</v>
      </c>
      <c r="G724" s="4">
        <v>47019376</v>
      </c>
      <c r="H724" t="s">
        <v>44</v>
      </c>
      <c r="I724" t="s">
        <v>74</v>
      </c>
      <c r="J724" s="13" t="str">
        <f t="shared" si="33"/>
        <v>T07</v>
      </c>
      <c r="K724" s="13" t="str">
        <f t="shared" si="34"/>
        <v>W30</v>
      </c>
      <c r="L724" s="13" t="str">
        <f>VLOOKUP($C724,List!$A$2:$D$26,2,0)</f>
        <v>Nhóm 06</v>
      </c>
      <c r="M724" s="14">
        <f>VLOOKUP($C724,List!$A$2:$D$26,3,0)*D724/1000</f>
        <v>0.47499999999999998</v>
      </c>
      <c r="N724" s="13" t="str">
        <f>VLOOKUP($C724,List!$A$2:$D$26,4,0)</f>
        <v>250g</v>
      </c>
      <c r="O724" s="14" t="str">
        <f t="shared" si="35"/>
        <v>Q3</v>
      </c>
    </row>
    <row r="725" spans="1:15" x14ac:dyDescent="0.55000000000000004">
      <c r="A725" s="2">
        <v>43672</v>
      </c>
      <c r="B725" t="s">
        <v>64</v>
      </c>
      <c r="C725" t="s">
        <v>20</v>
      </c>
      <c r="D725" s="6">
        <v>960</v>
      </c>
      <c r="E725" s="4">
        <v>472391</v>
      </c>
      <c r="F725" s="4">
        <v>453495530</v>
      </c>
      <c r="G725" s="4">
        <v>36279642.400000006</v>
      </c>
      <c r="H725" t="s">
        <v>45</v>
      </c>
      <c r="I725" t="s">
        <v>75</v>
      </c>
      <c r="J725" s="13" t="str">
        <f t="shared" si="33"/>
        <v>T07</v>
      </c>
      <c r="K725" s="13" t="str">
        <f t="shared" si="34"/>
        <v>W30</v>
      </c>
      <c r="L725" s="13" t="str">
        <f>VLOOKUP($C725,List!$A$2:$D$26,2,0)</f>
        <v>Nhóm 08</v>
      </c>
      <c r="M725" s="14">
        <f>VLOOKUP($C725,List!$A$2:$D$26,3,0)*D725/1000</f>
        <v>2.88</v>
      </c>
      <c r="N725" s="13" t="str">
        <f>VLOOKUP($C725,List!$A$2:$D$26,4,0)</f>
        <v>500g</v>
      </c>
      <c r="O725" s="14" t="str">
        <f t="shared" si="35"/>
        <v>Q3</v>
      </c>
    </row>
    <row r="726" spans="1:15" x14ac:dyDescent="0.55000000000000004">
      <c r="A726" s="2">
        <v>43673</v>
      </c>
      <c r="B726" t="s">
        <v>59</v>
      </c>
      <c r="C726" t="s">
        <v>19</v>
      </c>
      <c r="D726" s="6">
        <v>1130</v>
      </c>
      <c r="E726" s="4">
        <v>595523</v>
      </c>
      <c r="F726" s="4">
        <v>672941070</v>
      </c>
      <c r="G726" s="4">
        <v>94211749.800000012</v>
      </c>
      <c r="H726" t="s">
        <v>47</v>
      </c>
      <c r="I726" t="s">
        <v>75</v>
      </c>
      <c r="J726" s="13" t="str">
        <f t="shared" si="33"/>
        <v>T07</v>
      </c>
      <c r="K726" s="13" t="str">
        <f t="shared" si="34"/>
        <v>W30</v>
      </c>
      <c r="L726" s="13" t="str">
        <f>VLOOKUP($C726,List!$A$2:$D$26,2,0)</f>
        <v>Nhóm 08</v>
      </c>
      <c r="M726" s="14">
        <f>VLOOKUP($C726,List!$A$2:$D$26,3,0)*D726/1000</f>
        <v>1.3560000000000001</v>
      </c>
      <c r="N726" s="13" t="str">
        <f>VLOOKUP($C726,List!$A$2:$D$26,4,0)</f>
        <v>250g</v>
      </c>
      <c r="O726" s="14" t="str">
        <f t="shared" si="35"/>
        <v>Q3</v>
      </c>
    </row>
    <row r="727" spans="1:15" x14ac:dyDescent="0.55000000000000004">
      <c r="A727" s="2">
        <v>43673</v>
      </c>
      <c r="B727" t="s">
        <v>51</v>
      </c>
      <c r="C727" t="s">
        <v>8</v>
      </c>
      <c r="D727" s="6">
        <v>1550</v>
      </c>
      <c r="E727" s="4">
        <v>408214</v>
      </c>
      <c r="F727" s="4">
        <v>632730930</v>
      </c>
      <c r="G727" s="4">
        <v>113891567.40000001</v>
      </c>
      <c r="H727" t="s">
        <v>43</v>
      </c>
      <c r="I727" t="s">
        <v>75</v>
      </c>
      <c r="J727" s="13" t="str">
        <f t="shared" si="33"/>
        <v>T07</v>
      </c>
      <c r="K727" s="13" t="str">
        <f t="shared" si="34"/>
        <v>W30</v>
      </c>
      <c r="L727" s="13" t="str">
        <f>VLOOKUP($C727,List!$A$2:$D$26,2,0)</f>
        <v>Nhóm 02</v>
      </c>
      <c r="M727" s="14">
        <f>VLOOKUP($C727,List!$A$2:$D$26,3,0)*D727/1000</f>
        <v>6.2</v>
      </c>
      <c r="N727" s="13" t="str">
        <f>VLOOKUP($C727,List!$A$2:$D$26,4,0)</f>
        <v>800g</v>
      </c>
      <c r="O727" s="14" t="str">
        <f t="shared" si="35"/>
        <v>Q3</v>
      </c>
    </row>
    <row r="728" spans="1:15" x14ac:dyDescent="0.55000000000000004">
      <c r="A728" s="2">
        <v>43675</v>
      </c>
      <c r="B728" t="s">
        <v>60</v>
      </c>
      <c r="C728" t="s">
        <v>18</v>
      </c>
      <c r="D728" s="6">
        <v>40</v>
      </c>
      <c r="E728" s="4">
        <v>271707</v>
      </c>
      <c r="F728" s="4">
        <v>10868280</v>
      </c>
      <c r="G728" s="4">
        <v>869462.4</v>
      </c>
      <c r="H728" t="s">
        <v>46</v>
      </c>
      <c r="I728" t="s">
        <v>75</v>
      </c>
      <c r="J728" s="13" t="str">
        <f t="shared" si="33"/>
        <v>T07</v>
      </c>
      <c r="K728" s="13" t="str">
        <f t="shared" si="34"/>
        <v>W31</v>
      </c>
      <c r="L728" s="13" t="str">
        <f>VLOOKUP($C728,List!$A$2:$D$26,2,0)</f>
        <v>Nhóm 02</v>
      </c>
      <c r="M728" s="14">
        <f>VLOOKUP($C728,List!$A$2:$D$26,3,0)*D728/1000</f>
        <v>0.16</v>
      </c>
      <c r="N728" s="13" t="str">
        <f>VLOOKUP($C728,List!$A$2:$D$26,4,0)</f>
        <v>800g</v>
      </c>
      <c r="O728" s="14" t="str">
        <f t="shared" si="35"/>
        <v>Q3</v>
      </c>
    </row>
    <row r="729" spans="1:15" x14ac:dyDescent="0.55000000000000004">
      <c r="A729" s="2">
        <v>43675</v>
      </c>
      <c r="B729" t="s">
        <v>60</v>
      </c>
      <c r="C729" t="s">
        <v>16</v>
      </c>
      <c r="D729" s="6">
        <v>230</v>
      </c>
      <c r="E729" s="4">
        <v>575470</v>
      </c>
      <c r="F729" s="4">
        <v>132358130</v>
      </c>
      <c r="G729" s="4">
        <v>26471626</v>
      </c>
      <c r="H729" t="s">
        <v>44</v>
      </c>
      <c r="I729" t="s">
        <v>74</v>
      </c>
      <c r="J729" s="13" t="str">
        <f t="shared" si="33"/>
        <v>T07</v>
      </c>
      <c r="K729" s="13" t="str">
        <f t="shared" si="34"/>
        <v>W31</v>
      </c>
      <c r="L729" s="13" t="str">
        <f>VLOOKUP($C729,List!$A$2:$D$26,2,0)</f>
        <v>Nhóm 04</v>
      </c>
      <c r="M729" s="14">
        <f>VLOOKUP($C729,List!$A$2:$D$26,3,0)*D729/1000</f>
        <v>0.73599999999999999</v>
      </c>
      <c r="N729" s="13" t="str">
        <f>VLOOKUP($C729,List!$A$2:$D$26,4,0)</f>
        <v>800g</v>
      </c>
      <c r="O729" s="14" t="str">
        <f t="shared" si="35"/>
        <v>Q3</v>
      </c>
    </row>
    <row r="730" spans="1:15" x14ac:dyDescent="0.55000000000000004">
      <c r="A730" s="2">
        <v>43677</v>
      </c>
      <c r="B730" t="s">
        <v>64</v>
      </c>
      <c r="C730" t="s">
        <v>14</v>
      </c>
      <c r="D730" s="6">
        <v>1910</v>
      </c>
      <c r="E730" s="4">
        <v>269856</v>
      </c>
      <c r="F730" s="4">
        <v>515425120</v>
      </c>
      <c r="G730" s="4">
        <v>82468019.200000003</v>
      </c>
      <c r="H730" t="s">
        <v>47</v>
      </c>
      <c r="I730" t="s">
        <v>74</v>
      </c>
      <c r="J730" s="13" t="str">
        <f t="shared" si="33"/>
        <v>T07</v>
      </c>
      <c r="K730" s="13" t="str">
        <f t="shared" si="34"/>
        <v>W31</v>
      </c>
      <c r="L730" s="13" t="str">
        <f>VLOOKUP($C730,List!$A$2:$D$26,2,0)</f>
        <v>Nhóm 04</v>
      </c>
      <c r="M730" s="14">
        <f>VLOOKUP($C730,List!$A$2:$D$26,3,0)*D730/1000</f>
        <v>3.056</v>
      </c>
      <c r="N730" s="13" t="str">
        <f>VLOOKUP($C730,List!$A$2:$D$26,4,0)</f>
        <v>250g</v>
      </c>
      <c r="O730" s="14" t="str">
        <f t="shared" si="35"/>
        <v>Q3</v>
      </c>
    </row>
    <row r="731" spans="1:15" x14ac:dyDescent="0.55000000000000004">
      <c r="A731" s="2">
        <v>43677</v>
      </c>
      <c r="B731" t="s">
        <v>64</v>
      </c>
      <c r="C731" t="s">
        <v>9</v>
      </c>
      <c r="D731" s="6">
        <v>430</v>
      </c>
      <c r="E731" s="4">
        <v>506503</v>
      </c>
      <c r="F731" s="4">
        <v>217796460</v>
      </c>
      <c r="G731" s="4">
        <v>37025398.200000003</v>
      </c>
      <c r="H731" t="s">
        <v>43</v>
      </c>
      <c r="I731" t="s">
        <v>75</v>
      </c>
      <c r="J731" s="13" t="str">
        <f t="shared" si="33"/>
        <v>T07</v>
      </c>
      <c r="K731" s="13" t="str">
        <f t="shared" si="34"/>
        <v>W31</v>
      </c>
      <c r="L731" s="13" t="str">
        <f>VLOOKUP($C731,List!$A$2:$D$26,2,0)</f>
        <v>Nhóm 04</v>
      </c>
      <c r="M731" s="14">
        <f>VLOOKUP($C731,List!$A$2:$D$26,3,0)*D731/1000</f>
        <v>1.3759999999999999</v>
      </c>
      <c r="N731" s="13" t="str">
        <f>VLOOKUP($C731,List!$A$2:$D$26,4,0)</f>
        <v>800g</v>
      </c>
      <c r="O731" s="14" t="str">
        <f t="shared" si="35"/>
        <v>Q3</v>
      </c>
    </row>
    <row r="732" spans="1:15" x14ac:dyDescent="0.55000000000000004">
      <c r="A732" s="2">
        <v>43678</v>
      </c>
      <c r="B732" t="s">
        <v>58</v>
      </c>
      <c r="C732" t="s">
        <v>14</v>
      </c>
      <c r="D732" s="6">
        <v>3120</v>
      </c>
      <c r="E732" s="4">
        <v>209583</v>
      </c>
      <c r="F732" s="4">
        <v>653898780</v>
      </c>
      <c r="G732" s="4">
        <v>143857731.59999999</v>
      </c>
      <c r="H732" t="s">
        <v>44</v>
      </c>
      <c r="I732" t="s">
        <v>75</v>
      </c>
      <c r="J732" s="13" t="str">
        <f t="shared" si="33"/>
        <v>T08</v>
      </c>
      <c r="K732" s="13" t="str">
        <f t="shared" si="34"/>
        <v>W31</v>
      </c>
      <c r="L732" s="13" t="str">
        <f>VLOOKUP($C732,List!$A$2:$D$26,2,0)</f>
        <v>Nhóm 04</v>
      </c>
      <c r="M732" s="14">
        <f>VLOOKUP($C732,List!$A$2:$D$26,3,0)*D732/1000</f>
        <v>4.992</v>
      </c>
      <c r="N732" s="13" t="str">
        <f>VLOOKUP($C732,List!$A$2:$D$26,4,0)</f>
        <v>250g</v>
      </c>
      <c r="O732" s="14" t="str">
        <f t="shared" si="35"/>
        <v>Q3</v>
      </c>
    </row>
    <row r="733" spans="1:15" x14ac:dyDescent="0.55000000000000004">
      <c r="A733" s="2">
        <v>43678</v>
      </c>
      <c r="B733" t="s">
        <v>57</v>
      </c>
      <c r="C733" t="s">
        <v>15</v>
      </c>
      <c r="D733" s="6">
        <v>1160</v>
      </c>
      <c r="E733" s="4">
        <v>598343</v>
      </c>
      <c r="F733" s="4">
        <v>694077510</v>
      </c>
      <c r="G733" s="4">
        <v>117993176.7</v>
      </c>
      <c r="H733" t="s">
        <v>44</v>
      </c>
      <c r="I733" t="s">
        <v>75</v>
      </c>
      <c r="J733" s="13" t="str">
        <f t="shared" si="33"/>
        <v>T08</v>
      </c>
      <c r="K733" s="13" t="str">
        <f t="shared" si="34"/>
        <v>W31</v>
      </c>
      <c r="L733" s="13" t="str">
        <f>VLOOKUP($C733,List!$A$2:$D$26,2,0)</f>
        <v>Nhóm 03</v>
      </c>
      <c r="M733" s="14">
        <f>VLOOKUP($C733,List!$A$2:$D$26,3,0)*D733/1000</f>
        <v>4.1760000000000002</v>
      </c>
      <c r="N733" s="13" t="str">
        <f>VLOOKUP($C733,List!$A$2:$D$26,4,0)</f>
        <v>800g</v>
      </c>
      <c r="O733" s="14" t="str">
        <f t="shared" si="35"/>
        <v>Q3</v>
      </c>
    </row>
    <row r="734" spans="1:15" x14ac:dyDescent="0.55000000000000004">
      <c r="A734" s="2">
        <v>43678</v>
      </c>
      <c r="B734" t="s">
        <v>62</v>
      </c>
      <c r="C734" t="s">
        <v>21</v>
      </c>
      <c r="D734" s="6">
        <v>570</v>
      </c>
      <c r="E734" s="4">
        <v>565954</v>
      </c>
      <c r="F734" s="4">
        <v>322593660</v>
      </c>
      <c r="G734" s="4">
        <v>58066858.799999997</v>
      </c>
      <c r="H734" t="s">
        <v>44</v>
      </c>
      <c r="I734" t="s">
        <v>74</v>
      </c>
      <c r="J734" s="13" t="str">
        <f t="shared" si="33"/>
        <v>T08</v>
      </c>
      <c r="K734" s="13" t="str">
        <f t="shared" si="34"/>
        <v>W31</v>
      </c>
      <c r="L734" s="13" t="str">
        <f>VLOOKUP($C734,List!$A$2:$D$26,2,0)</f>
        <v>Nhóm 07</v>
      </c>
      <c r="M734" s="14">
        <f>VLOOKUP($C734,List!$A$2:$D$26,3,0)*D734/1000</f>
        <v>1.9950000000000001</v>
      </c>
      <c r="N734" s="13" t="str">
        <f>VLOOKUP($C734,List!$A$2:$D$26,4,0)</f>
        <v>800g</v>
      </c>
      <c r="O734" s="14" t="str">
        <f t="shared" si="35"/>
        <v>Q3</v>
      </c>
    </row>
    <row r="735" spans="1:15" x14ac:dyDescent="0.55000000000000004">
      <c r="A735" s="2">
        <v>43678</v>
      </c>
      <c r="B735" t="s">
        <v>52</v>
      </c>
      <c r="C735" t="s">
        <v>28</v>
      </c>
      <c r="D735" s="6">
        <v>260</v>
      </c>
      <c r="E735" s="4">
        <v>623695</v>
      </c>
      <c r="F735" s="4">
        <v>162160760</v>
      </c>
      <c r="G735" s="4">
        <v>25945721.600000001</v>
      </c>
      <c r="H735" t="s">
        <v>47</v>
      </c>
      <c r="I735" t="s">
        <v>74</v>
      </c>
      <c r="J735" s="13" t="str">
        <f t="shared" si="33"/>
        <v>T08</v>
      </c>
      <c r="K735" s="13" t="str">
        <f t="shared" si="34"/>
        <v>W31</v>
      </c>
      <c r="L735" s="13" t="str">
        <f>VLOOKUP($C735,List!$A$2:$D$26,2,0)</f>
        <v>Nhóm 05</v>
      </c>
      <c r="M735" s="14">
        <f>VLOOKUP($C735,List!$A$2:$D$26,3,0)*D735/1000</f>
        <v>0.52</v>
      </c>
      <c r="N735" s="13" t="str">
        <f>VLOOKUP($C735,List!$A$2:$D$26,4,0)</f>
        <v>250g</v>
      </c>
      <c r="O735" s="14" t="str">
        <f t="shared" si="35"/>
        <v>Q3</v>
      </c>
    </row>
    <row r="736" spans="1:15" x14ac:dyDescent="0.55000000000000004">
      <c r="A736" s="2">
        <v>43678</v>
      </c>
      <c r="B736" t="s">
        <v>53</v>
      </c>
      <c r="C736" t="s">
        <v>11</v>
      </c>
      <c r="D736" s="6">
        <v>460</v>
      </c>
      <c r="E736" s="4">
        <v>303386</v>
      </c>
      <c r="F736" s="4">
        <v>139557710</v>
      </c>
      <c r="G736" s="4">
        <v>36285004.600000001</v>
      </c>
      <c r="H736" t="s">
        <v>47</v>
      </c>
      <c r="I736" t="s">
        <v>75</v>
      </c>
      <c r="J736" s="13" t="str">
        <f t="shared" si="33"/>
        <v>T08</v>
      </c>
      <c r="K736" s="13" t="str">
        <f t="shared" si="34"/>
        <v>W31</v>
      </c>
      <c r="L736" s="13" t="str">
        <f>VLOOKUP($C736,List!$A$2:$D$26,2,0)</f>
        <v>Nhóm 05</v>
      </c>
      <c r="M736" s="14">
        <f>VLOOKUP($C736,List!$A$2:$D$26,3,0)*D736/1000</f>
        <v>1.012</v>
      </c>
      <c r="N736" s="13" t="str">
        <f>VLOOKUP($C736,List!$A$2:$D$26,4,0)</f>
        <v>500g</v>
      </c>
      <c r="O736" s="14" t="str">
        <f t="shared" si="35"/>
        <v>Q3</v>
      </c>
    </row>
    <row r="737" spans="1:15" x14ac:dyDescent="0.55000000000000004">
      <c r="A737" s="2">
        <v>43679</v>
      </c>
      <c r="B737" t="s">
        <v>65</v>
      </c>
      <c r="C737" t="s">
        <v>11</v>
      </c>
      <c r="D737" s="6">
        <v>500</v>
      </c>
      <c r="E737" s="4">
        <v>390291</v>
      </c>
      <c r="F737" s="4">
        <v>195145380</v>
      </c>
      <c r="G737" s="4">
        <v>25368899.399999999</v>
      </c>
      <c r="H737" t="s">
        <v>46</v>
      </c>
      <c r="I737" t="s">
        <v>75</v>
      </c>
      <c r="J737" s="13" t="str">
        <f t="shared" si="33"/>
        <v>T08</v>
      </c>
      <c r="K737" s="13" t="str">
        <f t="shared" si="34"/>
        <v>W31</v>
      </c>
      <c r="L737" s="13" t="str">
        <f>VLOOKUP($C737,List!$A$2:$D$26,2,0)</f>
        <v>Nhóm 05</v>
      </c>
      <c r="M737" s="14">
        <f>VLOOKUP($C737,List!$A$2:$D$26,3,0)*D737/1000</f>
        <v>1.1000000000000001</v>
      </c>
      <c r="N737" s="13" t="str">
        <f>VLOOKUP($C737,List!$A$2:$D$26,4,0)</f>
        <v>500g</v>
      </c>
      <c r="O737" s="14" t="str">
        <f t="shared" si="35"/>
        <v>Q3</v>
      </c>
    </row>
    <row r="738" spans="1:15" x14ac:dyDescent="0.55000000000000004">
      <c r="A738" s="2">
        <v>43679</v>
      </c>
      <c r="B738" t="s">
        <v>50</v>
      </c>
      <c r="C738" t="s">
        <v>8</v>
      </c>
      <c r="D738" s="6">
        <v>690</v>
      </c>
      <c r="E738" s="4">
        <v>542054</v>
      </c>
      <c r="F738" s="4">
        <v>374017200</v>
      </c>
      <c r="G738" s="4">
        <v>48622236.000000007</v>
      </c>
      <c r="H738" t="s">
        <v>47</v>
      </c>
      <c r="I738" t="s">
        <v>74</v>
      </c>
      <c r="J738" s="13" t="str">
        <f t="shared" si="33"/>
        <v>T08</v>
      </c>
      <c r="K738" s="13" t="str">
        <f t="shared" si="34"/>
        <v>W31</v>
      </c>
      <c r="L738" s="13" t="str">
        <f>VLOOKUP($C738,List!$A$2:$D$26,2,0)</f>
        <v>Nhóm 02</v>
      </c>
      <c r="M738" s="14">
        <f>VLOOKUP($C738,List!$A$2:$D$26,3,0)*D738/1000</f>
        <v>2.76</v>
      </c>
      <c r="N738" s="13" t="str">
        <f>VLOOKUP($C738,List!$A$2:$D$26,4,0)</f>
        <v>800g</v>
      </c>
      <c r="O738" s="14" t="str">
        <f t="shared" si="35"/>
        <v>Q3</v>
      </c>
    </row>
    <row r="739" spans="1:15" x14ac:dyDescent="0.55000000000000004">
      <c r="A739" s="2">
        <v>43679</v>
      </c>
      <c r="B739" t="s">
        <v>55</v>
      </c>
      <c r="C739" t="s">
        <v>11</v>
      </c>
      <c r="D739" s="6">
        <v>750</v>
      </c>
      <c r="E739" s="4">
        <v>427190</v>
      </c>
      <c r="F739" s="4">
        <v>320392690</v>
      </c>
      <c r="G739" s="4">
        <v>83302099.400000006</v>
      </c>
      <c r="H739" t="s">
        <v>46</v>
      </c>
      <c r="I739" t="s">
        <v>75</v>
      </c>
      <c r="J739" s="13" t="str">
        <f t="shared" si="33"/>
        <v>T08</v>
      </c>
      <c r="K739" s="13" t="str">
        <f t="shared" si="34"/>
        <v>W31</v>
      </c>
      <c r="L739" s="13" t="str">
        <f>VLOOKUP($C739,List!$A$2:$D$26,2,0)</f>
        <v>Nhóm 05</v>
      </c>
      <c r="M739" s="14">
        <f>VLOOKUP($C739,List!$A$2:$D$26,3,0)*D739/1000</f>
        <v>1.6500000000000001</v>
      </c>
      <c r="N739" s="13" t="str">
        <f>VLOOKUP($C739,List!$A$2:$D$26,4,0)</f>
        <v>500g</v>
      </c>
      <c r="O739" s="14" t="str">
        <f t="shared" si="35"/>
        <v>Q3</v>
      </c>
    </row>
    <row r="740" spans="1:15" x14ac:dyDescent="0.55000000000000004">
      <c r="A740" s="2">
        <v>43680</v>
      </c>
      <c r="B740" t="s">
        <v>51</v>
      </c>
      <c r="C740" t="s">
        <v>22</v>
      </c>
      <c r="D740" s="6">
        <v>100</v>
      </c>
      <c r="E740" s="4">
        <v>1002408</v>
      </c>
      <c r="F740" s="4">
        <v>100240830</v>
      </c>
      <c r="G740" s="4">
        <v>22052982.600000001</v>
      </c>
      <c r="H740" t="s">
        <v>47</v>
      </c>
      <c r="I740" t="s">
        <v>75</v>
      </c>
      <c r="J740" s="13" t="str">
        <f t="shared" si="33"/>
        <v>T08</v>
      </c>
      <c r="K740" s="13" t="str">
        <f t="shared" si="34"/>
        <v>W31</v>
      </c>
      <c r="L740" s="13" t="str">
        <f>VLOOKUP($C740,List!$A$2:$D$26,2,0)</f>
        <v>Nhóm 06</v>
      </c>
      <c r="M740" s="14">
        <f>VLOOKUP($C740,List!$A$2:$D$26,3,0)*D740/1000</f>
        <v>0.19</v>
      </c>
      <c r="N740" s="13" t="str">
        <f>VLOOKUP($C740,List!$A$2:$D$26,4,0)</f>
        <v>250g</v>
      </c>
      <c r="O740" s="14" t="str">
        <f t="shared" si="35"/>
        <v>Q3</v>
      </c>
    </row>
    <row r="741" spans="1:15" x14ac:dyDescent="0.55000000000000004">
      <c r="A741" s="2">
        <v>43680</v>
      </c>
      <c r="B741" t="s">
        <v>51</v>
      </c>
      <c r="C741" t="s">
        <v>12</v>
      </c>
      <c r="D741" s="6">
        <v>510</v>
      </c>
      <c r="E741" s="4">
        <v>997468</v>
      </c>
      <c r="F741" s="4">
        <v>508708720</v>
      </c>
      <c r="G741" s="4">
        <v>117003005.60000001</v>
      </c>
      <c r="H741" t="s">
        <v>47</v>
      </c>
      <c r="I741" t="s">
        <v>75</v>
      </c>
      <c r="J741" s="13" t="str">
        <f t="shared" si="33"/>
        <v>T08</v>
      </c>
      <c r="K741" s="13" t="str">
        <f t="shared" si="34"/>
        <v>W31</v>
      </c>
      <c r="L741" s="13" t="str">
        <f>VLOOKUP($C741,List!$A$2:$D$26,2,0)</f>
        <v>Nhóm 03</v>
      </c>
      <c r="M741" s="14">
        <f>VLOOKUP($C741,List!$A$2:$D$26,3,0)*D741/1000</f>
        <v>2.1930000000000001</v>
      </c>
      <c r="N741" s="13" t="str">
        <f>VLOOKUP($C741,List!$A$2:$D$26,4,0)</f>
        <v>1000g</v>
      </c>
      <c r="O741" s="14" t="str">
        <f t="shared" si="35"/>
        <v>Q3</v>
      </c>
    </row>
    <row r="742" spans="1:15" x14ac:dyDescent="0.55000000000000004">
      <c r="A742" s="2">
        <v>43680</v>
      </c>
      <c r="B742" t="s">
        <v>55</v>
      </c>
      <c r="C742" t="s">
        <v>31</v>
      </c>
      <c r="D742" s="6">
        <v>340</v>
      </c>
      <c r="E742" s="4">
        <v>749888</v>
      </c>
      <c r="F742" s="4">
        <v>254962070</v>
      </c>
      <c r="G742" s="4">
        <v>66290138.200000003</v>
      </c>
      <c r="H742" t="s">
        <v>47</v>
      </c>
      <c r="I742" t="s">
        <v>75</v>
      </c>
      <c r="J742" s="13" t="str">
        <f t="shared" si="33"/>
        <v>T08</v>
      </c>
      <c r="K742" s="13" t="str">
        <f t="shared" si="34"/>
        <v>W31</v>
      </c>
      <c r="L742" s="13" t="str">
        <f>VLOOKUP($C742,List!$A$2:$D$26,2,0)</f>
        <v>Nhóm 04</v>
      </c>
      <c r="M742" s="14">
        <f>VLOOKUP($C742,List!$A$2:$D$26,3,0)*D742/1000</f>
        <v>1.0880000000000001</v>
      </c>
      <c r="N742" s="13" t="str">
        <f>VLOOKUP($C742,List!$A$2:$D$26,4,0)</f>
        <v>800g</v>
      </c>
      <c r="O742" s="14" t="str">
        <f t="shared" si="35"/>
        <v>Q3</v>
      </c>
    </row>
    <row r="743" spans="1:15" x14ac:dyDescent="0.55000000000000004">
      <c r="A743" s="2">
        <v>43680</v>
      </c>
      <c r="B743" t="s">
        <v>53</v>
      </c>
      <c r="C743" t="s">
        <v>11</v>
      </c>
      <c r="D743" s="6">
        <v>1900</v>
      </c>
      <c r="E743" s="4">
        <v>311136</v>
      </c>
      <c r="F743" s="4">
        <v>591157660</v>
      </c>
      <c r="G743" s="4">
        <v>59115766.000000007</v>
      </c>
      <c r="H743" t="s">
        <v>43</v>
      </c>
      <c r="I743" t="s">
        <v>74</v>
      </c>
      <c r="J743" s="13" t="str">
        <f t="shared" si="33"/>
        <v>T08</v>
      </c>
      <c r="K743" s="13" t="str">
        <f t="shared" si="34"/>
        <v>W31</v>
      </c>
      <c r="L743" s="13" t="str">
        <f>VLOOKUP($C743,List!$A$2:$D$26,2,0)</f>
        <v>Nhóm 05</v>
      </c>
      <c r="M743" s="14">
        <f>VLOOKUP($C743,List!$A$2:$D$26,3,0)*D743/1000</f>
        <v>4.18</v>
      </c>
      <c r="N743" s="13" t="str">
        <f>VLOOKUP($C743,List!$A$2:$D$26,4,0)</f>
        <v>500g</v>
      </c>
      <c r="O743" s="14" t="str">
        <f t="shared" si="35"/>
        <v>Q3</v>
      </c>
    </row>
    <row r="744" spans="1:15" x14ac:dyDescent="0.55000000000000004">
      <c r="A744" s="2">
        <v>43681</v>
      </c>
      <c r="B744" t="s">
        <v>62</v>
      </c>
      <c r="C744" t="s">
        <v>25</v>
      </c>
      <c r="D744" s="6">
        <v>630</v>
      </c>
      <c r="E744" s="4">
        <v>582820</v>
      </c>
      <c r="F744" s="4">
        <v>367176670</v>
      </c>
      <c r="G744" s="4">
        <v>77107100.699999988</v>
      </c>
      <c r="H744" t="s">
        <v>46</v>
      </c>
      <c r="I744" t="s">
        <v>74</v>
      </c>
      <c r="J744" s="13" t="str">
        <f t="shared" si="33"/>
        <v>T08</v>
      </c>
      <c r="K744" s="13" t="str">
        <f t="shared" si="34"/>
        <v>W32</v>
      </c>
      <c r="L744" s="13" t="str">
        <f>VLOOKUP($C744,List!$A$2:$D$26,2,0)</f>
        <v>Nhóm 06</v>
      </c>
      <c r="M744" s="14">
        <f>VLOOKUP($C744,List!$A$2:$D$26,3,0)*D744/1000</f>
        <v>0.81899999999999995</v>
      </c>
      <c r="N744" s="13" t="str">
        <f>VLOOKUP($C744,List!$A$2:$D$26,4,0)</f>
        <v>250g</v>
      </c>
      <c r="O744" s="14" t="str">
        <f t="shared" si="35"/>
        <v>Q3</v>
      </c>
    </row>
    <row r="745" spans="1:15" x14ac:dyDescent="0.55000000000000004">
      <c r="A745" s="2">
        <v>43681</v>
      </c>
      <c r="B745" t="s">
        <v>64</v>
      </c>
      <c r="C745" t="s">
        <v>22</v>
      </c>
      <c r="D745" s="6">
        <v>390</v>
      </c>
      <c r="E745" s="4">
        <v>1027396</v>
      </c>
      <c r="F745" s="4">
        <v>400684620</v>
      </c>
      <c r="G745" s="4">
        <v>68116385.400000006</v>
      </c>
      <c r="H745" t="s">
        <v>45</v>
      </c>
      <c r="I745" t="s">
        <v>74</v>
      </c>
      <c r="J745" s="13" t="str">
        <f t="shared" si="33"/>
        <v>T08</v>
      </c>
      <c r="K745" s="13" t="str">
        <f t="shared" si="34"/>
        <v>W32</v>
      </c>
      <c r="L745" s="13" t="str">
        <f>VLOOKUP($C745,List!$A$2:$D$26,2,0)</f>
        <v>Nhóm 06</v>
      </c>
      <c r="M745" s="14">
        <f>VLOOKUP($C745,List!$A$2:$D$26,3,0)*D745/1000</f>
        <v>0.74099999999999999</v>
      </c>
      <c r="N745" s="13" t="str">
        <f>VLOOKUP($C745,List!$A$2:$D$26,4,0)</f>
        <v>250g</v>
      </c>
      <c r="O745" s="14" t="str">
        <f t="shared" si="35"/>
        <v>Q3</v>
      </c>
    </row>
    <row r="746" spans="1:15" x14ac:dyDescent="0.55000000000000004">
      <c r="A746" s="2">
        <v>43681</v>
      </c>
      <c r="B746" t="s">
        <v>56</v>
      </c>
      <c r="C746" t="s">
        <v>23</v>
      </c>
      <c r="D746" s="6">
        <v>290</v>
      </c>
      <c r="E746" s="4">
        <v>1048184</v>
      </c>
      <c r="F746" s="4">
        <v>303973380</v>
      </c>
      <c r="G746" s="4">
        <v>27357604.199999999</v>
      </c>
      <c r="H746" t="s">
        <v>46</v>
      </c>
      <c r="I746" t="s">
        <v>75</v>
      </c>
      <c r="J746" s="13" t="str">
        <f t="shared" si="33"/>
        <v>T08</v>
      </c>
      <c r="K746" s="13" t="str">
        <f t="shared" si="34"/>
        <v>W32</v>
      </c>
      <c r="L746" s="13" t="str">
        <f>VLOOKUP($C746,List!$A$2:$D$26,2,0)</f>
        <v>Nhóm 07</v>
      </c>
      <c r="M746" s="14">
        <f>VLOOKUP($C746,List!$A$2:$D$26,3,0)*D746/1000</f>
        <v>1.1890000000000001</v>
      </c>
      <c r="N746" s="13" t="str">
        <f>VLOOKUP($C746,List!$A$2:$D$26,4,0)</f>
        <v>1000g</v>
      </c>
      <c r="O746" s="14" t="str">
        <f t="shared" si="35"/>
        <v>Q3</v>
      </c>
    </row>
    <row r="747" spans="1:15" x14ac:dyDescent="0.55000000000000004">
      <c r="A747" s="2">
        <v>43681</v>
      </c>
      <c r="B747" t="s">
        <v>58</v>
      </c>
      <c r="C747" t="s">
        <v>7</v>
      </c>
      <c r="D747" s="6">
        <v>620</v>
      </c>
      <c r="E747" s="4">
        <v>478363</v>
      </c>
      <c r="F747" s="4">
        <v>296585060</v>
      </c>
      <c r="G747" s="4">
        <v>26692655.399999999</v>
      </c>
      <c r="H747" t="s">
        <v>43</v>
      </c>
      <c r="I747" t="s">
        <v>74</v>
      </c>
      <c r="J747" s="13" t="str">
        <f t="shared" si="33"/>
        <v>T08</v>
      </c>
      <c r="K747" s="13" t="str">
        <f t="shared" si="34"/>
        <v>W32</v>
      </c>
      <c r="L747" s="13" t="str">
        <f>VLOOKUP($C747,List!$A$2:$D$26,2,0)</f>
        <v>Nhóm 06</v>
      </c>
      <c r="M747" s="14">
        <f>VLOOKUP($C747,List!$A$2:$D$26,3,0)*D747/1000</f>
        <v>1.984</v>
      </c>
      <c r="N747" s="13" t="str">
        <f>VLOOKUP($C747,List!$A$2:$D$26,4,0)</f>
        <v>800g</v>
      </c>
      <c r="O747" s="14" t="str">
        <f t="shared" si="35"/>
        <v>Q3</v>
      </c>
    </row>
    <row r="748" spans="1:15" x14ac:dyDescent="0.55000000000000004">
      <c r="A748" s="2">
        <v>43681</v>
      </c>
      <c r="B748" t="s">
        <v>58</v>
      </c>
      <c r="C748" t="s">
        <v>13</v>
      </c>
      <c r="D748" s="6">
        <v>130</v>
      </c>
      <c r="E748" s="4">
        <v>724433</v>
      </c>
      <c r="F748" s="4">
        <v>94176350</v>
      </c>
      <c r="G748" s="4">
        <v>11301162</v>
      </c>
      <c r="H748" t="s">
        <v>46</v>
      </c>
      <c r="I748" t="s">
        <v>75</v>
      </c>
      <c r="J748" s="13" t="str">
        <f t="shared" si="33"/>
        <v>T08</v>
      </c>
      <c r="K748" s="13" t="str">
        <f t="shared" si="34"/>
        <v>W32</v>
      </c>
      <c r="L748" s="13" t="str">
        <f>VLOOKUP($C748,List!$A$2:$D$26,2,0)</f>
        <v>Nhóm 08</v>
      </c>
      <c r="M748" s="14">
        <f>VLOOKUP($C748,List!$A$2:$D$26,3,0)*D748/1000</f>
        <v>0.35099999999999998</v>
      </c>
      <c r="N748" s="13" t="str">
        <f>VLOOKUP($C748,List!$A$2:$D$26,4,0)</f>
        <v>500g</v>
      </c>
      <c r="O748" s="14" t="str">
        <f t="shared" si="35"/>
        <v>Q3</v>
      </c>
    </row>
    <row r="749" spans="1:15" x14ac:dyDescent="0.55000000000000004">
      <c r="A749" s="2">
        <v>43681</v>
      </c>
      <c r="B749" t="s">
        <v>60</v>
      </c>
      <c r="C749" t="s">
        <v>7</v>
      </c>
      <c r="D749" s="6">
        <v>1290</v>
      </c>
      <c r="E749" s="4">
        <v>440645</v>
      </c>
      <c r="F749" s="4">
        <v>568431630</v>
      </c>
      <c r="G749" s="4">
        <v>125054958.59999999</v>
      </c>
      <c r="H749" t="s">
        <v>45</v>
      </c>
      <c r="I749" t="s">
        <v>75</v>
      </c>
      <c r="J749" s="13" t="str">
        <f t="shared" si="33"/>
        <v>T08</v>
      </c>
      <c r="K749" s="13" t="str">
        <f t="shared" si="34"/>
        <v>W32</v>
      </c>
      <c r="L749" s="13" t="str">
        <f>VLOOKUP($C749,List!$A$2:$D$26,2,0)</f>
        <v>Nhóm 06</v>
      </c>
      <c r="M749" s="14">
        <f>VLOOKUP($C749,List!$A$2:$D$26,3,0)*D749/1000</f>
        <v>4.1280000000000001</v>
      </c>
      <c r="N749" s="13" t="str">
        <f>VLOOKUP($C749,List!$A$2:$D$26,4,0)</f>
        <v>800g</v>
      </c>
      <c r="O749" s="14" t="str">
        <f t="shared" si="35"/>
        <v>Q3</v>
      </c>
    </row>
    <row r="750" spans="1:15" x14ac:dyDescent="0.55000000000000004">
      <c r="A750" s="2">
        <v>43682</v>
      </c>
      <c r="B750" t="s">
        <v>63</v>
      </c>
      <c r="C750" t="s">
        <v>26</v>
      </c>
      <c r="D750" s="6">
        <v>440</v>
      </c>
      <c r="E750" s="4">
        <v>799033</v>
      </c>
      <c r="F750" s="4">
        <v>351574570</v>
      </c>
      <c r="G750" s="4">
        <v>38673202.700000003</v>
      </c>
      <c r="H750" t="s">
        <v>47</v>
      </c>
      <c r="I750" t="s">
        <v>74</v>
      </c>
      <c r="J750" s="13" t="str">
        <f t="shared" si="33"/>
        <v>T08</v>
      </c>
      <c r="K750" s="13" t="str">
        <f t="shared" si="34"/>
        <v>W32</v>
      </c>
      <c r="L750" s="13" t="str">
        <f>VLOOKUP($C750,List!$A$2:$D$26,2,0)</f>
        <v>Nhóm 06</v>
      </c>
      <c r="M750" s="14">
        <f>VLOOKUP($C750,List!$A$2:$D$26,3,0)*D750/1000</f>
        <v>1.1439999999999999</v>
      </c>
      <c r="N750" s="13" t="str">
        <f>VLOOKUP($C750,List!$A$2:$D$26,4,0)</f>
        <v>500g</v>
      </c>
      <c r="O750" s="14" t="str">
        <f t="shared" si="35"/>
        <v>Q3</v>
      </c>
    </row>
    <row r="751" spans="1:15" x14ac:dyDescent="0.55000000000000004">
      <c r="A751" s="2">
        <v>43682</v>
      </c>
      <c r="B751" t="s">
        <v>50</v>
      </c>
      <c r="C751" t="s">
        <v>21</v>
      </c>
      <c r="D751" s="6">
        <v>140</v>
      </c>
      <c r="E751" s="4">
        <v>734539</v>
      </c>
      <c r="F751" s="4">
        <v>102835470</v>
      </c>
      <c r="G751" s="4">
        <v>24680512.799999997</v>
      </c>
      <c r="H751" t="s">
        <v>44</v>
      </c>
      <c r="I751" t="s">
        <v>75</v>
      </c>
      <c r="J751" s="13" t="str">
        <f t="shared" si="33"/>
        <v>T08</v>
      </c>
      <c r="K751" s="13" t="str">
        <f t="shared" si="34"/>
        <v>W32</v>
      </c>
      <c r="L751" s="13" t="str">
        <f>VLOOKUP($C751,List!$A$2:$D$26,2,0)</f>
        <v>Nhóm 07</v>
      </c>
      <c r="M751" s="14">
        <f>VLOOKUP($C751,List!$A$2:$D$26,3,0)*D751/1000</f>
        <v>0.49</v>
      </c>
      <c r="N751" s="13" t="str">
        <f>VLOOKUP($C751,List!$A$2:$D$26,4,0)</f>
        <v>800g</v>
      </c>
      <c r="O751" s="14" t="str">
        <f t="shared" si="35"/>
        <v>Q3</v>
      </c>
    </row>
    <row r="752" spans="1:15" x14ac:dyDescent="0.55000000000000004">
      <c r="A752" s="2">
        <v>43682</v>
      </c>
      <c r="B752" t="s">
        <v>65</v>
      </c>
      <c r="C752" t="s">
        <v>26</v>
      </c>
      <c r="D752" s="6">
        <v>140</v>
      </c>
      <c r="E752" s="4">
        <v>901326</v>
      </c>
      <c r="F752" s="4">
        <v>126185620</v>
      </c>
      <c r="G752" s="4">
        <v>17665986.800000001</v>
      </c>
      <c r="H752" t="s">
        <v>44</v>
      </c>
      <c r="I752" t="s">
        <v>75</v>
      </c>
      <c r="J752" s="13" t="str">
        <f t="shared" si="33"/>
        <v>T08</v>
      </c>
      <c r="K752" s="13" t="str">
        <f t="shared" si="34"/>
        <v>W32</v>
      </c>
      <c r="L752" s="13" t="str">
        <f>VLOOKUP($C752,List!$A$2:$D$26,2,0)</f>
        <v>Nhóm 06</v>
      </c>
      <c r="M752" s="14">
        <f>VLOOKUP($C752,List!$A$2:$D$26,3,0)*D752/1000</f>
        <v>0.36399999999999999</v>
      </c>
      <c r="N752" s="13" t="str">
        <f>VLOOKUP($C752,List!$A$2:$D$26,4,0)</f>
        <v>500g</v>
      </c>
      <c r="O752" s="14" t="str">
        <f t="shared" si="35"/>
        <v>Q3</v>
      </c>
    </row>
    <row r="753" spans="1:15" x14ac:dyDescent="0.55000000000000004">
      <c r="A753" s="2">
        <v>43682</v>
      </c>
      <c r="B753" t="s">
        <v>61</v>
      </c>
      <c r="C753" t="s">
        <v>14</v>
      </c>
      <c r="D753" s="6">
        <v>2520</v>
      </c>
      <c r="E753" s="4">
        <v>210001</v>
      </c>
      <c r="F753" s="4">
        <v>529203270</v>
      </c>
      <c r="G753" s="4">
        <v>95256588.599999994</v>
      </c>
      <c r="H753" t="s">
        <v>44</v>
      </c>
      <c r="I753" t="s">
        <v>75</v>
      </c>
      <c r="J753" s="13" t="str">
        <f t="shared" si="33"/>
        <v>T08</v>
      </c>
      <c r="K753" s="13" t="str">
        <f t="shared" si="34"/>
        <v>W32</v>
      </c>
      <c r="L753" s="13" t="str">
        <f>VLOOKUP($C753,List!$A$2:$D$26,2,0)</f>
        <v>Nhóm 04</v>
      </c>
      <c r="M753" s="14">
        <f>VLOOKUP($C753,List!$A$2:$D$26,3,0)*D753/1000</f>
        <v>4.032</v>
      </c>
      <c r="N753" s="13" t="str">
        <f>VLOOKUP($C753,List!$A$2:$D$26,4,0)</f>
        <v>250g</v>
      </c>
      <c r="O753" s="14" t="str">
        <f t="shared" si="35"/>
        <v>Q3</v>
      </c>
    </row>
    <row r="754" spans="1:15" x14ac:dyDescent="0.55000000000000004">
      <c r="A754" s="2">
        <v>43682</v>
      </c>
      <c r="B754" t="s">
        <v>64</v>
      </c>
      <c r="C754" t="s">
        <v>11</v>
      </c>
      <c r="D754" s="6">
        <v>1060</v>
      </c>
      <c r="E754" s="4">
        <v>333252</v>
      </c>
      <c r="F754" s="4">
        <v>353247020</v>
      </c>
      <c r="G754" s="4">
        <v>42389642.400000006</v>
      </c>
      <c r="H754" t="s">
        <v>43</v>
      </c>
      <c r="I754" t="s">
        <v>74</v>
      </c>
      <c r="J754" s="13" t="str">
        <f t="shared" si="33"/>
        <v>T08</v>
      </c>
      <c r="K754" s="13" t="str">
        <f t="shared" si="34"/>
        <v>W32</v>
      </c>
      <c r="L754" s="13" t="str">
        <f>VLOOKUP($C754,List!$A$2:$D$26,2,0)</f>
        <v>Nhóm 05</v>
      </c>
      <c r="M754" s="14">
        <f>VLOOKUP($C754,List!$A$2:$D$26,3,0)*D754/1000</f>
        <v>2.3319999999999999</v>
      </c>
      <c r="N754" s="13" t="str">
        <f>VLOOKUP($C754,List!$A$2:$D$26,4,0)</f>
        <v>500g</v>
      </c>
      <c r="O754" s="14" t="str">
        <f t="shared" si="35"/>
        <v>Q3</v>
      </c>
    </row>
    <row r="755" spans="1:15" x14ac:dyDescent="0.55000000000000004">
      <c r="A755" s="2">
        <v>43683</v>
      </c>
      <c r="B755" t="s">
        <v>63</v>
      </c>
      <c r="C755" t="s">
        <v>20</v>
      </c>
      <c r="D755" s="6">
        <v>1210</v>
      </c>
      <c r="E755" s="4">
        <v>452544</v>
      </c>
      <c r="F755" s="4">
        <v>547578150</v>
      </c>
      <c r="G755" s="4">
        <v>87612504</v>
      </c>
      <c r="H755" t="s">
        <v>47</v>
      </c>
      <c r="I755" t="s">
        <v>75</v>
      </c>
      <c r="J755" s="13" t="str">
        <f t="shared" si="33"/>
        <v>T08</v>
      </c>
      <c r="K755" s="13" t="str">
        <f t="shared" si="34"/>
        <v>W32</v>
      </c>
      <c r="L755" s="13" t="str">
        <f>VLOOKUP($C755,List!$A$2:$D$26,2,0)</f>
        <v>Nhóm 08</v>
      </c>
      <c r="M755" s="14">
        <f>VLOOKUP($C755,List!$A$2:$D$26,3,0)*D755/1000</f>
        <v>3.63</v>
      </c>
      <c r="N755" s="13" t="str">
        <f>VLOOKUP($C755,List!$A$2:$D$26,4,0)</f>
        <v>500g</v>
      </c>
      <c r="O755" s="14" t="str">
        <f t="shared" si="35"/>
        <v>Q3</v>
      </c>
    </row>
    <row r="756" spans="1:15" x14ac:dyDescent="0.55000000000000004">
      <c r="A756" s="2">
        <v>43683</v>
      </c>
      <c r="B756" t="s">
        <v>58</v>
      </c>
      <c r="C756" t="s">
        <v>10</v>
      </c>
      <c r="D756" s="6">
        <v>2520</v>
      </c>
      <c r="E756" s="4">
        <v>237227</v>
      </c>
      <c r="F756" s="4">
        <v>597811710</v>
      </c>
      <c r="G756" s="4">
        <v>59781171.000000007</v>
      </c>
      <c r="H756" t="s">
        <v>47</v>
      </c>
      <c r="I756" t="s">
        <v>75</v>
      </c>
      <c r="J756" s="13" t="str">
        <f t="shared" si="33"/>
        <v>T08</v>
      </c>
      <c r="K756" s="13" t="str">
        <f t="shared" si="34"/>
        <v>W32</v>
      </c>
      <c r="L756" s="13" t="str">
        <f>VLOOKUP($C756,List!$A$2:$D$26,2,0)</f>
        <v>Nhóm 07</v>
      </c>
      <c r="M756" s="14">
        <f>VLOOKUP($C756,List!$A$2:$D$26,3,0)*D756/1000</f>
        <v>6.8040000000000003</v>
      </c>
      <c r="N756" s="13" t="str">
        <f>VLOOKUP($C756,List!$A$2:$D$26,4,0)</f>
        <v>500g</v>
      </c>
      <c r="O756" s="14" t="str">
        <f t="shared" si="35"/>
        <v>Q3</v>
      </c>
    </row>
    <row r="757" spans="1:15" x14ac:dyDescent="0.55000000000000004">
      <c r="A757" s="2">
        <v>43684</v>
      </c>
      <c r="B757" t="s">
        <v>63</v>
      </c>
      <c r="C757" t="s">
        <v>13</v>
      </c>
      <c r="D757" s="6">
        <v>870</v>
      </c>
      <c r="E757" s="4">
        <v>780873</v>
      </c>
      <c r="F757" s="4">
        <v>679359770</v>
      </c>
      <c r="G757" s="4">
        <v>81523172.399999991</v>
      </c>
      <c r="H757" t="s">
        <v>47</v>
      </c>
      <c r="I757" t="s">
        <v>74</v>
      </c>
      <c r="J757" s="13" t="str">
        <f t="shared" si="33"/>
        <v>T08</v>
      </c>
      <c r="K757" s="13" t="str">
        <f t="shared" si="34"/>
        <v>W32</v>
      </c>
      <c r="L757" s="13" t="str">
        <f>VLOOKUP($C757,List!$A$2:$D$26,2,0)</f>
        <v>Nhóm 08</v>
      </c>
      <c r="M757" s="14">
        <f>VLOOKUP($C757,List!$A$2:$D$26,3,0)*D757/1000</f>
        <v>2.3490000000000002</v>
      </c>
      <c r="N757" s="13" t="str">
        <f>VLOOKUP($C757,List!$A$2:$D$26,4,0)</f>
        <v>500g</v>
      </c>
      <c r="O757" s="14" t="str">
        <f t="shared" si="35"/>
        <v>Q3</v>
      </c>
    </row>
    <row r="758" spans="1:15" x14ac:dyDescent="0.55000000000000004">
      <c r="A758" s="2">
        <v>43684</v>
      </c>
      <c r="B758" t="s">
        <v>51</v>
      </c>
      <c r="C758" t="s">
        <v>26</v>
      </c>
      <c r="D758" s="6">
        <v>140</v>
      </c>
      <c r="E758" s="4">
        <v>912991</v>
      </c>
      <c r="F758" s="4">
        <v>127818710</v>
      </c>
      <c r="G758" s="4">
        <v>17894619.400000002</v>
      </c>
      <c r="H758" t="s">
        <v>44</v>
      </c>
      <c r="I758" t="s">
        <v>74</v>
      </c>
      <c r="J758" s="13" t="str">
        <f t="shared" si="33"/>
        <v>T08</v>
      </c>
      <c r="K758" s="13" t="str">
        <f t="shared" si="34"/>
        <v>W32</v>
      </c>
      <c r="L758" s="13" t="str">
        <f>VLOOKUP($C758,List!$A$2:$D$26,2,0)</f>
        <v>Nhóm 06</v>
      </c>
      <c r="M758" s="14">
        <f>VLOOKUP($C758,List!$A$2:$D$26,3,0)*D758/1000</f>
        <v>0.36399999999999999</v>
      </c>
      <c r="N758" s="13" t="str">
        <f>VLOOKUP($C758,List!$A$2:$D$26,4,0)</f>
        <v>500g</v>
      </c>
      <c r="O758" s="14" t="str">
        <f t="shared" si="35"/>
        <v>Q3</v>
      </c>
    </row>
    <row r="759" spans="1:15" x14ac:dyDescent="0.55000000000000004">
      <c r="A759" s="2">
        <v>43684</v>
      </c>
      <c r="B759" t="s">
        <v>61</v>
      </c>
      <c r="C759" t="s">
        <v>14</v>
      </c>
      <c r="D759" s="6">
        <v>1910</v>
      </c>
      <c r="E759" s="4">
        <v>252749</v>
      </c>
      <c r="F759" s="4">
        <v>482751380</v>
      </c>
      <c r="G759" s="4">
        <v>111032817.40000001</v>
      </c>
      <c r="H759" t="s">
        <v>44</v>
      </c>
      <c r="I759" t="s">
        <v>75</v>
      </c>
      <c r="J759" s="13" t="str">
        <f t="shared" si="33"/>
        <v>T08</v>
      </c>
      <c r="K759" s="13" t="str">
        <f t="shared" si="34"/>
        <v>W32</v>
      </c>
      <c r="L759" s="13" t="str">
        <f>VLOOKUP($C759,List!$A$2:$D$26,2,0)</f>
        <v>Nhóm 04</v>
      </c>
      <c r="M759" s="14">
        <f>VLOOKUP($C759,List!$A$2:$D$26,3,0)*D759/1000</f>
        <v>3.056</v>
      </c>
      <c r="N759" s="13" t="str">
        <f>VLOOKUP($C759,List!$A$2:$D$26,4,0)</f>
        <v>250g</v>
      </c>
      <c r="O759" s="14" t="str">
        <f t="shared" si="35"/>
        <v>Q3</v>
      </c>
    </row>
    <row r="760" spans="1:15" x14ac:dyDescent="0.55000000000000004">
      <c r="A760" s="2">
        <v>43684</v>
      </c>
      <c r="B760" t="s">
        <v>64</v>
      </c>
      <c r="C760" t="s">
        <v>8</v>
      </c>
      <c r="D760" s="6">
        <v>1000</v>
      </c>
      <c r="E760" s="4">
        <v>399174</v>
      </c>
      <c r="F760" s="4">
        <v>399174230</v>
      </c>
      <c r="G760" s="4">
        <v>103785299.80000001</v>
      </c>
      <c r="H760" t="s">
        <v>46</v>
      </c>
      <c r="I760" t="s">
        <v>74</v>
      </c>
      <c r="J760" s="13" t="str">
        <f t="shared" si="33"/>
        <v>T08</v>
      </c>
      <c r="K760" s="13" t="str">
        <f t="shared" si="34"/>
        <v>W32</v>
      </c>
      <c r="L760" s="13" t="str">
        <f>VLOOKUP($C760,List!$A$2:$D$26,2,0)</f>
        <v>Nhóm 02</v>
      </c>
      <c r="M760" s="14">
        <f>VLOOKUP($C760,List!$A$2:$D$26,3,0)*D760/1000</f>
        <v>4</v>
      </c>
      <c r="N760" s="13" t="str">
        <f>VLOOKUP($C760,List!$A$2:$D$26,4,0)</f>
        <v>800g</v>
      </c>
      <c r="O760" s="14" t="str">
        <f t="shared" si="35"/>
        <v>Q3</v>
      </c>
    </row>
    <row r="761" spans="1:15" x14ac:dyDescent="0.55000000000000004">
      <c r="A761" s="2">
        <v>43684</v>
      </c>
      <c r="B761" t="s">
        <v>50</v>
      </c>
      <c r="C761" t="s">
        <v>17</v>
      </c>
      <c r="D761" s="6">
        <v>430</v>
      </c>
      <c r="E761" s="4">
        <v>494196</v>
      </c>
      <c r="F761" s="4">
        <v>212504230</v>
      </c>
      <c r="G761" s="4">
        <v>36125719.100000001</v>
      </c>
      <c r="H761" t="s">
        <v>47</v>
      </c>
      <c r="I761" t="s">
        <v>74</v>
      </c>
      <c r="J761" s="13" t="str">
        <f t="shared" si="33"/>
        <v>T08</v>
      </c>
      <c r="K761" s="13" t="str">
        <f t="shared" si="34"/>
        <v>W32</v>
      </c>
      <c r="L761" s="13" t="str">
        <f>VLOOKUP($C761,List!$A$2:$D$26,2,0)</f>
        <v>Nhóm 01</v>
      </c>
      <c r="M761" s="14">
        <f>VLOOKUP($C761,List!$A$2:$D$26,3,0)*D761/1000</f>
        <v>0.98899999999999988</v>
      </c>
      <c r="N761" s="13" t="str">
        <f>VLOOKUP($C761,List!$A$2:$D$26,4,0)</f>
        <v>500g</v>
      </c>
      <c r="O761" s="14" t="str">
        <f t="shared" si="35"/>
        <v>Q3</v>
      </c>
    </row>
    <row r="762" spans="1:15" x14ac:dyDescent="0.55000000000000004">
      <c r="A762" s="2">
        <v>43684</v>
      </c>
      <c r="B762" t="s">
        <v>57</v>
      </c>
      <c r="C762" t="s">
        <v>17</v>
      </c>
      <c r="D762" s="6">
        <v>500</v>
      </c>
      <c r="E762" s="4">
        <v>585804</v>
      </c>
      <c r="F762" s="4">
        <v>292902130</v>
      </c>
      <c r="G762" s="4">
        <v>35148255.600000001</v>
      </c>
      <c r="H762" t="s">
        <v>45</v>
      </c>
      <c r="I762" t="s">
        <v>74</v>
      </c>
      <c r="J762" s="13" t="str">
        <f t="shared" si="33"/>
        <v>T08</v>
      </c>
      <c r="K762" s="13" t="str">
        <f t="shared" si="34"/>
        <v>W32</v>
      </c>
      <c r="L762" s="13" t="str">
        <f>VLOOKUP($C762,List!$A$2:$D$26,2,0)</f>
        <v>Nhóm 01</v>
      </c>
      <c r="M762" s="14">
        <f>VLOOKUP($C762,List!$A$2:$D$26,3,0)*D762/1000</f>
        <v>1.1499999999999999</v>
      </c>
      <c r="N762" s="13" t="str">
        <f>VLOOKUP($C762,List!$A$2:$D$26,4,0)</f>
        <v>500g</v>
      </c>
      <c r="O762" s="14" t="str">
        <f t="shared" si="35"/>
        <v>Q3</v>
      </c>
    </row>
    <row r="763" spans="1:15" x14ac:dyDescent="0.55000000000000004">
      <c r="A763" s="2">
        <v>43684</v>
      </c>
      <c r="B763" t="s">
        <v>51</v>
      </c>
      <c r="C763" t="s">
        <v>28</v>
      </c>
      <c r="D763" s="6">
        <v>260</v>
      </c>
      <c r="E763" s="4">
        <v>883632</v>
      </c>
      <c r="F763" s="4">
        <v>229744230</v>
      </c>
      <c r="G763" s="4">
        <v>43651403.700000003</v>
      </c>
      <c r="H763" t="s">
        <v>45</v>
      </c>
      <c r="I763" t="s">
        <v>74</v>
      </c>
      <c r="J763" s="13" t="str">
        <f t="shared" si="33"/>
        <v>T08</v>
      </c>
      <c r="K763" s="13" t="str">
        <f t="shared" si="34"/>
        <v>W32</v>
      </c>
      <c r="L763" s="13" t="str">
        <f>VLOOKUP($C763,List!$A$2:$D$26,2,0)</f>
        <v>Nhóm 05</v>
      </c>
      <c r="M763" s="14">
        <f>VLOOKUP($C763,List!$A$2:$D$26,3,0)*D763/1000</f>
        <v>0.52</v>
      </c>
      <c r="N763" s="13" t="str">
        <f>VLOOKUP($C763,List!$A$2:$D$26,4,0)</f>
        <v>250g</v>
      </c>
      <c r="O763" s="14" t="str">
        <f t="shared" si="35"/>
        <v>Q3</v>
      </c>
    </row>
    <row r="764" spans="1:15" x14ac:dyDescent="0.55000000000000004">
      <c r="A764" s="2">
        <v>43684</v>
      </c>
      <c r="B764" t="s">
        <v>55</v>
      </c>
      <c r="C764" t="s">
        <v>27</v>
      </c>
      <c r="D764" s="6">
        <v>1170</v>
      </c>
      <c r="E764" s="4">
        <v>366055</v>
      </c>
      <c r="F764" s="4">
        <v>428284100</v>
      </c>
      <c r="G764" s="4">
        <v>42828410</v>
      </c>
      <c r="H764" t="s">
        <v>44</v>
      </c>
      <c r="I764" t="s">
        <v>74</v>
      </c>
      <c r="J764" s="13" t="str">
        <f t="shared" si="33"/>
        <v>T08</v>
      </c>
      <c r="K764" s="13" t="str">
        <f t="shared" si="34"/>
        <v>W32</v>
      </c>
      <c r="L764" s="13" t="str">
        <f>VLOOKUP($C764,List!$A$2:$D$26,2,0)</f>
        <v>Nhóm 03</v>
      </c>
      <c r="M764" s="14">
        <f>VLOOKUP($C764,List!$A$2:$D$26,3,0)*D764/1000</f>
        <v>4.3289999999999997</v>
      </c>
      <c r="N764" s="13" t="str">
        <f>VLOOKUP($C764,List!$A$2:$D$26,4,0)</f>
        <v>800g</v>
      </c>
      <c r="O764" s="14" t="str">
        <f t="shared" si="35"/>
        <v>Q3</v>
      </c>
    </row>
    <row r="765" spans="1:15" x14ac:dyDescent="0.55000000000000004">
      <c r="A765" s="2">
        <v>43685</v>
      </c>
      <c r="B765" t="s">
        <v>55</v>
      </c>
      <c r="C765" t="s">
        <v>25</v>
      </c>
      <c r="D765" s="6">
        <v>1210</v>
      </c>
      <c r="E765" s="4">
        <v>504391</v>
      </c>
      <c r="F765" s="4">
        <v>610312930</v>
      </c>
      <c r="G765" s="4">
        <v>67134422.300000012</v>
      </c>
      <c r="H765" t="s">
        <v>46</v>
      </c>
      <c r="I765" t="s">
        <v>74</v>
      </c>
      <c r="J765" s="13" t="str">
        <f t="shared" si="33"/>
        <v>T08</v>
      </c>
      <c r="K765" s="13" t="str">
        <f t="shared" si="34"/>
        <v>W32</v>
      </c>
      <c r="L765" s="13" t="str">
        <f>VLOOKUP($C765,List!$A$2:$D$26,2,0)</f>
        <v>Nhóm 06</v>
      </c>
      <c r="M765" s="14">
        <f>VLOOKUP($C765,List!$A$2:$D$26,3,0)*D765/1000</f>
        <v>1.573</v>
      </c>
      <c r="N765" s="13" t="str">
        <f>VLOOKUP($C765,List!$A$2:$D$26,4,0)</f>
        <v>250g</v>
      </c>
      <c r="O765" s="14" t="str">
        <f t="shared" si="35"/>
        <v>Q3</v>
      </c>
    </row>
    <row r="766" spans="1:15" x14ac:dyDescent="0.55000000000000004">
      <c r="A766" s="2">
        <v>43685</v>
      </c>
      <c r="B766" t="s">
        <v>64</v>
      </c>
      <c r="C766" t="s">
        <v>12</v>
      </c>
      <c r="D766" s="6">
        <v>100</v>
      </c>
      <c r="E766" s="4">
        <v>889544</v>
      </c>
      <c r="F766" s="4">
        <v>88954360</v>
      </c>
      <c r="G766" s="4">
        <v>15122241.200000001</v>
      </c>
      <c r="H766" t="s">
        <v>45</v>
      </c>
      <c r="I766" t="s">
        <v>75</v>
      </c>
      <c r="J766" s="13" t="str">
        <f t="shared" si="33"/>
        <v>T08</v>
      </c>
      <c r="K766" s="13" t="str">
        <f t="shared" si="34"/>
        <v>W32</v>
      </c>
      <c r="L766" s="13" t="str">
        <f>VLOOKUP($C766,List!$A$2:$D$26,2,0)</f>
        <v>Nhóm 03</v>
      </c>
      <c r="M766" s="14">
        <f>VLOOKUP($C766,List!$A$2:$D$26,3,0)*D766/1000</f>
        <v>0.43</v>
      </c>
      <c r="N766" s="13" t="str">
        <f>VLOOKUP($C766,List!$A$2:$D$26,4,0)</f>
        <v>1000g</v>
      </c>
      <c r="O766" s="14" t="str">
        <f t="shared" si="35"/>
        <v>Q3</v>
      </c>
    </row>
    <row r="767" spans="1:15" x14ac:dyDescent="0.55000000000000004">
      <c r="A767" s="2">
        <v>43685</v>
      </c>
      <c r="B767" t="s">
        <v>62</v>
      </c>
      <c r="C767" t="s">
        <v>13</v>
      </c>
      <c r="D767" s="6">
        <v>920</v>
      </c>
      <c r="E767" s="4">
        <v>744164</v>
      </c>
      <c r="F767" s="4">
        <v>684631060</v>
      </c>
      <c r="G767" s="4">
        <v>61616795.399999999</v>
      </c>
      <c r="H767" t="s">
        <v>43</v>
      </c>
      <c r="I767" t="s">
        <v>74</v>
      </c>
      <c r="J767" s="13" t="str">
        <f t="shared" si="33"/>
        <v>T08</v>
      </c>
      <c r="K767" s="13" t="str">
        <f t="shared" si="34"/>
        <v>W32</v>
      </c>
      <c r="L767" s="13" t="str">
        <f>VLOOKUP($C767,List!$A$2:$D$26,2,0)</f>
        <v>Nhóm 08</v>
      </c>
      <c r="M767" s="14">
        <f>VLOOKUP($C767,List!$A$2:$D$26,3,0)*D767/1000</f>
        <v>2.484</v>
      </c>
      <c r="N767" s="13" t="str">
        <f>VLOOKUP($C767,List!$A$2:$D$26,4,0)</f>
        <v>500g</v>
      </c>
      <c r="O767" s="14" t="str">
        <f t="shared" si="35"/>
        <v>Q3</v>
      </c>
    </row>
    <row r="768" spans="1:15" x14ac:dyDescent="0.55000000000000004">
      <c r="A768" s="2">
        <v>43686</v>
      </c>
      <c r="B768" t="s">
        <v>53</v>
      </c>
      <c r="C768" t="s">
        <v>27</v>
      </c>
      <c r="D768" s="6">
        <v>1090</v>
      </c>
      <c r="E768" s="4">
        <v>365550</v>
      </c>
      <c r="F768" s="4">
        <v>398449290</v>
      </c>
      <c r="G768" s="4">
        <v>95627829.599999994</v>
      </c>
      <c r="H768" t="s">
        <v>45</v>
      </c>
      <c r="I768" t="s">
        <v>75</v>
      </c>
      <c r="J768" s="13" t="str">
        <f t="shared" si="33"/>
        <v>T08</v>
      </c>
      <c r="K768" s="13" t="str">
        <f t="shared" si="34"/>
        <v>W32</v>
      </c>
      <c r="L768" s="13" t="str">
        <f>VLOOKUP($C768,List!$A$2:$D$26,2,0)</f>
        <v>Nhóm 03</v>
      </c>
      <c r="M768" s="14">
        <f>VLOOKUP($C768,List!$A$2:$D$26,3,0)*D768/1000</f>
        <v>4.0330000000000004</v>
      </c>
      <c r="N768" s="13" t="str">
        <f>VLOOKUP($C768,List!$A$2:$D$26,4,0)</f>
        <v>800g</v>
      </c>
      <c r="O768" s="14" t="str">
        <f t="shared" si="35"/>
        <v>Q3</v>
      </c>
    </row>
    <row r="769" spans="1:15" x14ac:dyDescent="0.55000000000000004">
      <c r="A769" s="2">
        <v>43687</v>
      </c>
      <c r="B769" t="s">
        <v>61</v>
      </c>
      <c r="C769" t="s">
        <v>18</v>
      </c>
      <c r="D769" s="6">
        <v>2500</v>
      </c>
      <c r="E769" s="4">
        <v>251396</v>
      </c>
      <c r="F769" s="4">
        <v>628489390</v>
      </c>
      <c r="G769" s="4">
        <v>75418726.799999997</v>
      </c>
      <c r="H769" t="s">
        <v>46</v>
      </c>
      <c r="I769" t="s">
        <v>75</v>
      </c>
      <c r="J769" s="13" t="str">
        <f t="shared" si="33"/>
        <v>T08</v>
      </c>
      <c r="K769" s="13" t="str">
        <f t="shared" si="34"/>
        <v>W32</v>
      </c>
      <c r="L769" s="13" t="str">
        <f>VLOOKUP($C769,List!$A$2:$D$26,2,0)</f>
        <v>Nhóm 02</v>
      </c>
      <c r="M769" s="14">
        <f>VLOOKUP($C769,List!$A$2:$D$26,3,0)*D769/1000</f>
        <v>10</v>
      </c>
      <c r="N769" s="13" t="str">
        <f>VLOOKUP($C769,List!$A$2:$D$26,4,0)</f>
        <v>800g</v>
      </c>
      <c r="O769" s="14" t="str">
        <f t="shared" si="35"/>
        <v>Q3</v>
      </c>
    </row>
    <row r="770" spans="1:15" x14ac:dyDescent="0.55000000000000004">
      <c r="A770" s="2">
        <v>43687</v>
      </c>
      <c r="B770" t="s">
        <v>61</v>
      </c>
      <c r="C770" t="s">
        <v>24</v>
      </c>
      <c r="D770" s="6">
        <v>440</v>
      </c>
      <c r="E770" s="4">
        <v>539333</v>
      </c>
      <c r="F770" s="4">
        <v>237306540</v>
      </c>
      <c r="G770" s="4">
        <v>40342111.800000004</v>
      </c>
      <c r="H770" t="s">
        <v>46</v>
      </c>
      <c r="I770" t="s">
        <v>75</v>
      </c>
      <c r="J770" s="13" t="str">
        <f t="shared" si="33"/>
        <v>T08</v>
      </c>
      <c r="K770" s="13" t="str">
        <f t="shared" si="34"/>
        <v>W32</v>
      </c>
      <c r="L770" s="13" t="str">
        <f>VLOOKUP($C770,List!$A$2:$D$26,2,0)</f>
        <v>Nhóm 06</v>
      </c>
      <c r="M770" s="14">
        <f>VLOOKUP($C770,List!$A$2:$D$26,3,0)*D770/1000</f>
        <v>0.92400000000000004</v>
      </c>
      <c r="N770" s="13" t="str">
        <f>VLOOKUP($C770,List!$A$2:$D$26,4,0)</f>
        <v>500g</v>
      </c>
      <c r="O770" s="14" t="str">
        <f t="shared" si="35"/>
        <v>Q3</v>
      </c>
    </row>
    <row r="771" spans="1:15" x14ac:dyDescent="0.55000000000000004">
      <c r="A771" s="2">
        <v>43687</v>
      </c>
      <c r="B771" t="s">
        <v>54</v>
      </c>
      <c r="C771" t="s">
        <v>12</v>
      </c>
      <c r="D771" s="6">
        <v>700</v>
      </c>
      <c r="E771" s="4">
        <v>750066</v>
      </c>
      <c r="F771" s="4">
        <v>525045850</v>
      </c>
      <c r="G771" s="4">
        <v>120760545.5</v>
      </c>
      <c r="H771" t="s">
        <v>46</v>
      </c>
      <c r="I771" t="s">
        <v>74</v>
      </c>
      <c r="J771" s="13" t="str">
        <f t="shared" si="33"/>
        <v>T08</v>
      </c>
      <c r="K771" s="13" t="str">
        <f t="shared" si="34"/>
        <v>W32</v>
      </c>
      <c r="L771" s="13" t="str">
        <f>VLOOKUP($C771,List!$A$2:$D$26,2,0)</f>
        <v>Nhóm 03</v>
      </c>
      <c r="M771" s="14">
        <f>VLOOKUP($C771,List!$A$2:$D$26,3,0)*D771/1000</f>
        <v>3.01</v>
      </c>
      <c r="N771" s="13" t="str">
        <f>VLOOKUP($C771,List!$A$2:$D$26,4,0)</f>
        <v>1000g</v>
      </c>
      <c r="O771" s="14" t="str">
        <f t="shared" si="35"/>
        <v>Q3</v>
      </c>
    </row>
    <row r="772" spans="1:15" x14ac:dyDescent="0.55000000000000004">
      <c r="A772" s="2">
        <v>43687</v>
      </c>
      <c r="B772" t="s">
        <v>57</v>
      </c>
      <c r="C772" t="s">
        <v>13</v>
      </c>
      <c r="D772" s="6">
        <v>710</v>
      </c>
      <c r="E772" s="4">
        <v>838560</v>
      </c>
      <c r="F772" s="4">
        <v>595377950</v>
      </c>
      <c r="G772" s="4">
        <v>125029369.5</v>
      </c>
      <c r="H772" t="s">
        <v>43</v>
      </c>
      <c r="I772" t="s">
        <v>74</v>
      </c>
      <c r="J772" s="13" t="str">
        <f t="shared" si="33"/>
        <v>T08</v>
      </c>
      <c r="K772" s="13" t="str">
        <f t="shared" si="34"/>
        <v>W32</v>
      </c>
      <c r="L772" s="13" t="str">
        <f>VLOOKUP($C772,List!$A$2:$D$26,2,0)</f>
        <v>Nhóm 08</v>
      </c>
      <c r="M772" s="14">
        <f>VLOOKUP($C772,List!$A$2:$D$26,3,0)*D772/1000</f>
        <v>1.9170000000000003</v>
      </c>
      <c r="N772" s="13" t="str">
        <f>VLOOKUP($C772,List!$A$2:$D$26,4,0)</f>
        <v>500g</v>
      </c>
      <c r="O772" s="14" t="str">
        <f t="shared" si="35"/>
        <v>Q3</v>
      </c>
    </row>
    <row r="773" spans="1:15" x14ac:dyDescent="0.55000000000000004">
      <c r="A773" s="2">
        <v>43688</v>
      </c>
      <c r="B773" t="s">
        <v>61</v>
      </c>
      <c r="C773" t="s">
        <v>29</v>
      </c>
      <c r="D773" s="6">
        <v>740</v>
      </c>
      <c r="E773" s="4">
        <v>792749</v>
      </c>
      <c r="F773" s="4">
        <v>586634600</v>
      </c>
      <c r="G773" s="4">
        <v>117326920</v>
      </c>
      <c r="H773" t="s">
        <v>44</v>
      </c>
      <c r="I773" t="s">
        <v>74</v>
      </c>
      <c r="J773" s="13" t="str">
        <f t="shared" si="33"/>
        <v>T08</v>
      </c>
      <c r="K773" s="13" t="str">
        <f t="shared" si="34"/>
        <v>W33</v>
      </c>
      <c r="L773" s="13" t="str">
        <f>VLOOKUP($C773,List!$A$2:$D$26,2,0)</f>
        <v>Nhóm 02</v>
      </c>
      <c r="M773" s="14">
        <f>VLOOKUP($C773,List!$A$2:$D$26,3,0)*D773/1000</f>
        <v>2.4420000000000002</v>
      </c>
      <c r="N773" s="13" t="str">
        <f>VLOOKUP($C773,List!$A$2:$D$26,4,0)</f>
        <v>800g</v>
      </c>
      <c r="O773" s="14" t="str">
        <f t="shared" si="35"/>
        <v>Q3</v>
      </c>
    </row>
    <row r="774" spans="1:15" x14ac:dyDescent="0.55000000000000004">
      <c r="A774" s="2">
        <v>43688</v>
      </c>
      <c r="B774" t="s">
        <v>61</v>
      </c>
      <c r="C774" t="s">
        <v>15</v>
      </c>
      <c r="D774" s="6">
        <v>340</v>
      </c>
      <c r="E774" s="4">
        <v>781278</v>
      </c>
      <c r="F774" s="4">
        <v>265634530</v>
      </c>
      <c r="G774" s="4">
        <v>61095941.900000006</v>
      </c>
      <c r="H774" t="s">
        <v>47</v>
      </c>
      <c r="I774" t="s">
        <v>74</v>
      </c>
      <c r="J774" s="13" t="str">
        <f t="shared" si="33"/>
        <v>T08</v>
      </c>
      <c r="K774" s="13" t="str">
        <f t="shared" si="34"/>
        <v>W33</v>
      </c>
      <c r="L774" s="13" t="str">
        <f>VLOOKUP($C774,List!$A$2:$D$26,2,0)</f>
        <v>Nhóm 03</v>
      </c>
      <c r="M774" s="14">
        <f>VLOOKUP($C774,List!$A$2:$D$26,3,0)*D774/1000</f>
        <v>1.224</v>
      </c>
      <c r="N774" s="13" t="str">
        <f>VLOOKUP($C774,List!$A$2:$D$26,4,0)</f>
        <v>800g</v>
      </c>
      <c r="O774" s="14" t="str">
        <f t="shared" si="35"/>
        <v>Q3</v>
      </c>
    </row>
    <row r="775" spans="1:15" x14ac:dyDescent="0.55000000000000004">
      <c r="A775" s="2">
        <v>43688</v>
      </c>
      <c r="B775" t="s">
        <v>57</v>
      </c>
      <c r="C775" t="s">
        <v>29</v>
      </c>
      <c r="D775" s="6">
        <v>650</v>
      </c>
      <c r="E775" s="4">
        <v>894788</v>
      </c>
      <c r="F775" s="4">
        <v>581612340</v>
      </c>
      <c r="G775" s="4">
        <v>145403085</v>
      </c>
      <c r="H775" t="s">
        <v>44</v>
      </c>
      <c r="I775" t="s">
        <v>74</v>
      </c>
      <c r="J775" s="13" t="str">
        <f t="shared" si="33"/>
        <v>T08</v>
      </c>
      <c r="K775" s="13" t="str">
        <f t="shared" si="34"/>
        <v>W33</v>
      </c>
      <c r="L775" s="13" t="str">
        <f>VLOOKUP($C775,List!$A$2:$D$26,2,0)</f>
        <v>Nhóm 02</v>
      </c>
      <c r="M775" s="14">
        <f>VLOOKUP($C775,List!$A$2:$D$26,3,0)*D775/1000</f>
        <v>2.145</v>
      </c>
      <c r="N775" s="13" t="str">
        <f>VLOOKUP($C775,List!$A$2:$D$26,4,0)</f>
        <v>800g</v>
      </c>
      <c r="O775" s="14" t="str">
        <f t="shared" si="35"/>
        <v>Q3</v>
      </c>
    </row>
    <row r="776" spans="1:15" x14ac:dyDescent="0.55000000000000004">
      <c r="A776" s="2">
        <v>43688</v>
      </c>
      <c r="B776" t="s">
        <v>56</v>
      </c>
      <c r="C776" t="s">
        <v>26</v>
      </c>
      <c r="D776" s="6">
        <v>160</v>
      </c>
      <c r="E776" s="4">
        <v>704755</v>
      </c>
      <c r="F776" s="4">
        <v>112760860</v>
      </c>
      <c r="G776" s="4">
        <v>16914129</v>
      </c>
      <c r="H776" t="s">
        <v>44</v>
      </c>
      <c r="I776" t="s">
        <v>75</v>
      </c>
      <c r="J776" s="13" t="str">
        <f t="shared" ref="J776:J839" si="36">"T"&amp;RIGHT(0&amp;MONTH(A776),2)</f>
        <v>T08</v>
      </c>
      <c r="K776" s="13" t="str">
        <f t="shared" ref="K776:K839" si="37">"W"&amp;RIGHT(0&amp;WEEKNUM(A776),2)</f>
        <v>W33</v>
      </c>
      <c r="L776" s="13" t="str">
        <f>VLOOKUP($C776,List!$A$2:$D$26,2,0)</f>
        <v>Nhóm 06</v>
      </c>
      <c r="M776" s="14">
        <f>VLOOKUP($C776,List!$A$2:$D$26,3,0)*D776/1000</f>
        <v>0.41599999999999998</v>
      </c>
      <c r="N776" s="13" t="str">
        <f>VLOOKUP($C776,List!$A$2:$D$26,4,0)</f>
        <v>500g</v>
      </c>
      <c r="O776" s="14" t="str">
        <f t="shared" ref="O776:O839" si="38">IF(MONTH(A776)&gt;9,"Q4",IF(MONTH(A776)&gt;6,"Q3",IF(MONTH(A776)&gt;3,"Q2","Q1")))</f>
        <v>Q3</v>
      </c>
    </row>
    <row r="777" spans="1:15" x14ac:dyDescent="0.55000000000000004">
      <c r="A777" s="2">
        <v>43689</v>
      </c>
      <c r="B777" t="s">
        <v>63</v>
      </c>
      <c r="C777" t="s">
        <v>23</v>
      </c>
      <c r="D777" s="6">
        <v>360</v>
      </c>
      <c r="E777" s="4">
        <v>1001081</v>
      </c>
      <c r="F777" s="4">
        <v>360389050</v>
      </c>
      <c r="G777" s="4">
        <v>54058357.5</v>
      </c>
      <c r="H777" t="s">
        <v>46</v>
      </c>
      <c r="I777" t="s">
        <v>74</v>
      </c>
      <c r="J777" s="13" t="str">
        <f t="shared" si="36"/>
        <v>T08</v>
      </c>
      <c r="K777" s="13" t="str">
        <f t="shared" si="37"/>
        <v>W33</v>
      </c>
      <c r="L777" s="13" t="str">
        <f>VLOOKUP($C777,List!$A$2:$D$26,2,0)</f>
        <v>Nhóm 07</v>
      </c>
      <c r="M777" s="14">
        <f>VLOOKUP($C777,List!$A$2:$D$26,3,0)*D777/1000</f>
        <v>1.4759999999999998</v>
      </c>
      <c r="N777" s="13" t="str">
        <f>VLOOKUP($C777,List!$A$2:$D$26,4,0)</f>
        <v>1000g</v>
      </c>
      <c r="O777" s="14" t="str">
        <f t="shared" si="38"/>
        <v>Q3</v>
      </c>
    </row>
    <row r="778" spans="1:15" x14ac:dyDescent="0.55000000000000004">
      <c r="A778" s="2">
        <v>43689</v>
      </c>
      <c r="B778" t="s">
        <v>60</v>
      </c>
      <c r="C778" t="s">
        <v>29</v>
      </c>
      <c r="D778" s="6">
        <v>580</v>
      </c>
      <c r="E778" s="4">
        <v>990616</v>
      </c>
      <c r="F778" s="4">
        <v>574557550</v>
      </c>
      <c r="G778" s="4">
        <v>91929208</v>
      </c>
      <c r="H778" t="s">
        <v>44</v>
      </c>
      <c r="I778" t="s">
        <v>75</v>
      </c>
      <c r="J778" s="13" t="str">
        <f t="shared" si="36"/>
        <v>T08</v>
      </c>
      <c r="K778" s="13" t="str">
        <f t="shared" si="37"/>
        <v>W33</v>
      </c>
      <c r="L778" s="13" t="str">
        <f>VLOOKUP($C778,List!$A$2:$D$26,2,0)</f>
        <v>Nhóm 02</v>
      </c>
      <c r="M778" s="14">
        <f>VLOOKUP($C778,List!$A$2:$D$26,3,0)*D778/1000</f>
        <v>1.9139999999999999</v>
      </c>
      <c r="N778" s="13" t="str">
        <f>VLOOKUP($C778,List!$A$2:$D$26,4,0)</f>
        <v>800g</v>
      </c>
      <c r="O778" s="14" t="str">
        <f t="shared" si="38"/>
        <v>Q3</v>
      </c>
    </row>
    <row r="779" spans="1:15" x14ac:dyDescent="0.55000000000000004">
      <c r="A779" s="2">
        <v>43689</v>
      </c>
      <c r="B779" t="s">
        <v>65</v>
      </c>
      <c r="C779" t="s">
        <v>20</v>
      </c>
      <c r="D779" s="6">
        <v>180</v>
      </c>
      <c r="E779" s="4">
        <v>497540</v>
      </c>
      <c r="F779" s="4">
        <v>89557150</v>
      </c>
      <c r="G779" s="4">
        <v>9851286.5</v>
      </c>
      <c r="H779" t="s">
        <v>45</v>
      </c>
      <c r="I779" t="s">
        <v>74</v>
      </c>
      <c r="J779" s="13" t="str">
        <f t="shared" si="36"/>
        <v>T08</v>
      </c>
      <c r="K779" s="13" t="str">
        <f t="shared" si="37"/>
        <v>W33</v>
      </c>
      <c r="L779" s="13" t="str">
        <f>VLOOKUP($C779,List!$A$2:$D$26,2,0)</f>
        <v>Nhóm 08</v>
      </c>
      <c r="M779" s="14">
        <f>VLOOKUP($C779,List!$A$2:$D$26,3,0)*D779/1000</f>
        <v>0.54</v>
      </c>
      <c r="N779" s="13" t="str">
        <f>VLOOKUP($C779,List!$A$2:$D$26,4,0)</f>
        <v>500g</v>
      </c>
      <c r="O779" s="14" t="str">
        <f t="shared" si="38"/>
        <v>Q3</v>
      </c>
    </row>
    <row r="780" spans="1:15" x14ac:dyDescent="0.55000000000000004">
      <c r="A780" s="2">
        <v>43689</v>
      </c>
      <c r="B780" t="s">
        <v>57</v>
      </c>
      <c r="C780" t="s">
        <v>18</v>
      </c>
      <c r="D780" s="6">
        <v>610</v>
      </c>
      <c r="E780" s="4">
        <v>260972</v>
      </c>
      <c r="F780" s="4">
        <v>159193130</v>
      </c>
      <c r="G780" s="4">
        <v>22287038.200000003</v>
      </c>
      <c r="H780" t="s">
        <v>44</v>
      </c>
      <c r="I780" t="s">
        <v>75</v>
      </c>
      <c r="J780" s="13" t="str">
        <f t="shared" si="36"/>
        <v>T08</v>
      </c>
      <c r="K780" s="13" t="str">
        <f t="shared" si="37"/>
        <v>W33</v>
      </c>
      <c r="L780" s="13" t="str">
        <f>VLOOKUP($C780,List!$A$2:$D$26,2,0)</f>
        <v>Nhóm 02</v>
      </c>
      <c r="M780" s="14">
        <f>VLOOKUP($C780,List!$A$2:$D$26,3,0)*D780/1000</f>
        <v>2.44</v>
      </c>
      <c r="N780" s="13" t="str">
        <f>VLOOKUP($C780,List!$A$2:$D$26,4,0)</f>
        <v>800g</v>
      </c>
      <c r="O780" s="14" t="str">
        <f t="shared" si="38"/>
        <v>Q3</v>
      </c>
    </row>
    <row r="781" spans="1:15" x14ac:dyDescent="0.55000000000000004">
      <c r="A781" s="2">
        <v>43689</v>
      </c>
      <c r="B781" t="s">
        <v>63</v>
      </c>
      <c r="C781" t="s">
        <v>25</v>
      </c>
      <c r="D781" s="6">
        <v>170</v>
      </c>
      <c r="E781" s="4">
        <v>621498</v>
      </c>
      <c r="F781" s="4">
        <v>105654650</v>
      </c>
      <c r="G781" s="4">
        <v>23244023</v>
      </c>
      <c r="H781" t="s">
        <v>43</v>
      </c>
      <c r="I781" t="s">
        <v>74</v>
      </c>
      <c r="J781" s="13" t="str">
        <f t="shared" si="36"/>
        <v>T08</v>
      </c>
      <c r="K781" s="13" t="str">
        <f t="shared" si="37"/>
        <v>W33</v>
      </c>
      <c r="L781" s="13" t="str">
        <f>VLOOKUP($C781,List!$A$2:$D$26,2,0)</f>
        <v>Nhóm 06</v>
      </c>
      <c r="M781" s="14">
        <f>VLOOKUP($C781,List!$A$2:$D$26,3,0)*D781/1000</f>
        <v>0.221</v>
      </c>
      <c r="N781" s="13" t="str">
        <f>VLOOKUP($C781,List!$A$2:$D$26,4,0)</f>
        <v>250g</v>
      </c>
      <c r="O781" s="14" t="str">
        <f t="shared" si="38"/>
        <v>Q3</v>
      </c>
    </row>
    <row r="782" spans="1:15" x14ac:dyDescent="0.55000000000000004">
      <c r="A782" s="2">
        <v>43689</v>
      </c>
      <c r="B782" t="s">
        <v>60</v>
      </c>
      <c r="C782" t="s">
        <v>30</v>
      </c>
      <c r="D782" s="6">
        <v>460</v>
      </c>
      <c r="E782" s="4">
        <v>364085</v>
      </c>
      <c r="F782" s="4">
        <v>167479000</v>
      </c>
      <c r="G782" s="4">
        <v>35170590</v>
      </c>
      <c r="H782" t="s">
        <v>44</v>
      </c>
      <c r="I782" t="s">
        <v>74</v>
      </c>
      <c r="J782" s="13" t="str">
        <f t="shared" si="36"/>
        <v>T08</v>
      </c>
      <c r="K782" s="13" t="str">
        <f t="shared" si="37"/>
        <v>W33</v>
      </c>
      <c r="L782" s="13" t="str">
        <f>VLOOKUP($C782,List!$A$2:$D$26,2,0)</f>
        <v>Nhóm 07</v>
      </c>
      <c r="M782" s="14">
        <f>VLOOKUP($C782,List!$A$2:$D$26,3,0)*D782/1000</f>
        <v>1.748</v>
      </c>
      <c r="N782" s="13" t="str">
        <f>VLOOKUP($C782,List!$A$2:$D$26,4,0)</f>
        <v>800g</v>
      </c>
      <c r="O782" s="14" t="str">
        <f t="shared" si="38"/>
        <v>Q3</v>
      </c>
    </row>
    <row r="783" spans="1:15" x14ac:dyDescent="0.55000000000000004">
      <c r="A783" s="2">
        <v>43690</v>
      </c>
      <c r="B783" t="s">
        <v>59</v>
      </c>
      <c r="C783" t="s">
        <v>21</v>
      </c>
      <c r="D783" s="6">
        <v>290</v>
      </c>
      <c r="E783" s="4">
        <v>517413</v>
      </c>
      <c r="F783" s="4">
        <v>150049700</v>
      </c>
      <c r="G783" s="4">
        <v>36011928</v>
      </c>
      <c r="H783" t="s">
        <v>43</v>
      </c>
      <c r="I783" t="s">
        <v>75</v>
      </c>
      <c r="J783" s="13" t="str">
        <f t="shared" si="36"/>
        <v>T08</v>
      </c>
      <c r="K783" s="13" t="str">
        <f t="shared" si="37"/>
        <v>W33</v>
      </c>
      <c r="L783" s="13" t="str">
        <f>VLOOKUP($C783,List!$A$2:$D$26,2,0)</f>
        <v>Nhóm 07</v>
      </c>
      <c r="M783" s="14">
        <f>VLOOKUP($C783,List!$A$2:$D$26,3,0)*D783/1000</f>
        <v>1.0149999999999999</v>
      </c>
      <c r="N783" s="13" t="str">
        <f>VLOOKUP($C783,List!$A$2:$D$26,4,0)</f>
        <v>800g</v>
      </c>
      <c r="O783" s="14" t="str">
        <f t="shared" si="38"/>
        <v>Q3</v>
      </c>
    </row>
    <row r="784" spans="1:15" x14ac:dyDescent="0.55000000000000004">
      <c r="A784" s="2">
        <v>43690</v>
      </c>
      <c r="B784" t="s">
        <v>65</v>
      </c>
      <c r="C784" t="s">
        <v>11</v>
      </c>
      <c r="D784" s="6">
        <v>1680</v>
      </c>
      <c r="E784" s="4">
        <v>414262</v>
      </c>
      <c r="F784" s="4">
        <v>695960060</v>
      </c>
      <c r="G784" s="4">
        <v>62636405.399999999</v>
      </c>
      <c r="H784" t="s">
        <v>46</v>
      </c>
      <c r="I784" t="s">
        <v>74</v>
      </c>
      <c r="J784" s="13" t="str">
        <f t="shared" si="36"/>
        <v>T08</v>
      </c>
      <c r="K784" s="13" t="str">
        <f t="shared" si="37"/>
        <v>W33</v>
      </c>
      <c r="L784" s="13" t="str">
        <f>VLOOKUP($C784,List!$A$2:$D$26,2,0)</f>
        <v>Nhóm 05</v>
      </c>
      <c r="M784" s="14">
        <f>VLOOKUP($C784,List!$A$2:$D$26,3,0)*D784/1000</f>
        <v>3.6960000000000006</v>
      </c>
      <c r="N784" s="13" t="str">
        <f>VLOOKUP($C784,List!$A$2:$D$26,4,0)</f>
        <v>500g</v>
      </c>
      <c r="O784" s="14" t="str">
        <f t="shared" si="38"/>
        <v>Q3</v>
      </c>
    </row>
    <row r="785" spans="1:15" x14ac:dyDescent="0.55000000000000004">
      <c r="A785" s="2">
        <v>43691</v>
      </c>
      <c r="B785" t="s">
        <v>59</v>
      </c>
      <c r="C785" t="s">
        <v>11</v>
      </c>
      <c r="D785" s="6">
        <v>1100</v>
      </c>
      <c r="E785" s="4">
        <v>338077</v>
      </c>
      <c r="F785" s="4">
        <v>371884270</v>
      </c>
      <c r="G785" s="4">
        <v>78095696.700000003</v>
      </c>
      <c r="H785" t="s">
        <v>44</v>
      </c>
      <c r="I785" t="s">
        <v>74</v>
      </c>
      <c r="J785" s="13" t="str">
        <f t="shared" si="36"/>
        <v>T08</v>
      </c>
      <c r="K785" s="13" t="str">
        <f t="shared" si="37"/>
        <v>W33</v>
      </c>
      <c r="L785" s="13" t="str">
        <f>VLOOKUP($C785,List!$A$2:$D$26,2,0)</f>
        <v>Nhóm 05</v>
      </c>
      <c r="M785" s="14">
        <f>VLOOKUP($C785,List!$A$2:$D$26,3,0)*D785/1000</f>
        <v>2.42</v>
      </c>
      <c r="N785" s="13" t="str">
        <f>VLOOKUP($C785,List!$A$2:$D$26,4,0)</f>
        <v>500g</v>
      </c>
      <c r="O785" s="14" t="str">
        <f t="shared" si="38"/>
        <v>Q3</v>
      </c>
    </row>
    <row r="786" spans="1:15" x14ac:dyDescent="0.55000000000000004">
      <c r="A786" s="2">
        <v>43691</v>
      </c>
      <c r="B786" t="s">
        <v>50</v>
      </c>
      <c r="C786" t="s">
        <v>7</v>
      </c>
      <c r="D786" s="6">
        <v>1190</v>
      </c>
      <c r="E786" s="4">
        <v>463319</v>
      </c>
      <c r="F786" s="4">
        <v>551349790</v>
      </c>
      <c r="G786" s="4">
        <v>121296953.80000001</v>
      </c>
      <c r="H786" t="s">
        <v>45</v>
      </c>
      <c r="I786" t="s">
        <v>74</v>
      </c>
      <c r="J786" s="13" t="str">
        <f t="shared" si="36"/>
        <v>T08</v>
      </c>
      <c r="K786" s="13" t="str">
        <f t="shared" si="37"/>
        <v>W33</v>
      </c>
      <c r="L786" s="13" t="str">
        <f>VLOOKUP($C786,List!$A$2:$D$26,2,0)</f>
        <v>Nhóm 06</v>
      </c>
      <c r="M786" s="14">
        <f>VLOOKUP($C786,List!$A$2:$D$26,3,0)*D786/1000</f>
        <v>3.8079999999999998</v>
      </c>
      <c r="N786" s="13" t="str">
        <f>VLOOKUP($C786,List!$A$2:$D$26,4,0)</f>
        <v>800g</v>
      </c>
      <c r="O786" s="14" t="str">
        <f t="shared" si="38"/>
        <v>Q3</v>
      </c>
    </row>
    <row r="787" spans="1:15" x14ac:dyDescent="0.55000000000000004">
      <c r="A787" s="2">
        <v>43692</v>
      </c>
      <c r="B787" t="s">
        <v>62</v>
      </c>
      <c r="C787" t="s">
        <v>18</v>
      </c>
      <c r="D787" s="6">
        <v>2940</v>
      </c>
      <c r="E787" s="4">
        <v>224417</v>
      </c>
      <c r="F787" s="4">
        <v>659785790</v>
      </c>
      <c r="G787" s="4">
        <v>65978579</v>
      </c>
      <c r="H787" t="s">
        <v>45</v>
      </c>
      <c r="I787" t="s">
        <v>74</v>
      </c>
      <c r="J787" s="13" t="str">
        <f t="shared" si="36"/>
        <v>T08</v>
      </c>
      <c r="K787" s="13" t="str">
        <f t="shared" si="37"/>
        <v>W33</v>
      </c>
      <c r="L787" s="13" t="str">
        <f>VLOOKUP($C787,List!$A$2:$D$26,2,0)</f>
        <v>Nhóm 02</v>
      </c>
      <c r="M787" s="14">
        <f>VLOOKUP($C787,List!$A$2:$D$26,3,0)*D787/1000</f>
        <v>11.76</v>
      </c>
      <c r="N787" s="13" t="str">
        <f>VLOOKUP($C787,List!$A$2:$D$26,4,0)</f>
        <v>800g</v>
      </c>
      <c r="O787" s="14" t="str">
        <f t="shared" si="38"/>
        <v>Q3</v>
      </c>
    </row>
    <row r="788" spans="1:15" x14ac:dyDescent="0.55000000000000004">
      <c r="A788" s="2">
        <v>43692</v>
      </c>
      <c r="B788" t="s">
        <v>52</v>
      </c>
      <c r="C788" t="s">
        <v>18</v>
      </c>
      <c r="D788" s="6">
        <v>2030</v>
      </c>
      <c r="E788" s="4">
        <v>227130</v>
      </c>
      <c r="F788" s="4">
        <v>461074880</v>
      </c>
      <c r="G788" s="4">
        <v>115268720</v>
      </c>
      <c r="H788" t="s">
        <v>44</v>
      </c>
      <c r="I788" t="s">
        <v>74</v>
      </c>
      <c r="J788" s="13" t="str">
        <f t="shared" si="36"/>
        <v>T08</v>
      </c>
      <c r="K788" s="13" t="str">
        <f t="shared" si="37"/>
        <v>W33</v>
      </c>
      <c r="L788" s="13" t="str">
        <f>VLOOKUP($C788,List!$A$2:$D$26,2,0)</f>
        <v>Nhóm 02</v>
      </c>
      <c r="M788" s="14">
        <f>VLOOKUP($C788,List!$A$2:$D$26,3,0)*D788/1000</f>
        <v>8.1199999999999992</v>
      </c>
      <c r="N788" s="13" t="str">
        <f>VLOOKUP($C788,List!$A$2:$D$26,4,0)</f>
        <v>800g</v>
      </c>
      <c r="O788" s="14" t="str">
        <f t="shared" si="38"/>
        <v>Q3</v>
      </c>
    </row>
    <row r="789" spans="1:15" x14ac:dyDescent="0.55000000000000004">
      <c r="A789" s="2">
        <v>43692</v>
      </c>
      <c r="B789" t="s">
        <v>51</v>
      </c>
      <c r="C789" t="s">
        <v>19</v>
      </c>
      <c r="D789" s="6">
        <v>520</v>
      </c>
      <c r="E789" s="4">
        <v>512894</v>
      </c>
      <c r="F789" s="4">
        <v>266704980</v>
      </c>
      <c r="G789" s="4">
        <v>66676245</v>
      </c>
      <c r="H789" t="s">
        <v>44</v>
      </c>
      <c r="I789" t="s">
        <v>74</v>
      </c>
      <c r="J789" s="13" t="str">
        <f t="shared" si="36"/>
        <v>T08</v>
      </c>
      <c r="K789" s="13" t="str">
        <f t="shared" si="37"/>
        <v>W33</v>
      </c>
      <c r="L789" s="13" t="str">
        <f>VLOOKUP($C789,List!$A$2:$D$26,2,0)</f>
        <v>Nhóm 08</v>
      </c>
      <c r="M789" s="14">
        <f>VLOOKUP($C789,List!$A$2:$D$26,3,0)*D789/1000</f>
        <v>0.624</v>
      </c>
      <c r="N789" s="13" t="str">
        <f>VLOOKUP($C789,List!$A$2:$D$26,4,0)</f>
        <v>250g</v>
      </c>
      <c r="O789" s="14" t="str">
        <f t="shared" si="38"/>
        <v>Q3</v>
      </c>
    </row>
    <row r="790" spans="1:15" x14ac:dyDescent="0.55000000000000004">
      <c r="A790" s="2">
        <v>43692</v>
      </c>
      <c r="B790" t="s">
        <v>55</v>
      </c>
      <c r="C790" t="s">
        <v>14</v>
      </c>
      <c r="D790" s="6">
        <v>520</v>
      </c>
      <c r="E790" s="4">
        <v>194927</v>
      </c>
      <c r="F790" s="4">
        <v>101362150</v>
      </c>
      <c r="G790" s="4">
        <v>9122593.5</v>
      </c>
      <c r="H790" t="s">
        <v>47</v>
      </c>
      <c r="I790" t="s">
        <v>75</v>
      </c>
      <c r="J790" s="13" t="str">
        <f t="shared" si="36"/>
        <v>T08</v>
      </c>
      <c r="K790" s="13" t="str">
        <f t="shared" si="37"/>
        <v>W33</v>
      </c>
      <c r="L790" s="13" t="str">
        <f>VLOOKUP($C790,List!$A$2:$D$26,2,0)</f>
        <v>Nhóm 04</v>
      </c>
      <c r="M790" s="14">
        <f>VLOOKUP($C790,List!$A$2:$D$26,3,0)*D790/1000</f>
        <v>0.83199999999999996</v>
      </c>
      <c r="N790" s="13" t="str">
        <f>VLOOKUP($C790,List!$A$2:$D$26,4,0)</f>
        <v>250g</v>
      </c>
      <c r="O790" s="14" t="str">
        <f t="shared" si="38"/>
        <v>Q3</v>
      </c>
    </row>
    <row r="791" spans="1:15" x14ac:dyDescent="0.55000000000000004">
      <c r="A791" s="2">
        <v>43693</v>
      </c>
      <c r="B791" t="s">
        <v>59</v>
      </c>
      <c r="C791" t="s">
        <v>10</v>
      </c>
      <c r="D791" s="6">
        <v>470</v>
      </c>
      <c r="E791" s="4">
        <v>241742</v>
      </c>
      <c r="F791" s="4">
        <v>113618650</v>
      </c>
      <c r="G791" s="4">
        <v>19315170.5</v>
      </c>
      <c r="H791" t="s">
        <v>46</v>
      </c>
      <c r="I791" t="s">
        <v>74</v>
      </c>
      <c r="J791" s="13" t="str">
        <f t="shared" si="36"/>
        <v>T08</v>
      </c>
      <c r="K791" s="13" t="str">
        <f t="shared" si="37"/>
        <v>W33</v>
      </c>
      <c r="L791" s="13" t="str">
        <f>VLOOKUP($C791,List!$A$2:$D$26,2,0)</f>
        <v>Nhóm 07</v>
      </c>
      <c r="M791" s="14">
        <f>VLOOKUP($C791,List!$A$2:$D$26,3,0)*D791/1000</f>
        <v>1.2689999999999999</v>
      </c>
      <c r="N791" s="13" t="str">
        <f>VLOOKUP($C791,List!$A$2:$D$26,4,0)</f>
        <v>500g</v>
      </c>
      <c r="O791" s="14" t="str">
        <f t="shared" si="38"/>
        <v>Q3</v>
      </c>
    </row>
    <row r="792" spans="1:15" x14ac:dyDescent="0.55000000000000004">
      <c r="A792" s="2">
        <v>43693</v>
      </c>
      <c r="B792" t="s">
        <v>62</v>
      </c>
      <c r="C792" t="s">
        <v>9</v>
      </c>
      <c r="D792" s="6">
        <v>90</v>
      </c>
      <c r="E792" s="4">
        <v>571671</v>
      </c>
      <c r="F792" s="4">
        <v>51450360</v>
      </c>
      <c r="G792" s="4">
        <v>5659539.5999999996</v>
      </c>
      <c r="H792" t="s">
        <v>43</v>
      </c>
      <c r="I792" t="s">
        <v>74</v>
      </c>
      <c r="J792" s="13" t="str">
        <f t="shared" si="36"/>
        <v>T08</v>
      </c>
      <c r="K792" s="13" t="str">
        <f t="shared" si="37"/>
        <v>W33</v>
      </c>
      <c r="L792" s="13" t="str">
        <f>VLOOKUP($C792,List!$A$2:$D$26,2,0)</f>
        <v>Nhóm 04</v>
      </c>
      <c r="M792" s="14">
        <f>VLOOKUP($C792,List!$A$2:$D$26,3,0)*D792/1000</f>
        <v>0.28799999999999998</v>
      </c>
      <c r="N792" s="13" t="str">
        <f>VLOOKUP($C792,List!$A$2:$D$26,4,0)</f>
        <v>800g</v>
      </c>
      <c r="O792" s="14" t="str">
        <f t="shared" si="38"/>
        <v>Q3</v>
      </c>
    </row>
    <row r="793" spans="1:15" x14ac:dyDescent="0.55000000000000004">
      <c r="A793" s="2">
        <v>43693</v>
      </c>
      <c r="B793" t="s">
        <v>65</v>
      </c>
      <c r="C793" t="s">
        <v>18</v>
      </c>
      <c r="D793" s="6">
        <v>920</v>
      </c>
      <c r="E793" s="4">
        <v>317209</v>
      </c>
      <c r="F793" s="4">
        <v>291832320</v>
      </c>
      <c r="G793" s="4">
        <v>55448140.799999997</v>
      </c>
      <c r="H793" t="s">
        <v>43</v>
      </c>
      <c r="I793" t="s">
        <v>74</v>
      </c>
      <c r="J793" s="13" t="str">
        <f t="shared" si="36"/>
        <v>T08</v>
      </c>
      <c r="K793" s="13" t="str">
        <f t="shared" si="37"/>
        <v>W33</v>
      </c>
      <c r="L793" s="13" t="str">
        <f>VLOOKUP($C793,List!$A$2:$D$26,2,0)</f>
        <v>Nhóm 02</v>
      </c>
      <c r="M793" s="14">
        <f>VLOOKUP($C793,List!$A$2:$D$26,3,0)*D793/1000</f>
        <v>3.68</v>
      </c>
      <c r="N793" s="13" t="str">
        <f>VLOOKUP($C793,List!$A$2:$D$26,4,0)</f>
        <v>800g</v>
      </c>
      <c r="O793" s="14" t="str">
        <f t="shared" si="38"/>
        <v>Q3</v>
      </c>
    </row>
    <row r="794" spans="1:15" x14ac:dyDescent="0.55000000000000004">
      <c r="A794" s="2">
        <v>43693</v>
      </c>
      <c r="B794" t="s">
        <v>60</v>
      </c>
      <c r="C794" t="s">
        <v>12</v>
      </c>
      <c r="D794" s="6">
        <v>540</v>
      </c>
      <c r="E794" s="4">
        <v>874260</v>
      </c>
      <c r="F794" s="4">
        <v>472100550</v>
      </c>
      <c r="G794" s="4">
        <v>80257093.5</v>
      </c>
      <c r="H794" t="s">
        <v>44</v>
      </c>
      <c r="I794" t="s">
        <v>75</v>
      </c>
      <c r="J794" s="13" t="str">
        <f t="shared" si="36"/>
        <v>T08</v>
      </c>
      <c r="K794" s="13" t="str">
        <f t="shared" si="37"/>
        <v>W33</v>
      </c>
      <c r="L794" s="13" t="str">
        <f>VLOOKUP($C794,List!$A$2:$D$26,2,0)</f>
        <v>Nhóm 03</v>
      </c>
      <c r="M794" s="14">
        <f>VLOOKUP($C794,List!$A$2:$D$26,3,0)*D794/1000</f>
        <v>2.3220000000000001</v>
      </c>
      <c r="N794" s="13" t="str">
        <f>VLOOKUP($C794,List!$A$2:$D$26,4,0)</f>
        <v>1000g</v>
      </c>
      <c r="O794" s="14" t="str">
        <f t="shared" si="38"/>
        <v>Q3</v>
      </c>
    </row>
    <row r="795" spans="1:15" x14ac:dyDescent="0.55000000000000004">
      <c r="A795" s="2">
        <v>43693</v>
      </c>
      <c r="B795" t="s">
        <v>60</v>
      </c>
      <c r="C795" t="s">
        <v>12</v>
      </c>
      <c r="D795" s="6">
        <v>750</v>
      </c>
      <c r="E795" s="4">
        <v>846504</v>
      </c>
      <c r="F795" s="4">
        <v>634878290</v>
      </c>
      <c r="G795" s="4">
        <v>114278092.19999999</v>
      </c>
      <c r="H795" t="s">
        <v>47</v>
      </c>
      <c r="I795" t="s">
        <v>74</v>
      </c>
      <c r="J795" s="13" t="str">
        <f t="shared" si="36"/>
        <v>T08</v>
      </c>
      <c r="K795" s="13" t="str">
        <f t="shared" si="37"/>
        <v>W33</v>
      </c>
      <c r="L795" s="13" t="str">
        <f>VLOOKUP($C795,List!$A$2:$D$26,2,0)</f>
        <v>Nhóm 03</v>
      </c>
      <c r="M795" s="14">
        <f>VLOOKUP($C795,List!$A$2:$D$26,3,0)*D795/1000</f>
        <v>3.2250000000000001</v>
      </c>
      <c r="N795" s="13" t="str">
        <f>VLOOKUP($C795,List!$A$2:$D$26,4,0)</f>
        <v>1000g</v>
      </c>
      <c r="O795" s="14" t="str">
        <f t="shared" si="38"/>
        <v>Q3</v>
      </c>
    </row>
    <row r="796" spans="1:15" x14ac:dyDescent="0.55000000000000004">
      <c r="A796" s="2">
        <v>43694</v>
      </c>
      <c r="B796" t="s">
        <v>52</v>
      </c>
      <c r="C796" t="s">
        <v>22</v>
      </c>
      <c r="D796" s="6">
        <v>220</v>
      </c>
      <c r="E796" s="4">
        <v>742864</v>
      </c>
      <c r="F796" s="4">
        <v>163430040</v>
      </c>
      <c r="G796" s="4">
        <v>31051707.600000001</v>
      </c>
      <c r="H796" t="s">
        <v>45</v>
      </c>
      <c r="I796" t="s">
        <v>75</v>
      </c>
      <c r="J796" s="13" t="str">
        <f t="shared" si="36"/>
        <v>T08</v>
      </c>
      <c r="K796" s="13" t="str">
        <f t="shared" si="37"/>
        <v>W33</v>
      </c>
      <c r="L796" s="13" t="str">
        <f>VLOOKUP($C796,List!$A$2:$D$26,2,0)</f>
        <v>Nhóm 06</v>
      </c>
      <c r="M796" s="14">
        <f>VLOOKUP($C796,List!$A$2:$D$26,3,0)*D796/1000</f>
        <v>0.41799999999999998</v>
      </c>
      <c r="N796" s="13" t="str">
        <f>VLOOKUP($C796,List!$A$2:$D$26,4,0)</f>
        <v>250g</v>
      </c>
      <c r="O796" s="14" t="str">
        <f t="shared" si="38"/>
        <v>Q3</v>
      </c>
    </row>
    <row r="797" spans="1:15" x14ac:dyDescent="0.55000000000000004">
      <c r="A797" s="2">
        <v>43694</v>
      </c>
      <c r="B797" t="s">
        <v>65</v>
      </c>
      <c r="C797" t="s">
        <v>7</v>
      </c>
      <c r="D797" s="6">
        <v>880</v>
      </c>
      <c r="E797" s="4">
        <v>497788</v>
      </c>
      <c r="F797" s="4">
        <v>438053580</v>
      </c>
      <c r="G797" s="4">
        <v>87610716</v>
      </c>
      <c r="H797" t="s">
        <v>47</v>
      </c>
      <c r="I797" t="s">
        <v>75</v>
      </c>
      <c r="J797" s="13" t="str">
        <f t="shared" si="36"/>
        <v>T08</v>
      </c>
      <c r="K797" s="13" t="str">
        <f t="shared" si="37"/>
        <v>W33</v>
      </c>
      <c r="L797" s="13" t="str">
        <f>VLOOKUP($C797,List!$A$2:$D$26,2,0)</f>
        <v>Nhóm 06</v>
      </c>
      <c r="M797" s="14">
        <f>VLOOKUP($C797,List!$A$2:$D$26,3,0)*D797/1000</f>
        <v>2.8159999999999998</v>
      </c>
      <c r="N797" s="13" t="str">
        <f>VLOOKUP($C797,List!$A$2:$D$26,4,0)</f>
        <v>800g</v>
      </c>
      <c r="O797" s="14" t="str">
        <f t="shared" si="38"/>
        <v>Q3</v>
      </c>
    </row>
    <row r="798" spans="1:15" x14ac:dyDescent="0.55000000000000004">
      <c r="A798" s="2">
        <v>43694</v>
      </c>
      <c r="B798" t="s">
        <v>52</v>
      </c>
      <c r="C798" t="s">
        <v>17</v>
      </c>
      <c r="D798" s="6">
        <v>1150</v>
      </c>
      <c r="E798" s="4">
        <v>513346</v>
      </c>
      <c r="F798" s="4">
        <v>590348070</v>
      </c>
      <c r="G798" s="4">
        <v>135780056.10000002</v>
      </c>
      <c r="H798" t="s">
        <v>43</v>
      </c>
      <c r="I798" t="s">
        <v>74</v>
      </c>
      <c r="J798" s="13" t="str">
        <f t="shared" si="36"/>
        <v>T08</v>
      </c>
      <c r="K798" s="13" t="str">
        <f t="shared" si="37"/>
        <v>W33</v>
      </c>
      <c r="L798" s="13" t="str">
        <f>VLOOKUP($C798,List!$A$2:$D$26,2,0)</f>
        <v>Nhóm 01</v>
      </c>
      <c r="M798" s="14">
        <f>VLOOKUP($C798,List!$A$2:$D$26,3,0)*D798/1000</f>
        <v>2.645</v>
      </c>
      <c r="N798" s="13" t="str">
        <f>VLOOKUP($C798,List!$A$2:$D$26,4,0)</f>
        <v>500g</v>
      </c>
      <c r="O798" s="14" t="str">
        <f t="shared" si="38"/>
        <v>Q3</v>
      </c>
    </row>
    <row r="799" spans="1:15" x14ac:dyDescent="0.55000000000000004">
      <c r="A799" s="2">
        <v>43694</v>
      </c>
      <c r="B799" t="s">
        <v>54</v>
      </c>
      <c r="C799" t="s">
        <v>31</v>
      </c>
      <c r="D799" s="6">
        <v>540</v>
      </c>
      <c r="E799" s="4">
        <v>809038</v>
      </c>
      <c r="F799" s="4">
        <v>436880410</v>
      </c>
      <c r="G799" s="4">
        <v>39319236.899999999</v>
      </c>
      <c r="H799" t="s">
        <v>46</v>
      </c>
      <c r="I799" t="s">
        <v>74</v>
      </c>
      <c r="J799" s="13" t="str">
        <f t="shared" si="36"/>
        <v>T08</v>
      </c>
      <c r="K799" s="13" t="str">
        <f t="shared" si="37"/>
        <v>W33</v>
      </c>
      <c r="L799" s="13" t="str">
        <f>VLOOKUP($C799,List!$A$2:$D$26,2,0)</f>
        <v>Nhóm 04</v>
      </c>
      <c r="M799" s="14">
        <f>VLOOKUP($C799,List!$A$2:$D$26,3,0)*D799/1000</f>
        <v>1.728</v>
      </c>
      <c r="N799" s="13" t="str">
        <f>VLOOKUP($C799,List!$A$2:$D$26,4,0)</f>
        <v>800g</v>
      </c>
      <c r="O799" s="14" t="str">
        <f t="shared" si="38"/>
        <v>Q3</v>
      </c>
    </row>
    <row r="800" spans="1:15" x14ac:dyDescent="0.55000000000000004">
      <c r="A800" s="2">
        <v>43694</v>
      </c>
      <c r="B800" t="s">
        <v>59</v>
      </c>
      <c r="C800" t="s">
        <v>11</v>
      </c>
      <c r="D800" s="6">
        <v>970</v>
      </c>
      <c r="E800" s="4">
        <v>363015</v>
      </c>
      <c r="F800" s="4">
        <v>352124840</v>
      </c>
      <c r="G800" s="4">
        <v>63382471.200000003</v>
      </c>
      <c r="H800" t="s">
        <v>43</v>
      </c>
      <c r="I800" t="s">
        <v>75</v>
      </c>
      <c r="J800" s="13" t="str">
        <f t="shared" si="36"/>
        <v>T08</v>
      </c>
      <c r="K800" s="13" t="str">
        <f t="shared" si="37"/>
        <v>W33</v>
      </c>
      <c r="L800" s="13" t="str">
        <f>VLOOKUP($C800,List!$A$2:$D$26,2,0)</f>
        <v>Nhóm 05</v>
      </c>
      <c r="M800" s="14">
        <f>VLOOKUP($C800,List!$A$2:$D$26,3,0)*D800/1000</f>
        <v>2.1339999999999999</v>
      </c>
      <c r="N800" s="13" t="str">
        <f>VLOOKUP($C800,List!$A$2:$D$26,4,0)</f>
        <v>500g</v>
      </c>
      <c r="O800" s="14" t="str">
        <f t="shared" si="38"/>
        <v>Q3</v>
      </c>
    </row>
    <row r="801" spans="1:15" x14ac:dyDescent="0.55000000000000004">
      <c r="A801" s="2">
        <v>43694</v>
      </c>
      <c r="B801" t="s">
        <v>50</v>
      </c>
      <c r="C801" t="s">
        <v>23</v>
      </c>
      <c r="D801" s="6">
        <v>240</v>
      </c>
      <c r="E801" s="4">
        <v>882788</v>
      </c>
      <c r="F801" s="4">
        <v>211869040</v>
      </c>
      <c r="G801" s="4">
        <v>16949523.199999999</v>
      </c>
      <c r="H801" t="s">
        <v>46</v>
      </c>
      <c r="I801" t="s">
        <v>74</v>
      </c>
      <c r="J801" s="13" t="str">
        <f t="shared" si="36"/>
        <v>T08</v>
      </c>
      <c r="K801" s="13" t="str">
        <f t="shared" si="37"/>
        <v>W33</v>
      </c>
      <c r="L801" s="13" t="str">
        <f>VLOOKUP($C801,List!$A$2:$D$26,2,0)</f>
        <v>Nhóm 07</v>
      </c>
      <c r="M801" s="14">
        <f>VLOOKUP($C801,List!$A$2:$D$26,3,0)*D801/1000</f>
        <v>0.98399999999999987</v>
      </c>
      <c r="N801" s="13" t="str">
        <f>VLOOKUP($C801,List!$A$2:$D$26,4,0)</f>
        <v>1000g</v>
      </c>
      <c r="O801" s="14" t="str">
        <f t="shared" si="38"/>
        <v>Q3</v>
      </c>
    </row>
    <row r="802" spans="1:15" x14ac:dyDescent="0.55000000000000004">
      <c r="A802" s="2">
        <v>43695</v>
      </c>
      <c r="B802" t="s">
        <v>55</v>
      </c>
      <c r="C802" t="s">
        <v>19</v>
      </c>
      <c r="D802" s="6">
        <v>1630</v>
      </c>
      <c r="E802" s="4">
        <v>424962</v>
      </c>
      <c r="F802" s="4">
        <v>692687730</v>
      </c>
      <c r="G802" s="4">
        <v>138537546</v>
      </c>
      <c r="H802" t="s">
        <v>47</v>
      </c>
      <c r="I802" t="s">
        <v>75</v>
      </c>
      <c r="J802" s="13" t="str">
        <f t="shared" si="36"/>
        <v>T08</v>
      </c>
      <c r="K802" s="13" t="str">
        <f t="shared" si="37"/>
        <v>W34</v>
      </c>
      <c r="L802" s="13" t="str">
        <f>VLOOKUP($C802,List!$A$2:$D$26,2,0)</f>
        <v>Nhóm 08</v>
      </c>
      <c r="M802" s="14">
        <f>VLOOKUP($C802,List!$A$2:$D$26,3,0)*D802/1000</f>
        <v>1.956</v>
      </c>
      <c r="N802" s="13" t="str">
        <f>VLOOKUP($C802,List!$A$2:$D$26,4,0)</f>
        <v>250g</v>
      </c>
      <c r="O802" s="14" t="str">
        <f t="shared" si="38"/>
        <v>Q3</v>
      </c>
    </row>
    <row r="803" spans="1:15" x14ac:dyDescent="0.55000000000000004">
      <c r="A803" s="2">
        <v>43695</v>
      </c>
      <c r="B803" t="s">
        <v>55</v>
      </c>
      <c r="C803" t="s">
        <v>14</v>
      </c>
      <c r="D803" s="6">
        <v>1070</v>
      </c>
      <c r="E803" s="4">
        <v>227544</v>
      </c>
      <c r="F803" s="4">
        <v>243471590</v>
      </c>
      <c r="G803" s="4">
        <v>60867897.5</v>
      </c>
      <c r="H803" t="s">
        <v>43</v>
      </c>
      <c r="I803" t="s">
        <v>75</v>
      </c>
      <c r="J803" s="13" t="str">
        <f t="shared" si="36"/>
        <v>T08</v>
      </c>
      <c r="K803" s="13" t="str">
        <f t="shared" si="37"/>
        <v>W34</v>
      </c>
      <c r="L803" s="13" t="str">
        <f>VLOOKUP($C803,List!$A$2:$D$26,2,0)</f>
        <v>Nhóm 04</v>
      </c>
      <c r="M803" s="14">
        <f>VLOOKUP($C803,List!$A$2:$D$26,3,0)*D803/1000</f>
        <v>1.712</v>
      </c>
      <c r="N803" s="13" t="str">
        <f>VLOOKUP($C803,List!$A$2:$D$26,4,0)</f>
        <v>250g</v>
      </c>
      <c r="O803" s="14" t="str">
        <f t="shared" si="38"/>
        <v>Q3</v>
      </c>
    </row>
    <row r="804" spans="1:15" x14ac:dyDescent="0.55000000000000004">
      <c r="A804" s="2">
        <v>43696</v>
      </c>
      <c r="B804" t="s">
        <v>60</v>
      </c>
      <c r="C804" t="s">
        <v>8</v>
      </c>
      <c r="D804" s="6">
        <v>190</v>
      </c>
      <c r="E804" s="4">
        <v>495075</v>
      </c>
      <c r="F804" s="4">
        <v>94064160</v>
      </c>
      <c r="G804" s="4">
        <v>10347057.6</v>
      </c>
      <c r="H804" t="s">
        <v>47</v>
      </c>
      <c r="I804" t="s">
        <v>75</v>
      </c>
      <c r="J804" s="13" t="str">
        <f t="shared" si="36"/>
        <v>T08</v>
      </c>
      <c r="K804" s="13" t="str">
        <f t="shared" si="37"/>
        <v>W34</v>
      </c>
      <c r="L804" s="13" t="str">
        <f>VLOOKUP($C804,List!$A$2:$D$26,2,0)</f>
        <v>Nhóm 02</v>
      </c>
      <c r="M804" s="14">
        <f>VLOOKUP($C804,List!$A$2:$D$26,3,0)*D804/1000</f>
        <v>0.76</v>
      </c>
      <c r="N804" s="13" t="str">
        <f>VLOOKUP($C804,List!$A$2:$D$26,4,0)</f>
        <v>800g</v>
      </c>
      <c r="O804" s="14" t="str">
        <f t="shared" si="38"/>
        <v>Q3</v>
      </c>
    </row>
    <row r="805" spans="1:15" x14ac:dyDescent="0.55000000000000004">
      <c r="A805" s="2">
        <v>43697</v>
      </c>
      <c r="B805" t="s">
        <v>55</v>
      </c>
      <c r="C805" t="s">
        <v>13</v>
      </c>
      <c r="D805" s="6">
        <v>440</v>
      </c>
      <c r="E805" s="4">
        <v>674672</v>
      </c>
      <c r="F805" s="4">
        <v>296855490</v>
      </c>
      <c r="G805" s="4">
        <v>35622658.799999997</v>
      </c>
      <c r="H805" t="s">
        <v>45</v>
      </c>
      <c r="I805" t="s">
        <v>75</v>
      </c>
      <c r="J805" s="13" t="str">
        <f t="shared" si="36"/>
        <v>T08</v>
      </c>
      <c r="K805" s="13" t="str">
        <f t="shared" si="37"/>
        <v>W34</v>
      </c>
      <c r="L805" s="13" t="str">
        <f>VLOOKUP($C805,List!$A$2:$D$26,2,0)</f>
        <v>Nhóm 08</v>
      </c>
      <c r="M805" s="14">
        <f>VLOOKUP($C805,List!$A$2:$D$26,3,0)*D805/1000</f>
        <v>1.1879999999999999</v>
      </c>
      <c r="N805" s="13" t="str">
        <f>VLOOKUP($C805,List!$A$2:$D$26,4,0)</f>
        <v>500g</v>
      </c>
      <c r="O805" s="14" t="str">
        <f t="shared" si="38"/>
        <v>Q3</v>
      </c>
    </row>
    <row r="806" spans="1:15" x14ac:dyDescent="0.55000000000000004">
      <c r="A806" s="2">
        <v>43698</v>
      </c>
      <c r="B806" t="s">
        <v>50</v>
      </c>
      <c r="C806" t="s">
        <v>27</v>
      </c>
      <c r="D806" s="6">
        <v>820</v>
      </c>
      <c r="E806" s="4">
        <v>351047</v>
      </c>
      <c r="F806" s="4">
        <v>287858600</v>
      </c>
      <c r="G806" s="4">
        <v>28785860</v>
      </c>
      <c r="H806" t="s">
        <v>46</v>
      </c>
      <c r="I806" t="s">
        <v>75</v>
      </c>
      <c r="J806" s="13" t="str">
        <f t="shared" si="36"/>
        <v>T08</v>
      </c>
      <c r="K806" s="13" t="str">
        <f t="shared" si="37"/>
        <v>W34</v>
      </c>
      <c r="L806" s="13" t="str">
        <f>VLOOKUP($C806,List!$A$2:$D$26,2,0)</f>
        <v>Nhóm 03</v>
      </c>
      <c r="M806" s="14">
        <f>VLOOKUP($C806,List!$A$2:$D$26,3,0)*D806/1000</f>
        <v>3.0339999999999998</v>
      </c>
      <c r="N806" s="13" t="str">
        <f>VLOOKUP($C806,List!$A$2:$D$26,4,0)</f>
        <v>800g</v>
      </c>
      <c r="O806" s="14" t="str">
        <f t="shared" si="38"/>
        <v>Q3</v>
      </c>
    </row>
    <row r="807" spans="1:15" x14ac:dyDescent="0.55000000000000004">
      <c r="A807" s="2">
        <v>43698</v>
      </c>
      <c r="B807" t="s">
        <v>64</v>
      </c>
      <c r="C807" t="s">
        <v>18</v>
      </c>
      <c r="D807" s="6">
        <v>1750</v>
      </c>
      <c r="E807" s="4">
        <v>240517</v>
      </c>
      <c r="F807" s="4">
        <v>420905010</v>
      </c>
      <c r="G807" s="4">
        <v>54717651.299999997</v>
      </c>
      <c r="H807" t="s">
        <v>43</v>
      </c>
      <c r="I807" t="s">
        <v>75</v>
      </c>
      <c r="J807" s="13" t="str">
        <f t="shared" si="36"/>
        <v>T08</v>
      </c>
      <c r="K807" s="13" t="str">
        <f t="shared" si="37"/>
        <v>W34</v>
      </c>
      <c r="L807" s="13" t="str">
        <f>VLOOKUP($C807,List!$A$2:$D$26,2,0)</f>
        <v>Nhóm 02</v>
      </c>
      <c r="M807" s="14">
        <f>VLOOKUP($C807,List!$A$2:$D$26,3,0)*D807/1000</f>
        <v>7</v>
      </c>
      <c r="N807" s="13" t="str">
        <f>VLOOKUP($C807,List!$A$2:$D$26,4,0)</f>
        <v>800g</v>
      </c>
      <c r="O807" s="14" t="str">
        <f t="shared" si="38"/>
        <v>Q3</v>
      </c>
    </row>
    <row r="808" spans="1:15" x14ac:dyDescent="0.55000000000000004">
      <c r="A808" s="2">
        <v>43699</v>
      </c>
      <c r="B808" t="s">
        <v>52</v>
      </c>
      <c r="C808" t="s">
        <v>27</v>
      </c>
      <c r="D808" s="6">
        <v>1320</v>
      </c>
      <c r="E808" s="4">
        <v>290192</v>
      </c>
      <c r="F808" s="4">
        <v>383052830</v>
      </c>
      <c r="G808" s="4">
        <v>95763207.5</v>
      </c>
      <c r="H808" t="s">
        <v>44</v>
      </c>
      <c r="I808" t="s">
        <v>74</v>
      </c>
      <c r="J808" s="13" t="str">
        <f t="shared" si="36"/>
        <v>T08</v>
      </c>
      <c r="K808" s="13" t="str">
        <f t="shared" si="37"/>
        <v>W34</v>
      </c>
      <c r="L808" s="13" t="str">
        <f>VLOOKUP($C808,List!$A$2:$D$26,2,0)</f>
        <v>Nhóm 03</v>
      </c>
      <c r="M808" s="14">
        <f>VLOOKUP($C808,List!$A$2:$D$26,3,0)*D808/1000</f>
        <v>4.8840000000000003</v>
      </c>
      <c r="N808" s="13" t="str">
        <f>VLOOKUP($C808,List!$A$2:$D$26,4,0)</f>
        <v>800g</v>
      </c>
      <c r="O808" s="14" t="str">
        <f t="shared" si="38"/>
        <v>Q3</v>
      </c>
    </row>
    <row r="809" spans="1:15" x14ac:dyDescent="0.55000000000000004">
      <c r="A809" s="2">
        <v>43700</v>
      </c>
      <c r="B809" t="s">
        <v>51</v>
      </c>
      <c r="C809" t="s">
        <v>11</v>
      </c>
      <c r="D809" s="6">
        <v>540</v>
      </c>
      <c r="E809" s="4">
        <v>373240</v>
      </c>
      <c r="F809" s="4">
        <v>201549660</v>
      </c>
      <c r="G809" s="4">
        <v>32247945.600000001</v>
      </c>
      <c r="H809" t="s">
        <v>44</v>
      </c>
      <c r="I809" t="s">
        <v>74</v>
      </c>
      <c r="J809" s="13" t="str">
        <f t="shared" si="36"/>
        <v>T08</v>
      </c>
      <c r="K809" s="13" t="str">
        <f t="shared" si="37"/>
        <v>W34</v>
      </c>
      <c r="L809" s="13" t="str">
        <f>VLOOKUP($C809,List!$A$2:$D$26,2,0)</f>
        <v>Nhóm 05</v>
      </c>
      <c r="M809" s="14">
        <f>VLOOKUP($C809,List!$A$2:$D$26,3,0)*D809/1000</f>
        <v>1.1879999999999999</v>
      </c>
      <c r="N809" s="13" t="str">
        <f>VLOOKUP($C809,List!$A$2:$D$26,4,0)</f>
        <v>500g</v>
      </c>
      <c r="O809" s="14" t="str">
        <f t="shared" si="38"/>
        <v>Q3</v>
      </c>
    </row>
    <row r="810" spans="1:15" x14ac:dyDescent="0.55000000000000004">
      <c r="A810" s="2">
        <v>43700</v>
      </c>
      <c r="B810" t="s">
        <v>63</v>
      </c>
      <c r="C810" t="s">
        <v>18</v>
      </c>
      <c r="D810" s="6">
        <v>1400</v>
      </c>
      <c r="E810" s="4">
        <v>233006</v>
      </c>
      <c r="F810" s="4">
        <v>326209010</v>
      </c>
      <c r="G810" s="4">
        <v>71765982.200000003</v>
      </c>
      <c r="H810" t="s">
        <v>43</v>
      </c>
      <c r="I810" t="s">
        <v>75</v>
      </c>
      <c r="J810" s="13" t="str">
        <f t="shared" si="36"/>
        <v>T08</v>
      </c>
      <c r="K810" s="13" t="str">
        <f t="shared" si="37"/>
        <v>W34</v>
      </c>
      <c r="L810" s="13" t="str">
        <f>VLOOKUP($C810,List!$A$2:$D$26,2,0)</f>
        <v>Nhóm 02</v>
      </c>
      <c r="M810" s="14">
        <f>VLOOKUP($C810,List!$A$2:$D$26,3,0)*D810/1000</f>
        <v>5.6</v>
      </c>
      <c r="N810" s="13" t="str">
        <f>VLOOKUP($C810,List!$A$2:$D$26,4,0)</f>
        <v>800g</v>
      </c>
      <c r="O810" s="14" t="str">
        <f t="shared" si="38"/>
        <v>Q3</v>
      </c>
    </row>
    <row r="811" spans="1:15" x14ac:dyDescent="0.55000000000000004">
      <c r="A811" s="2">
        <v>43700</v>
      </c>
      <c r="B811" t="s">
        <v>60</v>
      </c>
      <c r="C811" t="s">
        <v>17</v>
      </c>
      <c r="D811" s="6">
        <v>450</v>
      </c>
      <c r="E811" s="4">
        <v>517640</v>
      </c>
      <c r="F811" s="4">
        <v>232938110</v>
      </c>
      <c r="G811" s="4">
        <v>20964429.899999999</v>
      </c>
      <c r="H811" t="s">
        <v>45</v>
      </c>
      <c r="I811" t="s">
        <v>75</v>
      </c>
      <c r="J811" s="13" t="str">
        <f t="shared" si="36"/>
        <v>T08</v>
      </c>
      <c r="K811" s="13" t="str">
        <f t="shared" si="37"/>
        <v>W34</v>
      </c>
      <c r="L811" s="13" t="str">
        <f>VLOOKUP($C811,List!$A$2:$D$26,2,0)</f>
        <v>Nhóm 01</v>
      </c>
      <c r="M811" s="14">
        <f>VLOOKUP($C811,List!$A$2:$D$26,3,0)*D811/1000</f>
        <v>1.0349999999999999</v>
      </c>
      <c r="N811" s="13" t="str">
        <f>VLOOKUP($C811,List!$A$2:$D$26,4,0)</f>
        <v>500g</v>
      </c>
      <c r="O811" s="14" t="str">
        <f t="shared" si="38"/>
        <v>Q3</v>
      </c>
    </row>
    <row r="812" spans="1:15" x14ac:dyDescent="0.55000000000000004">
      <c r="A812" s="2">
        <v>43700</v>
      </c>
      <c r="B812" t="s">
        <v>62</v>
      </c>
      <c r="C812" t="s">
        <v>22</v>
      </c>
      <c r="D812" s="6">
        <v>50</v>
      </c>
      <c r="E812" s="4">
        <v>788488</v>
      </c>
      <c r="F812" s="4">
        <v>39424410</v>
      </c>
      <c r="G812" s="4">
        <v>9067614.3000000007</v>
      </c>
      <c r="H812" t="s">
        <v>43</v>
      </c>
      <c r="I812" t="s">
        <v>74</v>
      </c>
      <c r="J812" s="13" t="str">
        <f t="shared" si="36"/>
        <v>T08</v>
      </c>
      <c r="K812" s="13" t="str">
        <f t="shared" si="37"/>
        <v>W34</v>
      </c>
      <c r="L812" s="13" t="str">
        <f>VLOOKUP($C812,List!$A$2:$D$26,2,0)</f>
        <v>Nhóm 06</v>
      </c>
      <c r="M812" s="14">
        <f>VLOOKUP($C812,List!$A$2:$D$26,3,0)*D812/1000</f>
        <v>9.5000000000000001E-2</v>
      </c>
      <c r="N812" s="13" t="str">
        <f>VLOOKUP($C812,List!$A$2:$D$26,4,0)</f>
        <v>250g</v>
      </c>
      <c r="O812" s="14" t="str">
        <f t="shared" si="38"/>
        <v>Q3</v>
      </c>
    </row>
    <row r="813" spans="1:15" x14ac:dyDescent="0.55000000000000004">
      <c r="A813" s="2">
        <v>43700</v>
      </c>
      <c r="B813" t="s">
        <v>57</v>
      </c>
      <c r="C813" t="s">
        <v>7</v>
      </c>
      <c r="D813" s="6">
        <v>1550</v>
      </c>
      <c r="E813" s="4">
        <v>414373</v>
      </c>
      <c r="F813" s="4">
        <v>642277610</v>
      </c>
      <c r="G813" s="4">
        <v>70650537.099999994</v>
      </c>
      <c r="H813" t="s">
        <v>44</v>
      </c>
      <c r="I813" t="s">
        <v>75</v>
      </c>
      <c r="J813" s="13" t="str">
        <f t="shared" si="36"/>
        <v>T08</v>
      </c>
      <c r="K813" s="13" t="str">
        <f t="shared" si="37"/>
        <v>W34</v>
      </c>
      <c r="L813" s="13" t="str">
        <f>VLOOKUP($C813,List!$A$2:$D$26,2,0)</f>
        <v>Nhóm 06</v>
      </c>
      <c r="M813" s="14">
        <f>VLOOKUP($C813,List!$A$2:$D$26,3,0)*D813/1000</f>
        <v>4.96</v>
      </c>
      <c r="N813" s="13" t="str">
        <f>VLOOKUP($C813,List!$A$2:$D$26,4,0)</f>
        <v>800g</v>
      </c>
      <c r="O813" s="14" t="str">
        <f t="shared" si="38"/>
        <v>Q3</v>
      </c>
    </row>
    <row r="814" spans="1:15" x14ac:dyDescent="0.55000000000000004">
      <c r="A814" s="2">
        <v>43700</v>
      </c>
      <c r="B814" t="s">
        <v>61</v>
      </c>
      <c r="C814" t="s">
        <v>28</v>
      </c>
      <c r="D814" s="6">
        <v>270</v>
      </c>
      <c r="E814" s="4">
        <v>655075</v>
      </c>
      <c r="F814" s="4">
        <v>176870160</v>
      </c>
      <c r="G814" s="4">
        <v>17687016</v>
      </c>
      <c r="H814" t="s">
        <v>43</v>
      </c>
      <c r="I814" t="s">
        <v>74</v>
      </c>
      <c r="J814" s="13" t="str">
        <f t="shared" si="36"/>
        <v>T08</v>
      </c>
      <c r="K814" s="13" t="str">
        <f t="shared" si="37"/>
        <v>W34</v>
      </c>
      <c r="L814" s="13" t="str">
        <f>VLOOKUP($C814,List!$A$2:$D$26,2,0)</f>
        <v>Nhóm 05</v>
      </c>
      <c r="M814" s="14">
        <f>VLOOKUP($C814,List!$A$2:$D$26,3,0)*D814/1000</f>
        <v>0.54</v>
      </c>
      <c r="N814" s="13" t="str">
        <f>VLOOKUP($C814,List!$A$2:$D$26,4,0)</f>
        <v>250g</v>
      </c>
      <c r="O814" s="14" t="str">
        <f t="shared" si="38"/>
        <v>Q3</v>
      </c>
    </row>
    <row r="815" spans="1:15" x14ac:dyDescent="0.55000000000000004">
      <c r="A815" s="2">
        <v>43701</v>
      </c>
      <c r="B815" t="s">
        <v>57</v>
      </c>
      <c r="C815" t="s">
        <v>15</v>
      </c>
      <c r="D815" s="6">
        <v>140</v>
      </c>
      <c r="E815" s="4">
        <v>606891</v>
      </c>
      <c r="F815" s="4">
        <v>84964770</v>
      </c>
      <c r="G815" s="4">
        <v>13594363.200000001</v>
      </c>
      <c r="H815" t="s">
        <v>43</v>
      </c>
      <c r="I815" t="s">
        <v>75</v>
      </c>
      <c r="J815" s="13" t="str">
        <f t="shared" si="36"/>
        <v>T08</v>
      </c>
      <c r="K815" s="13" t="str">
        <f t="shared" si="37"/>
        <v>W34</v>
      </c>
      <c r="L815" s="13" t="str">
        <f>VLOOKUP($C815,List!$A$2:$D$26,2,0)</f>
        <v>Nhóm 03</v>
      </c>
      <c r="M815" s="14">
        <f>VLOOKUP($C815,List!$A$2:$D$26,3,0)*D815/1000</f>
        <v>0.504</v>
      </c>
      <c r="N815" s="13" t="str">
        <f>VLOOKUP($C815,List!$A$2:$D$26,4,0)</f>
        <v>800g</v>
      </c>
      <c r="O815" s="14" t="str">
        <f t="shared" si="38"/>
        <v>Q3</v>
      </c>
    </row>
    <row r="816" spans="1:15" x14ac:dyDescent="0.55000000000000004">
      <c r="A816" s="2">
        <v>43702</v>
      </c>
      <c r="B816" t="s">
        <v>65</v>
      </c>
      <c r="C816" t="s">
        <v>13</v>
      </c>
      <c r="D816" s="6">
        <v>660</v>
      </c>
      <c r="E816" s="4">
        <v>762858</v>
      </c>
      <c r="F816" s="4">
        <v>503486490</v>
      </c>
      <c r="G816" s="4">
        <v>45313784.100000001</v>
      </c>
      <c r="H816" t="s">
        <v>47</v>
      </c>
      <c r="I816" t="s">
        <v>74</v>
      </c>
      <c r="J816" s="13" t="str">
        <f t="shared" si="36"/>
        <v>T08</v>
      </c>
      <c r="K816" s="13" t="str">
        <f t="shared" si="37"/>
        <v>W35</v>
      </c>
      <c r="L816" s="13" t="str">
        <f>VLOOKUP($C816,List!$A$2:$D$26,2,0)</f>
        <v>Nhóm 08</v>
      </c>
      <c r="M816" s="14">
        <f>VLOOKUP($C816,List!$A$2:$D$26,3,0)*D816/1000</f>
        <v>1.7820000000000003</v>
      </c>
      <c r="N816" s="13" t="str">
        <f>VLOOKUP($C816,List!$A$2:$D$26,4,0)</f>
        <v>500g</v>
      </c>
      <c r="O816" s="14" t="str">
        <f t="shared" si="38"/>
        <v>Q3</v>
      </c>
    </row>
    <row r="817" spans="1:15" x14ac:dyDescent="0.55000000000000004">
      <c r="A817" s="2">
        <v>43702</v>
      </c>
      <c r="B817" t="s">
        <v>53</v>
      </c>
      <c r="C817" t="s">
        <v>25</v>
      </c>
      <c r="D817" s="6">
        <v>440</v>
      </c>
      <c r="E817" s="4">
        <v>591501</v>
      </c>
      <c r="F817" s="4">
        <v>260260490</v>
      </c>
      <c r="G817" s="4">
        <v>57257307.800000004</v>
      </c>
      <c r="H817" t="s">
        <v>43</v>
      </c>
      <c r="I817" t="s">
        <v>75</v>
      </c>
      <c r="J817" s="13" t="str">
        <f t="shared" si="36"/>
        <v>T08</v>
      </c>
      <c r="K817" s="13" t="str">
        <f t="shared" si="37"/>
        <v>W35</v>
      </c>
      <c r="L817" s="13" t="str">
        <f>VLOOKUP($C817,List!$A$2:$D$26,2,0)</f>
        <v>Nhóm 06</v>
      </c>
      <c r="M817" s="14">
        <f>VLOOKUP($C817,List!$A$2:$D$26,3,0)*D817/1000</f>
        <v>0.57199999999999995</v>
      </c>
      <c r="N817" s="13" t="str">
        <f>VLOOKUP($C817,List!$A$2:$D$26,4,0)</f>
        <v>250g</v>
      </c>
      <c r="O817" s="14" t="str">
        <f t="shared" si="38"/>
        <v>Q3</v>
      </c>
    </row>
    <row r="818" spans="1:15" x14ac:dyDescent="0.55000000000000004">
      <c r="A818" s="2">
        <v>43702</v>
      </c>
      <c r="B818" t="s">
        <v>65</v>
      </c>
      <c r="C818" t="s">
        <v>25</v>
      </c>
      <c r="D818" s="6">
        <v>1300</v>
      </c>
      <c r="E818" s="4">
        <v>510553</v>
      </c>
      <c r="F818" s="4">
        <v>663718570</v>
      </c>
      <c r="G818" s="4">
        <v>146018085.40000001</v>
      </c>
      <c r="H818" t="s">
        <v>44</v>
      </c>
      <c r="I818" t="s">
        <v>74</v>
      </c>
      <c r="J818" s="13" t="str">
        <f t="shared" si="36"/>
        <v>T08</v>
      </c>
      <c r="K818" s="13" t="str">
        <f t="shared" si="37"/>
        <v>W35</v>
      </c>
      <c r="L818" s="13" t="str">
        <f>VLOOKUP($C818,List!$A$2:$D$26,2,0)</f>
        <v>Nhóm 06</v>
      </c>
      <c r="M818" s="14">
        <f>VLOOKUP($C818,List!$A$2:$D$26,3,0)*D818/1000</f>
        <v>1.69</v>
      </c>
      <c r="N818" s="13" t="str">
        <f>VLOOKUP($C818,List!$A$2:$D$26,4,0)</f>
        <v>250g</v>
      </c>
      <c r="O818" s="14" t="str">
        <f t="shared" si="38"/>
        <v>Q3</v>
      </c>
    </row>
    <row r="819" spans="1:15" x14ac:dyDescent="0.55000000000000004">
      <c r="A819" s="2">
        <v>43702</v>
      </c>
      <c r="B819" t="s">
        <v>62</v>
      </c>
      <c r="C819" t="s">
        <v>26</v>
      </c>
      <c r="D819" s="6">
        <v>720</v>
      </c>
      <c r="E819" s="4">
        <v>923423</v>
      </c>
      <c r="F819" s="4">
        <v>664864860</v>
      </c>
      <c r="G819" s="4">
        <v>86432431.799999997</v>
      </c>
      <c r="H819" t="s">
        <v>46</v>
      </c>
      <c r="I819" t="s">
        <v>74</v>
      </c>
      <c r="J819" s="13" t="str">
        <f t="shared" si="36"/>
        <v>T08</v>
      </c>
      <c r="K819" s="13" t="str">
        <f t="shared" si="37"/>
        <v>W35</v>
      </c>
      <c r="L819" s="13" t="str">
        <f>VLOOKUP($C819,List!$A$2:$D$26,2,0)</f>
        <v>Nhóm 06</v>
      </c>
      <c r="M819" s="14">
        <f>VLOOKUP($C819,List!$A$2:$D$26,3,0)*D819/1000</f>
        <v>1.8720000000000001</v>
      </c>
      <c r="N819" s="13" t="str">
        <f>VLOOKUP($C819,List!$A$2:$D$26,4,0)</f>
        <v>500g</v>
      </c>
      <c r="O819" s="14" t="str">
        <f t="shared" si="38"/>
        <v>Q3</v>
      </c>
    </row>
    <row r="820" spans="1:15" x14ac:dyDescent="0.55000000000000004">
      <c r="A820" s="2">
        <v>43704</v>
      </c>
      <c r="B820" t="s">
        <v>65</v>
      </c>
      <c r="C820" t="s">
        <v>30</v>
      </c>
      <c r="D820" s="6">
        <v>690</v>
      </c>
      <c r="E820" s="4">
        <v>444647</v>
      </c>
      <c r="F820" s="4">
        <v>306806330</v>
      </c>
      <c r="G820" s="4">
        <v>70565455.900000006</v>
      </c>
      <c r="H820" t="s">
        <v>44</v>
      </c>
      <c r="I820" t="s">
        <v>74</v>
      </c>
      <c r="J820" s="13" t="str">
        <f t="shared" si="36"/>
        <v>T08</v>
      </c>
      <c r="K820" s="13" t="str">
        <f t="shared" si="37"/>
        <v>W35</v>
      </c>
      <c r="L820" s="13" t="str">
        <f>VLOOKUP($C820,List!$A$2:$D$26,2,0)</f>
        <v>Nhóm 07</v>
      </c>
      <c r="M820" s="14">
        <f>VLOOKUP($C820,List!$A$2:$D$26,3,0)*D820/1000</f>
        <v>2.6219999999999999</v>
      </c>
      <c r="N820" s="13" t="str">
        <f>VLOOKUP($C820,List!$A$2:$D$26,4,0)</f>
        <v>800g</v>
      </c>
      <c r="O820" s="14" t="str">
        <f t="shared" si="38"/>
        <v>Q3</v>
      </c>
    </row>
    <row r="821" spans="1:15" x14ac:dyDescent="0.55000000000000004">
      <c r="A821" s="2">
        <v>43704</v>
      </c>
      <c r="B821" t="s">
        <v>62</v>
      </c>
      <c r="C821" t="s">
        <v>30</v>
      </c>
      <c r="D821" s="6">
        <v>960</v>
      </c>
      <c r="E821" s="4">
        <v>383827</v>
      </c>
      <c r="F821" s="4">
        <v>368474380</v>
      </c>
      <c r="G821" s="4">
        <v>51586413.200000003</v>
      </c>
      <c r="H821" t="s">
        <v>47</v>
      </c>
      <c r="I821" t="s">
        <v>75</v>
      </c>
      <c r="J821" s="13" t="str">
        <f t="shared" si="36"/>
        <v>T08</v>
      </c>
      <c r="K821" s="13" t="str">
        <f t="shared" si="37"/>
        <v>W35</v>
      </c>
      <c r="L821" s="13" t="str">
        <f>VLOOKUP($C821,List!$A$2:$D$26,2,0)</f>
        <v>Nhóm 07</v>
      </c>
      <c r="M821" s="14">
        <f>VLOOKUP($C821,List!$A$2:$D$26,3,0)*D821/1000</f>
        <v>3.6480000000000001</v>
      </c>
      <c r="N821" s="13" t="str">
        <f>VLOOKUP($C821,List!$A$2:$D$26,4,0)</f>
        <v>800g</v>
      </c>
      <c r="O821" s="14" t="str">
        <f t="shared" si="38"/>
        <v>Q3</v>
      </c>
    </row>
    <row r="822" spans="1:15" x14ac:dyDescent="0.55000000000000004">
      <c r="A822" s="2">
        <v>43704</v>
      </c>
      <c r="B822" t="s">
        <v>55</v>
      </c>
      <c r="C822" t="s">
        <v>25</v>
      </c>
      <c r="D822" s="6">
        <v>220</v>
      </c>
      <c r="E822" s="4">
        <v>535303</v>
      </c>
      <c r="F822" s="4">
        <v>117766720</v>
      </c>
      <c r="G822" s="4">
        <v>21198009.600000001</v>
      </c>
      <c r="H822" t="s">
        <v>45</v>
      </c>
      <c r="I822" t="s">
        <v>74</v>
      </c>
      <c r="J822" s="13" t="str">
        <f t="shared" si="36"/>
        <v>T08</v>
      </c>
      <c r="K822" s="13" t="str">
        <f t="shared" si="37"/>
        <v>W35</v>
      </c>
      <c r="L822" s="13" t="str">
        <f>VLOOKUP($C822,List!$A$2:$D$26,2,0)</f>
        <v>Nhóm 06</v>
      </c>
      <c r="M822" s="14">
        <f>VLOOKUP($C822,List!$A$2:$D$26,3,0)*D822/1000</f>
        <v>0.28599999999999998</v>
      </c>
      <c r="N822" s="13" t="str">
        <f>VLOOKUP($C822,List!$A$2:$D$26,4,0)</f>
        <v>250g</v>
      </c>
      <c r="O822" s="14" t="str">
        <f t="shared" si="38"/>
        <v>Q3</v>
      </c>
    </row>
    <row r="823" spans="1:15" x14ac:dyDescent="0.55000000000000004">
      <c r="A823" s="2">
        <v>43705</v>
      </c>
      <c r="B823" t="s">
        <v>54</v>
      </c>
      <c r="C823" t="s">
        <v>21</v>
      </c>
      <c r="D823" s="6">
        <v>90</v>
      </c>
      <c r="E823" s="4">
        <v>521836</v>
      </c>
      <c r="F823" s="4">
        <v>46965240</v>
      </c>
      <c r="G823" s="4">
        <v>11741310</v>
      </c>
      <c r="H823" t="s">
        <v>43</v>
      </c>
      <c r="I823" t="s">
        <v>75</v>
      </c>
      <c r="J823" s="13" t="str">
        <f t="shared" si="36"/>
        <v>T08</v>
      </c>
      <c r="K823" s="13" t="str">
        <f t="shared" si="37"/>
        <v>W35</v>
      </c>
      <c r="L823" s="13" t="str">
        <f>VLOOKUP($C823,List!$A$2:$D$26,2,0)</f>
        <v>Nhóm 07</v>
      </c>
      <c r="M823" s="14">
        <f>VLOOKUP($C823,List!$A$2:$D$26,3,0)*D823/1000</f>
        <v>0.315</v>
      </c>
      <c r="N823" s="13" t="str">
        <f>VLOOKUP($C823,List!$A$2:$D$26,4,0)</f>
        <v>800g</v>
      </c>
      <c r="O823" s="14" t="str">
        <f t="shared" si="38"/>
        <v>Q3</v>
      </c>
    </row>
    <row r="824" spans="1:15" x14ac:dyDescent="0.55000000000000004">
      <c r="A824" s="2">
        <v>43705</v>
      </c>
      <c r="B824" t="s">
        <v>55</v>
      </c>
      <c r="C824" t="s">
        <v>10</v>
      </c>
      <c r="D824" s="6">
        <v>2210</v>
      </c>
      <c r="E824" s="4">
        <v>242943</v>
      </c>
      <c r="F824" s="4">
        <v>536903590</v>
      </c>
      <c r="G824" s="4">
        <v>64428430.799999997</v>
      </c>
      <c r="H824" t="s">
        <v>45</v>
      </c>
      <c r="I824" t="s">
        <v>74</v>
      </c>
      <c r="J824" s="13" t="str">
        <f t="shared" si="36"/>
        <v>T08</v>
      </c>
      <c r="K824" s="13" t="str">
        <f t="shared" si="37"/>
        <v>W35</v>
      </c>
      <c r="L824" s="13" t="str">
        <f>VLOOKUP($C824,List!$A$2:$D$26,2,0)</f>
        <v>Nhóm 07</v>
      </c>
      <c r="M824" s="14">
        <f>VLOOKUP($C824,List!$A$2:$D$26,3,0)*D824/1000</f>
        <v>5.9669999999999996</v>
      </c>
      <c r="N824" s="13" t="str">
        <f>VLOOKUP($C824,List!$A$2:$D$26,4,0)</f>
        <v>500g</v>
      </c>
      <c r="O824" s="14" t="str">
        <f t="shared" si="38"/>
        <v>Q3</v>
      </c>
    </row>
    <row r="825" spans="1:15" x14ac:dyDescent="0.55000000000000004">
      <c r="A825" s="2">
        <v>43705</v>
      </c>
      <c r="B825" t="s">
        <v>64</v>
      </c>
      <c r="C825" t="s">
        <v>24</v>
      </c>
      <c r="D825" s="6">
        <v>750</v>
      </c>
      <c r="E825" s="4">
        <v>628268</v>
      </c>
      <c r="F825" s="4">
        <v>471201280</v>
      </c>
      <c r="G825" s="4">
        <v>103664281.59999999</v>
      </c>
      <c r="H825" t="s">
        <v>43</v>
      </c>
      <c r="I825" t="s">
        <v>74</v>
      </c>
      <c r="J825" s="13" t="str">
        <f t="shared" si="36"/>
        <v>T08</v>
      </c>
      <c r="K825" s="13" t="str">
        <f t="shared" si="37"/>
        <v>W35</v>
      </c>
      <c r="L825" s="13" t="str">
        <f>VLOOKUP($C825,List!$A$2:$D$26,2,0)</f>
        <v>Nhóm 06</v>
      </c>
      <c r="M825" s="14">
        <f>VLOOKUP($C825,List!$A$2:$D$26,3,0)*D825/1000</f>
        <v>1.575</v>
      </c>
      <c r="N825" s="13" t="str">
        <f>VLOOKUP($C825,List!$A$2:$D$26,4,0)</f>
        <v>500g</v>
      </c>
      <c r="O825" s="14" t="str">
        <f t="shared" si="38"/>
        <v>Q3</v>
      </c>
    </row>
    <row r="826" spans="1:15" x14ac:dyDescent="0.55000000000000004">
      <c r="A826" s="2">
        <v>43705</v>
      </c>
      <c r="B826" t="s">
        <v>64</v>
      </c>
      <c r="C826" t="s">
        <v>19</v>
      </c>
      <c r="D826" s="6">
        <v>980</v>
      </c>
      <c r="E826" s="4">
        <v>556618</v>
      </c>
      <c r="F826" s="4">
        <v>545486060</v>
      </c>
      <c r="G826" s="4">
        <v>114552072.59999999</v>
      </c>
      <c r="H826" t="s">
        <v>43</v>
      </c>
      <c r="I826" t="s">
        <v>75</v>
      </c>
      <c r="J826" s="13" t="str">
        <f t="shared" si="36"/>
        <v>T08</v>
      </c>
      <c r="K826" s="13" t="str">
        <f t="shared" si="37"/>
        <v>W35</v>
      </c>
      <c r="L826" s="13" t="str">
        <f>VLOOKUP($C826,List!$A$2:$D$26,2,0)</f>
        <v>Nhóm 08</v>
      </c>
      <c r="M826" s="14">
        <f>VLOOKUP($C826,List!$A$2:$D$26,3,0)*D826/1000</f>
        <v>1.1759999999999999</v>
      </c>
      <c r="N826" s="13" t="str">
        <f>VLOOKUP($C826,List!$A$2:$D$26,4,0)</f>
        <v>250g</v>
      </c>
      <c r="O826" s="14" t="str">
        <f t="shared" si="38"/>
        <v>Q3</v>
      </c>
    </row>
    <row r="827" spans="1:15" x14ac:dyDescent="0.55000000000000004">
      <c r="A827" s="2">
        <v>43705</v>
      </c>
      <c r="B827" t="s">
        <v>55</v>
      </c>
      <c r="C827" t="s">
        <v>28</v>
      </c>
      <c r="D827" s="6">
        <v>960</v>
      </c>
      <c r="E827" s="4">
        <v>686042</v>
      </c>
      <c r="F827" s="4">
        <v>658600000</v>
      </c>
      <c r="G827" s="4">
        <v>131720000</v>
      </c>
      <c r="H827" t="s">
        <v>47</v>
      </c>
      <c r="I827" t="s">
        <v>75</v>
      </c>
      <c r="J827" s="13" t="str">
        <f t="shared" si="36"/>
        <v>T08</v>
      </c>
      <c r="K827" s="13" t="str">
        <f t="shared" si="37"/>
        <v>W35</v>
      </c>
      <c r="L827" s="13" t="str">
        <f>VLOOKUP($C827,List!$A$2:$D$26,2,0)</f>
        <v>Nhóm 05</v>
      </c>
      <c r="M827" s="14">
        <f>VLOOKUP($C827,List!$A$2:$D$26,3,0)*D827/1000</f>
        <v>1.92</v>
      </c>
      <c r="N827" s="13" t="str">
        <f>VLOOKUP($C827,List!$A$2:$D$26,4,0)</f>
        <v>250g</v>
      </c>
      <c r="O827" s="14" t="str">
        <f t="shared" si="38"/>
        <v>Q3</v>
      </c>
    </row>
    <row r="828" spans="1:15" x14ac:dyDescent="0.55000000000000004">
      <c r="A828" s="2">
        <v>43706</v>
      </c>
      <c r="B828" t="s">
        <v>60</v>
      </c>
      <c r="C828" t="s">
        <v>10</v>
      </c>
      <c r="D828" s="6">
        <v>160</v>
      </c>
      <c r="E828" s="4">
        <v>336797</v>
      </c>
      <c r="F828" s="4">
        <v>53887580</v>
      </c>
      <c r="G828" s="4">
        <v>6466509.5999999996</v>
      </c>
      <c r="H828" t="s">
        <v>46</v>
      </c>
      <c r="I828" t="s">
        <v>75</v>
      </c>
      <c r="J828" s="13" t="str">
        <f t="shared" si="36"/>
        <v>T08</v>
      </c>
      <c r="K828" s="13" t="str">
        <f t="shared" si="37"/>
        <v>W35</v>
      </c>
      <c r="L828" s="13" t="str">
        <f>VLOOKUP($C828,List!$A$2:$D$26,2,0)</f>
        <v>Nhóm 07</v>
      </c>
      <c r="M828" s="14">
        <f>VLOOKUP($C828,List!$A$2:$D$26,3,0)*D828/1000</f>
        <v>0.432</v>
      </c>
      <c r="N828" s="13" t="str">
        <f>VLOOKUP($C828,List!$A$2:$D$26,4,0)</f>
        <v>500g</v>
      </c>
      <c r="O828" s="14" t="str">
        <f t="shared" si="38"/>
        <v>Q3</v>
      </c>
    </row>
    <row r="829" spans="1:15" x14ac:dyDescent="0.55000000000000004">
      <c r="A829" s="2">
        <v>43706</v>
      </c>
      <c r="B829" t="s">
        <v>56</v>
      </c>
      <c r="C829" t="s">
        <v>27</v>
      </c>
      <c r="D829" s="6">
        <v>1380</v>
      </c>
      <c r="E829" s="4">
        <v>335818</v>
      </c>
      <c r="F829" s="4">
        <v>463429440</v>
      </c>
      <c r="G829" s="4">
        <v>78783004.800000012</v>
      </c>
      <c r="H829" t="s">
        <v>45</v>
      </c>
      <c r="I829" t="s">
        <v>75</v>
      </c>
      <c r="J829" s="13" t="str">
        <f t="shared" si="36"/>
        <v>T08</v>
      </c>
      <c r="K829" s="13" t="str">
        <f t="shared" si="37"/>
        <v>W35</v>
      </c>
      <c r="L829" s="13" t="str">
        <f>VLOOKUP($C829,List!$A$2:$D$26,2,0)</f>
        <v>Nhóm 03</v>
      </c>
      <c r="M829" s="14">
        <f>VLOOKUP($C829,List!$A$2:$D$26,3,0)*D829/1000</f>
        <v>5.1059999999999999</v>
      </c>
      <c r="N829" s="13" t="str">
        <f>VLOOKUP($C829,List!$A$2:$D$26,4,0)</f>
        <v>800g</v>
      </c>
      <c r="O829" s="14" t="str">
        <f t="shared" si="38"/>
        <v>Q3</v>
      </c>
    </row>
    <row r="830" spans="1:15" x14ac:dyDescent="0.55000000000000004">
      <c r="A830" s="2">
        <v>43706</v>
      </c>
      <c r="B830" t="s">
        <v>50</v>
      </c>
      <c r="C830" t="s">
        <v>22</v>
      </c>
      <c r="D830" s="6">
        <v>110</v>
      </c>
      <c r="E830" s="4">
        <v>950866</v>
      </c>
      <c r="F830" s="4">
        <v>104595270</v>
      </c>
      <c r="G830" s="4">
        <v>26148817.5</v>
      </c>
      <c r="H830" t="s">
        <v>46</v>
      </c>
      <c r="I830" t="s">
        <v>74</v>
      </c>
      <c r="J830" s="13" t="str">
        <f t="shared" si="36"/>
        <v>T08</v>
      </c>
      <c r="K830" s="13" t="str">
        <f t="shared" si="37"/>
        <v>W35</v>
      </c>
      <c r="L830" s="13" t="str">
        <f>VLOOKUP($C830,List!$A$2:$D$26,2,0)</f>
        <v>Nhóm 06</v>
      </c>
      <c r="M830" s="14">
        <f>VLOOKUP($C830,List!$A$2:$D$26,3,0)*D830/1000</f>
        <v>0.20899999999999999</v>
      </c>
      <c r="N830" s="13" t="str">
        <f>VLOOKUP($C830,List!$A$2:$D$26,4,0)</f>
        <v>250g</v>
      </c>
      <c r="O830" s="14" t="str">
        <f t="shared" si="38"/>
        <v>Q3</v>
      </c>
    </row>
    <row r="831" spans="1:15" x14ac:dyDescent="0.55000000000000004">
      <c r="A831" s="2">
        <v>43706</v>
      </c>
      <c r="B831" t="s">
        <v>57</v>
      </c>
      <c r="C831" t="s">
        <v>19</v>
      </c>
      <c r="D831" s="6">
        <v>740</v>
      </c>
      <c r="E831" s="4">
        <v>544842</v>
      </c>
      <c r="F831" s="4">
        <v>403182720</v>
      </c>
      <c r="G831" s="4">
        <v>56445580.799999997</v>
      </c>
      <c r="H831" t="s">
        <v>46</v>
      </c>
      <c r="I831" t="s">
        <v>74</v>
      </c>
      <c r="J831" s="13" t="str">
        <f t="shared" si="36"/>
        <v>T08</v>
      </c>
      <c r="K831" s="13" t="str">
        <f t="shared" si="37"/>
        <v>W35</v>
      </c>
      <c r="L831" s="13" t="str">
        <f>VLOOKUP($C831,List!$A$2:$D$26,2,0)</f>
        <v>Nhóm 08</v>
      </c>
      <c r="M831" s="14">
        <f>VLOOKUP($C831,List!$A$2:$D$26,3,0)*D831/1000</f>
        <v>0.88800000000000001</v>
      </c>
      <c r="N831" s="13" t="str">
        <f>VLOOKUP($C831,List!$A$2:$D$26,4,0)</f>
        <v>250g</v>
      </c>
      <c r="O831" s="14" t="str">
        <f t="shared" si="38"/>
        <v>Q3</v>
      </c>
    </row>
    <row r="832" spans="1:15" x14ac:dyDescent="0.55000000000000004">
      <c r="A832" s="2">
        <v>43706</v>
      </c>
      <c r="B832" t="s">
        <v>65</v>
      </c>
      <c r="C832" t="s">
        <v>15</v>
      </c>
      <c r="D832" s="6">
        <v>700</v>
      </c>
      <c r="E832" s="4">
        <v>822108</v>
      </c>
      <c r="F832" s="4">
        <v>575475780</v>
      </c>
      <c r="G832" s="4">
        <v>46038062.400000006</v>
      </c>
      <c r="H832" t="s">
        <v>43</v>
      </c>
      <c r="I832" t="s">
        <v>74</v>
      </c>
      <c r="J832" s="13" t="str">
        <f t="shared" si="36"/>
        <v>T08</v>
      </c>
      <c r="K832" s="13" t="str">
        <f t="shared" si="37"/>
        <v>W35</v>
      </c>
      <c r="L832" s="13" t="str">
        <f>VLOOKUP($C832,List!$A$2:$D$26,2,0)</f>
        <v>Nhóm 03</v>
      </c>
      <c r="M832" s="14">
        <f>VLOOKUP($C832,List!$A$2:$D$26,3,0)*D832/1000</f>
        <v>2.52</v>
      </c>
      <c r="N832" s="13" t="str">
        <f>VLOOKUP($C832,List!$A$2:$D$26,4,0)</f>
        <v>800g</v>
      </c>
      <c r="O832" s="14" t="str">
        <f t="shared" si="38"/>
        <v>Q3</v>
      </c>
    </row>
    <row r="833" spans="1:15" x14ac:dyDescent="0.55000000000000004">
      <c r="A833" s="2">
        <v>43706</v>
      </c>
      <c r="B833" t="s">
        <v>51</v>
      </c>
      <c r="C833" t="s">
        <v>18</v>
      </c>
      <c r="D833" s="6">
        <v>2150</v>
      </c>
      <c r="E833" s="4">
        <v>272579</v>
      </c>
      <c r="F833" s="4">
        <v>586045170</v>
      </c>
      <c r="G833" s="4">
        <v>76185872.099999994</v>
      </c>
      <c r="H833" t="s">
        <v>43</v>
      </c>
      <c r="I833" t="s">
        <v>75</v>
      </c>
      <c r="J833" s="13" t="str">
        <f t="shared" si="36"/>
        <v>T08</v>
      </c>
      <c r="K833" s="13" t="str">
        <f t="shared" si="37"/>
        <v>W35</v>
      </c>
      <c r="L833" s="13" t="str">
        <f>VLOOKUP($C833,List!$A$2:$D$26,2,0)</f>
        <v>Nhóm 02</v>
      </c>
      <c r="M833" s="14">
        <f>VLOOKUP($C833,List!$A$2:$D$26,3,0)*D833/1000</f>
        <v>8.6</v>
      </c>
      <c r="N833" s="13" t="str">
        <f>VLOOKUP($C833,List!$A$2:$D$26,4,0)</f>
        <v>800g</v>
      </c>
      <c r="O833" s="14" t="str">
        <f t="shared" si="38"/>
        <v>Q3</v>
      </c>
    </row>
    <row r="834" spans="1:15" x14ac:dyDescent="0.55000000000000004">
      <c r="A834" s="2">
        <v>43706</v>
      </c>
      <c r="B834" t="s">
        <v>65</v>
      </c>
      <c r="C834" t="s">
        <v>25</v>
      </c>
      <c r="D834" s="6">
        <v>260</v>
      </c>
      <c r="E834" s="4">
        <v>708136</v>
      </c>
      <c r="F834" s="4">
        <v>184115280</v>
      </c>
      <c r="G834" s="4">
        <v>34981903.199999996</v>
      </c>
      <c r="H834" t="s">
        <v>45</v>
      </c>
      <c r="I834" t="s">
        <v>74</v>
      </c>
      <c r="J834" s="13" t="str">
        <f t="shared" si="36"/>
        <v>T08</v>
      </c>
      <c r="K834" s="13" t="str">
        <f t="shared" si="37"/>
        <v>W35</v>
      </c>
      <c r="L834" s="13" t="str">
        <f>VLOOKUP($C834,List!$A$2:$D$26,2,0)</f>
        <v>Nhóm 06</v>
      </c>
      <c r="M834" s="14">
        <f>VLOOKUP($C834,List!$A$2:$D$26,3,0)*D834/1000</f>
        <v>0.33800000000000002</v>
      </c>
      <c r="N834" s="13" t="str">
        <f>VLOOKUP($C834,List!$A$2:$D$26,4,0)</f>
        <v>250g</v>
      </c>
      <c r="O834" s="14" t="str">
        <f t="shared" si="38"/>
        <v>Q3</v>
      </c>
    </row>
    <row r="835" spans="1:15" x14ac:dyDescent="0.55000000000000004">
      <c r="A835" s="2">
        <v>43706</v>
      </c>
      <c r="B835" t="s">
        <v>58</v>
      </c>
      <c r="C835" t="s">
        <v>8</v>
      </c>
      <c r="D835" s="6">
        <v>1050</v>
      </c>
      <c r="E835" s="4">
        <v>529238</v>
      </c>
      <c r="F835" s="4">
        <v>555699860</v>
      </c>
      <c r="G835" s="4">
        <v>61126984.600000001</v>
      </c>
      <c r="H835" t="s">
        <v>47</v>
      </c>
      <c r="I835" t="s">
        <v>75</v>
      </c>
      <c r="J835" s="13" t="str">
        <f t="shared" si="36"/>
        <v>T08</v>
      </c>
      <c r="K835" s="13" t="str">
        <f t="shared" si="37"/>
        <v>W35</v>
      </c>
      <c r="L835" s="13" t="str">
        <f>VLOOKUP($C835,List!$A$2:$D$26,2,0)</f>
        <v>Nhóm 02</v>
      </c>
      <c r="M835" s="14">
        <f>VLOOKUP($C835,List!$A$2:$D$26,3,0)*D835/1000</f>
        <v>4.2</v>
      </c>
      <c r="N835" s="13" t="str">
        <f>VLOOKUP($C835,List!$A$2:$D$26,4,0)</f>
        <v>800g</v>
      </c>
      <c r="O835" s="14" t="str">
        <f t="shared" si="38"/>
        <v>Q3</v>
      </c>
    </row>
    <row r="836" spans="1:15" x14ac:dyDescent="0.55000000000000004">
      <c r="A836" s="2">
        <v>43707</v>
      </c>
      <c r="B836" t="s">
        <v>58</v>
      </c>
      <c r="C836" t="s">
        <v>15</v>
      </c>
      <c r="D836" s="6">
        <v>790</v>
      </c>
      <c r="E836" s="4">
        <v>594845</v>
      </c>
      <c r="F836" s="4">
        <v>469927260</v>
      </c>
      <c r="G836" s="4">
        <v>108083269.80000001</v>
      </c>
      <c r="H836" t="s">
        <v>43</v>
      </c>
      <c r="I836" t="s">
        <v>74</v>
      </c>
      <c r="J836" s="13" t="str">
        <f t="shared" si="36"/>
        <v>T08</v>
      </c>
      <c r="K836" s="13" t="str">
        <f t="shared" si="37"/>
        <v>W35</v>
      </c>
      <c r="L836" s="13" t="str">
        <f>VLOOKUP($C836,List!$A$2:$D$26,2,0)</f>
        <v>Nhóm 03</v>
      </c>
      <c r="M836" s="14">
        <f>VLOOKUP($C836,List!$A$2:$D$26,3,0)*D836/1000</f>
        <v>2.8439999999999999</v>
      </c>
      <c r="N836" s="13" t="str">
        <f>VLOOKUP($C836,List!$A$2:$D$26,4,0)</f>
        <v>800g</v>
      </c>
      <c r="O836" s="14" t="str">
        <f t="shared" si="38"/>
        <v>Q3</v>
      </c>
    </row>
    <row r="837" spans="1:15" x14ac:dyDescent="0.55000000000000004">
      <c r="A837" s="2">
        <v>43708</v>
      </c>
      <c r="B837" t="s">
        <v>64</v>
      </c>
      <c r="C837" t="s">
        <v>29</v>
      </c>
      <c r="D837" s="6">
        <v>430</v>
      </c>
      <c r="E837" s="4">
        <v>1109027</v>
      </c>
      <c r="F837" s="4">
        <v>476881530</v>
      </c>
      <c r="G837" s="4">
        <v>42919337.699999996</v>
      </c>
      <c r="H837" t="s">
        <v>47</v>
      </c>
      <c r="I837" t="s">
        <v>74</v>
      </c>
      <c r="J837" s="13" t="str">
        <f t="shared" si="36"/>
        <v>T08</v>
      </c>
      <c r="K837" s="13" t="str">
        <f t="shared" si="37"/>
        <v>W35</v>
      </c>
      <c r="L837" s="13" t="str">
        <f>VLOOKUP($C837,List!$A$2:$D$26,2,0)</f>
        <v>Nhóm 02</v>
      </c>
      <c r="M837" s="14">
        <f>VLOOKUP($C837,List!$A$2:$D$26,3,0)*D837/1000</f>
        <v>1.419</v>
      </c>
      <c r="N837" s="13" t="str">
        <f>VLOOKUP($C837,List!$A$2:$D$26,4,0)</f>
        <v>800g</v>
      </c>
      <c r="O837" s="14" t="str">
        <f t="shared" si="38"/>
        <v>Q3</v>
      </c>
    </row>
    <row r="838" spans="1:15" x14ac:dyDescent="0.55000000000000004">
      <c r="A838" s="2">
        <v>43708</v>
      </c>
      <c r="B838" t="s">
        <v>58</v>
      </c>
      <c r="C838" t="s">
        <v>8</v>
      </c>
      <c r="D838" s="6">
        <v>240</v>
      </c>
      <c r="E838" s="4">
        <v>381178</v>
      </c>
      <c r="F838" s="4">
        <v>91482700</v>
      </c>
      <c r="G838" s="4">
        <v>12807578</v>
      </c>
      <c r="H838" t="s">
        <v>43</v>
      </c>
      <c r="I838" t="s">
        <v>75</v>
      </c>
      <c r="J838" s="13" t="str">
        <f t="shared" si="36"/>
        <v>T08</v>
      </c>
      <c r="K838" s="13" t="str">
        <f t="shared" si="37"/>
        <v>W35</v>
      </c>
      <c r="L838" s="13" t="str">
        <f>VLOOKUP($C838,List!$A$2:$D$26,2,0)</f>
        <v>Nhóm 02</v>
      </c>
      <c r="M838" s="14">
        <f>VLOOKUP($C838,List!$A$2:$D$26,3,0)*D838/1000</f>
        <v>0.96</v>
      </c>
      <c r="N838" s="13" t="str">
        <f>VLOOKUP($C838,List!$A$2:$D$26,4,0)</f>
        <v>800g</v>
      </c>
      <c r="O838" s="14" t="str">
        <f t="shared" si="38"/>
        <v>Q3</v>
      </c>
    </row>
    <row r="839" spans="1:15" x14ac:dyDescent="0.55000000000000004">
      <c r="A839" s="2">
        <v>43709</v>
      </c>
      <c r="B839" t="s">
        <v>53</v>
      </c>
      <c r="C839" t="s">
        <v>14</v>
      </c>
      <c r="D839" s="6">
        <v>580</v>
      </c>
      <c r="E839" s="4">
        <v>282504</v>
      </c>
      <c r="F839" s="4">
        <v>163852340</v>
      </c>
      <c r="G839" s="4">
        <v>16385234.000000002</v>
      </c>
      <c r="H839" t="s">
        <v>46</v>
      </c>
      <c r="I839" t="s">
        <v>74</v>
      </c>
      <c r="J839" s="13" t="str">
        <f t="shared" si="36"/>
        <v>T09</v>
      </c>
      <c r="K839" s="13" t="str">
        <f t="shared" si="37"/>
        <v>W36</v>
      </c>
      <c r="L839" s="13" t="str">
        <f>VLOOKUP($C839,List!$A$2:$D$26,2,0)</f>
        <v>Nhóm 04</v>
      </c>
      <c r="M839" s="14">
        <f>VLOOKUP($C839,List!$A$2:$D$26,3,0)*D839/1000</f>
        <v>0.92800000000000005</v>
      </c>
      <c r="N839" s="13" t="str">
        <f>VLOOKUP($C839,List!$A$2:$D$26,4,0)</f>
        <v>250g</v>
      </c>
      <c r="O839" s="14" t="str">
        <f t="shared" si="38"/>
        <v>Q3</v>
      </c>
    </row>
    <row r="840" spans="1:15" x14ac:dyDescent="0.55000000000000004">
      <c r="A840" s="2">
        <v>43709</v>
      </c>
      <c r="B840" t="s">
        <v>51</v>
      </c>
      <c r="C840" t="s">
        <v>18</v>
      </c>
      <c r="D840" s="6">
        <v>1760</v>
      </c>
      <c r="E840" s="4">
        <v>281437</v>
      </c>
      <c r="F840" s="4">
        <v>495329700</v>
      </c>
      <c r="G840" s="4">
        <v>74299455</v>
      </c>
      <c r="H840" t="s">
        <v>46</v>
      </c>
      <c r="I840" t="s">
        <v>74</v>
      </c>
      <c r="J840" s="13" t="str">
        <f t="shared" ref="J840:J903" si="39">"T"&amp;RIGHT(0&amp;MONTH(A840),2)</f>
        <v>T09</v>
      </c>
      <c r="K840" s="13" t="str">
        <f t="shared" ref="K840:K903" si="40">"W"&amp;RIGHT(0&amp;WEEKNUM(A840),2)</f>
        <v>W36</v>
      </c>
      <c r="L840" s="13" t="str">
        <f>VLOOKUP($C840,List!$A$2:$D$26,2,0)</f>
        <v>Nhóm 02</v>
      </c>
      <c r="M840" s="14">
        <f>VLOOKUP($C840,List!$A$2:$D$26,3,0)*D840/1000</f>
        <v>7.04</v>
      </c>
      <c r="N840" s="13" t="str">
        <f>VLOOKUP($C840,List!$A$2:$D$26,4,0)</f>
        <v>800g</v>
      </c>
      <c r="O840" s="14" t="str">
        <f t="shared" ref="O840:O903" si="41">IF(MONTH(A840)&gt;9,"Q4",IF(MONTH(A840)&gt;6,"Q3",IF(MONTH(A840)&gt;3,"Q2","Q1")))</f>
        <v>Q3</v>
      </c>
    </row>
    <row r="841" spans="1:15" x14ac:dyDescent="0.55000000000000004">
      <c r="A841" s="2">
        <v>43709</v>
      </c>
      <c r="B841" t="s">
        <v>65</v>
      </c>
      <c r="C841" t="s">
        <v>28</v>
      </c>
      <c r="D841" s="6">
        <v>260</v>
      </c>
      <c r="E841" s="4">
        <v>879978</v>
      </c>
      <c r="F841" s="4">
        <v>228794360</v>
      </c>
      <c r="G841" s="4">
        <v>50334759.200000003</v>
      </c>
      <c r="H841" t="s">
        <v>47</v>
      </c>
      <c r="I841" t="s">
        <v>74</v>
      </c>
      <c r="J841" s="13" t="str">
        <f t="shared" si="39"/>
        <v>T09</v>
      </c>
      <c r="K841" s="13" t="str">
        <f t="shared" si="40"/>
        <v>W36</v>
      </c>
      <c r="L841" s="13" t="str">
        <f>VLOOKUP($C841,List!$A$2:$D$26,2,0)</f>
        <v>Nhóm 05</v>
      </c>
      <c r="M841" s="14">
        <f>VLOOKUP($C841,List!$A$2:$D$26,3,0)*D841/1000</f>
        <v>0.52</v>
      </c>
      <c r="N841" s="13" t="str">
        <f>VLOOKUP($C841,List!$A$2:$D$26,4,0)</f>
        <v>250g</v>
      </c>
      <c r="O841" s="14" t="str">
        <f t="shared" si="41"/>
        <v>Q3</v>
      </c>
    </row>
    <row r="842" spans="1:15" x14ac:dyDescent="0.55000000000000004">
      <c r="A842" s="2">
        <v>43710</v>
      </c>
      <c r="B842" t="s">
        <v>52</v>
      </c>
      <c r="C842" t="s">
        <v>13</v>
      </c>
      <c r="D842" s="6">
        <v>780</v>
      </c>
      <c r="E842" s="4">
        <v>819857</v>
      </c>
      <c r="F842" s="4">
        <v>639488140</v>
      </c>
      <c r="G842" s="4">
        <v>140687390.80000001</v>
      </c>
      <c r="H842" t="s">
        <v>47</v>
      </c>
      <c r="I842" t="s">
        <v>75</v>
      </c>
      <c r="J842" s="13" t="str">
        <f t="shared" si="39"/>
        <v>T09</v>
      </c>
      <c r="K842" s="13" t="str">
        <f t="shared" si="40"/>
        <v>W36</v>
      </c>
      <c r="L842" s="13" t="str">
        <f>VLOOKUP($C842,List!$A$2:$D$26,2,0)</f>
        <v>Nhóm 08</v>
      </c>
      <c r="M842" s="14">
        <f>VLOOKUP($C842,List!$A$2:$D$26,3,0)*D842/1000</f>
        <v>2.1059999999999999</v>
      </c>
      <c r="N842" s="13" t="str">
        <f>VLOOKUP($C842,List!$A$2:$D$26,4,0)</f>
        <v>500g</v>
      </c>
      <c r="O842" s="14" t="str">
        <f t="shared" si="41"/>
        <v>Q3</v>
      </c>
    </row>
    <row r="843" spans="1:15" x14ac:dyDescent="0.55000000000000004">
      <c r="A843" s="2">
        <v>43710</v>
      </c>
      <c r="B843" t="s">
        <v>50</v>
      </c>
      <c r="C843" t="s">
        <v>30</v>
      </c>
      <c r="D843" s="6">
        <v>1410</v>
      </c>
      <c r="E843" s="4">
        <v>485822</v>
      </c>
      <c r="F843" s="4">
        <v>685009000</v>
      </c>
      <c r="G843" s="4">
        <v>137001800</v>
      </c>
      <c r="H843" t="s">
        <v>46</v>
      </c>
      <c r="I843" t="s">
        <v>75</v>
      </c>
      <c r="J843" s="13" t="str">
        <f t="shared" si="39"/>
        <v>T09</v>
      </c>
      <c r="K843" s="13" t="str">
        <f t="shared" si="40"/>
        <v>W36</v>
      </c>
      <c r="L843" s="13" t="str">
        <f>VLOOKUP($C843,List!$A$2:$D$26,2,0)</f>
        <v>Nhóm 07</v>
      </c>
      <c r="M843" s="14">
        <f>VLOOKUP($C843,List!$A$2:$D$26,3,0)*D843/1000</f>
        <v>5.3579999999999997</v>
      </c>
      <c r="N843" s="13" t="str">
        <f>VLOOKUP($C843,List!$A$2:$D$26,4,0)</f>
        <v>800g</v>
      </c>
      <c r="O843" s="14" t="str">
        <f t="shared" si="41"/>
        <v>Q3</v>
      </c>
    </row>
    <row r="844" spans="1:15" x14ac:dyDescent="0.55000000000000004">
      <c r="A844" s="2">
        <v>43710</v>
      </c>
      <c r="B844" t="s">
        <v>64</v>
      </c>
      <c r="C844" t="s">
        <v>10</v>
      </c>
      <c r="D844" s="6">
        <v>1700</v>
      </c>
      <c r="E844" s="4">
        <v>236540</v>
      </c>
      <c r="F844" s="4">
        <v>402117220</v>
      </c>
      <c r="G844" s="4">
        <v>60317583</v>
      </c>
      <c r="H844" t="s">
        <v>46</v>
      </c>
      <c r="I844" t="s">
        <v>75</v>
      </c>
      <c r="J844" s="13" t="str">
        <f t="shared" si="39"/>
        <v>T09</v>
      </c>
      <c r="K844" s="13" t="str">
        <f t="shared" si="40"/>
        <v>W36</v>
      </c>
      <c r="L844" s="13" t="str">
        <f>VLOOKUP($C844,List!$A$2:$D$26,2,0)</f>
        <v>Nhóm 07</v>
      </c>
      <c r="M844" s="14">
        <f>VLOOKUP($C844,List!$A$2:$D$26,3,0)*D844/1000</f>
        <v>4.59</v>
      </c>
      <c r="N844" s="13" t="str">
        <f>VLOOKUP($C844,List!$A$2:$D$26,4,0)</f>
        <v>500g</v>
      </c>
      <c r="O844" s="14" t="str">
        <f t="shared" si="41"/>
        <v>Q3</v>
      </c>
    </row>
    <row r="845" spans="1:15" x14ac:dyDescent="0.55000000000000004">
      <c r="A845" s="2">
        <v>43710</v>
      </c>
      <c r="B845" t="s">
        <v>64</v>
      </c>
      <c r="C845" t="s">
        <v>28</v>
      </c>
      <c r="D845" s="6">
        <v>60</v>
      </c>
      <c r="E845" s="4">
        <v>649748</v>
      </c>
      <c r="F845" s="4">
        <v>38984880</v>
      </c>
      <c r="G845" s="4">
        <v>9356371.1999999993</v>
      </c>
      <c r="H845" t="s">
        <v>47</v>
      </c>
      <c r="I845" t="s">
        <v>75</v>
      </c>
      <c r="J845" s="13" t="str">
        <f t="shared" si="39"/>
        <v>T09</v>
      </c>
      <c r="K845" s="13" t="str">
        <f t="shared" si="40"/>
        <v>W36</v>
      </c>
      <c r="L845" s="13" t="str">
        <f>VLOOKUP($C845,List!$A$2:$D$26,2,0)</f>
        <v>Nhóm 05</v>
      </c>
      <c r="M845" s="14">
        <f>VLOOKUP($C845,List!$A$2:$D$26,3,0)*D845/1000</f>
        <v>0.12</v>
      </c>
      <c r="N845" s="13" t="str">
        <f>VLOOKUP($C845,List!$A$2:$D$26,4,0)</f>
        <v>250g</v>
      </c>
      <c r="O845" s="14" t="str">
        <f t="shared" si="41"/>
        <v>Q3</v>
      </c>
    </row>
    <row r="846" spans="1:15" x14ac:dyDescent="0.55000000000000004">
      <c r="A846" s="2">
        <v>43711</v>
      </c>
      <c r="B846" t="s">
        <v>59</v>
      </c>
      <c r="C846" t="s">
        <v>13</v>
      </c>
      <c r="D846" s="6">
        <v>350</v>
      </c>
      <c r="E846" s="4">
        <v>635231</v>
      </c>
      <c r="F846" s="4">
        <v>222330690</v>
      </c>
      <c r="G846" s="4">
        <v>48912751.799999997</v>
      </c>
      <c r="H846" t="s">
        <v>46</v>
      </c>
      <c r="I846" t="s">
        <v>74</v>
      </c>
      <c r="J846" s="13" t="str">
        <f t="shared" si="39"/>
        <v>T09</v>
      </c>
      <c r="K846" s="13" t="str">
        <f t="shared" si="40"/>
        <v>W36</v>
      </c>
      <c r="L846" s="13" t="str">
        <f>VLOOKUP($C846,List!$A$2:$D$26,2,0)</f>
        <v>Nhóm 08</v>
      </c>
      <c r="M846" s="14">
        <f>VLOOKUP($C846,List!$A$2:$D$26,3,0)*D846/1000</f>
        <v>0.94500000000000006</v>
      </c>
      <c r="N846" s="13" t="str">
        <f>VLOOKUP($C846,List!$A$2:$D$26,4,0)</f>
        <v>500g</v>
      </c>
      <c r="O846" s="14" t="str">
        <f t="shared" si="41"/>
        <v>Q3</v>
      </c>
    </row>
    <row r="847" spans="1:15" x14ac:dyDescent="0.55000000000000004">
      <c r="A847" s="2">
        <v>43711</v>
      </c>
      <c r="B847" t="s">
        <v>55</v>
      </c>
      <c r="C847" t="s">
        <v>29</v>
      </c>
      <c r="D847" s="6">
        <v>90</v>
      </c>
      <c r="E847" s="4">
        <v>868544</v>
      </c>
      <c r="F847" s="4">
        <v>78168990</v>
      </c>
      <c r="G847" s="4">
        <v>9380278.8000000007</v>
      </c>
      <c r="H847" t="s">
        <v>43</v>
      </c>
      <c r="I847" t="s">
        <v>74</v>
      </c>
      <c r="J847" s="13" t="str">
        <f t="shared" si="39"/>
        <v>T09</v>
      </c>
      <c r="K847" s="13" t="str">
        <f t="shared" si="40"/>
        <v>W36</v>
      </c>
      <c r="L847" s="13" t="str">
        <f>VLOOKUP($C847,List!$A$2:$D$26,2,0)</f>
        <v>Nhóm 02</v>
      </c>
      <c r="M847" s="14">
        <f>VLOOKUP($C847,List!$A$2:$D$26,3,0)*D847/1000</f>
        <v>0.29699999999999999</v>
      </c>
      <c r="N847" s="13" t="str">
        <f>VLOOKUP($C847,List!$A$2:$D$26,4,0)</f>
        <v>800g</v>
      </c>
      <c r="O847" s="14" t="str">
        <f t="shared" si="41"/>
        <v>Q3</v>
      </c>
    </row>
    <row r="848" spans="1:15" x14ac:dyDescent="0.55000000000000004">
      <c r="A848" s="2">
        <v>43712</v>
      </c>
      <c r="B848" t="s">
        <v>52</v>
      </c>
      <c r="C848" t="s">
        <v>22</v>
      </c>
      <c r="D848" s="6">
        <v>120</v>
      </c>
      <c r="E848" s="4">
        <v>744611</v>
      </c>
      <c r="F848" s="4">
        <v>89353370</v>
      </c>
      <c r="G848" s="4">
        <v>17870674</v>
      </c>
      <c r="H848" t="s">
        <v>43</v>
      </c>
      <c r="I848" t="s">
        <v>74</v>
      </c>
      <c r="J848" s="13" t="str">
        <f t="shared" si="39"/>
        <v>T09</v>
      </c>
      <c r="K848" s="13" t="str">
        <f t="shared" si="40"/>
        <v>W36</v>
      </c>
      <c r="L848" s="13" t="str">
        <f>VLOOKUP($C848,List!$A$2:$D$26,2,0)</f>
        <v>Nhóm 06</v>
      </c>
      <c r="M848" s="14">
        <f>VLOOKUP($C848,List!$A$2:$D$26,3,0)*D848/1000</f>
        <v>0.22800000000000001</v>
      </c>
      <c r="N848" s="13" t="str">
        <f>VLOOKUP($C848,List!$A$2:$D$26,4,0)</f>
        <v>250g</v>
      </c>
      <c r="O848" s="14" t="str">
        <f t="shared" si="41"/>
        <v>Q3</v>
      </c>
    </row>
    <row r="849" spans="1:15" x14ac:dyDescent="0.55000000000000004">
      <c r="A849" s="2">
        <v>43712</v>
      </c>
      <c r="B849" t="s">
        <v>54</v>
      </c>
      <c r="C849" t="s">
        <v>8</v>
      </c>
      <c r="D849" s="6">
        <v>1490</v>
      </c>
      <c r="E849" s="4">
        <v>466791</v>
      </c>
      <c r="F849" s="4">
        <v>695519080</v>
      </c>
      <c r="G849" s="4">
        <v>55641526.399999999</v>
      </c>
      <c r="H849" t="s">
        <v>46</v>
      </c>
      <c r="I849" t="s">
        <v>75</v>
      </c>
      <c r="J849" s="13" t="str">
        <f t="shared" si="39"/>
        <v>T09</v>
      </c>
      <c r="K849" s="13" t="str">
        <f t="shared" si="40"/>
        <v>W36</v>
      </c>
      <c r="L849" s="13" t="str">
        <f>VLOOKUP($C849,List!$A$2:$D$26,2,0)</f>
        <v>Nhóm 02</v>
      </c>
      <c r="M849" s="14">
        <f>VLOOKUP($C849,List!$A$2:$D$26,3,0)*D849/1000</f>
        <v>5.96</v>
      </c>
      <c r="N849" s="13" t="str">
        <f>VLOOKUP($C849,List!$A$2:$D$26,4,0)</f>
        <v>800g</v>
      </c>
      <c r="O849" s="14" t="str">
        <f t="shared" si="41"/>
        <v>Q3</v>
      </c>
    </row>
    <row r="850" spans="1:15" x14ac:dyDescent="0.55000000000000004">
      <c r="A850" s="2">
        <v>43712</v>
      </c>
      <c r="B850" t="s">
        <v>52</v>
      </c>
      <c r="C850" t="s">
        <v>15</v>
      </c>
      <c r="D850" s="6">
        <v>370</v>
      </c>
      <c r="E850" s="4">
        <v>629959</v>
      </c>
      <c r="F850" s="4">
        <v>233084650</v>
      </c>
      <c r="G850" s="4">
        <v>53609469.5</v>
      </c>
      <c r="H850" t="s">
        <v>45</v>
      </c>
      <c r="I850" t="s">
        <v>75</v>
      </c>
      <c r="J850" s="13" t="str">
        <f t="shared" si="39"/>
        <v>T09</v>
      </c>
      <c r="K850" s="13" t="str">
        <f t="shared" si="40"/>
        <v>W36</v>
      </c>
      <c r="L850" s="13" t="str">
        <f>VLOOKUP($C850,List!$A$2:$D$26,2,0)</f>
        <v>Nhóm 03</v>
      </c>
      <c r="M850" s="14">
        <f>VLOOKUP($C850,List!$A$2:$D$26,3,0)*D850/1000</f>
        <v>1.3320000000000001</v>
      </c>
      <c r="N850" s="13" t="str">
        <f>VLOOKUP($C850,List!$A$2:$D$26,4,0)</f>
        <v>800g</v>
      </c>
      <c r="O850" s="14" t="str">
        <f t="shared" si="41"/>
        <v>Q3</v>
      </c>
    </row>
    <row r="851" spans="1:15" x14ac:dyDescent="0.55000000000000004">
      <c r="A851" s="2">
        <v>43713</v>
      </c>
      <c r="B851" t="s">
        <v>56</v>
      </c>
      <c r="C851" t="s">
        <v>13</v>
      </c>
      <c r="D851" s="6">
        <v>290</v>
      </c>
      <c r="E851" s="4">
        <v>814896</v>
      </c>
      <c r="F851" s="4">
        <v>236319730</v>
      </c>
      <c r="G851" s="4">
        <v>37811156.800000004</v>
      </c>
      <c r="H851" t="s">
        <v>44</v>
      </c>
      <c r="I851" t="s">
        <v>74</v>
      </c>
      <c r="J851" s="13" t="str">
        <f t="shared" si="39"/>
        <v>T09</v>
      </c>
      <c r="K851" s="13" t="str">
        <f t="shared" si="40"/>
        <v>W36</v>
      </c>
      <c r="L851" s="13" t="str">
        <f>VLOOKUP($C851,List!$A$2:$D$26,2,0)</f>
        <v>Nhóm 08</v>
      </c>
      <c r="M851" s="14">
        <f>VLOOKUP($C851,List!$A$2:$D$26,3,0)*D851/1000</f>
        <v>0.78300000000000003</v>
      </c>
      <c r="N851" s="13" t="str">
        <f>VLOOKUP($C851,List!$A$2:$D$26,4,0)</f>
        <v>500g</v>
      </c>
      <c r="O851" s="14" t="str">
        <f t="shared" si="41"/>
        <v>Q3</v>
      </c>
    </row>
    <row r="852" spans="1:15" x14ac:dyDescent="0.55000000000000004">
      <c r="A852" s="2">
        <v>43713</v>
      </c>
      <c r="B852" t="s">
        <v>62</v>
      </c>
      <c r="C852" t="s">
        <v>31</v>
      </c>
      <c r="D852" s="6">
        <v>210</v>
      </c>
      <c r="E852" s="4">
        <v>723833</v>
      </c>
      <c r="F852" s="4">
        <v>152004870</v>
      </c>
      <c r="G852" s="4">
        <v>13680438.299999999</v>
      </c>
      <c r="H852" t="s">
        <v>44</v>
      </c>
      <c r="I852" t="s">
        <v>75</v>
      </c>
      <c r="J852" s="13" t="str">
        <f t="shared" si="39"/>
        <v>T09</v>
      </c>
      <c r="K852" s="13" t="str">
        <f t="shared" si="40"/>
        <v>W36</v>
      </c>
      <c r="L852" s="13" t="str">
        <f>VLOOKUP($C852,List!$A$2:$D$26,2,0)</f>
        <v>Nhóm 04</v>
      </c>
      <c r="M852" s="14">
        <f>VLOOKUP($C852,List!$A$2:$D$26,3,0)*D852/1000</f>
        <v>0.67200000000000004</v>
      </c>
      <c r="N852" s="13" t="str">
        <f>VLOOKUP($C852,List!$A$2:$D$26,4,0)</f>
        <v>800g</v>
      </c>
      <c r="O852" s="14" t="str">
        <f t="shared" si="41"/>
        <v>Q3</v>
      </c>
    </row>
    <row r="853" spans="1:15" x14ac:dyDescent="0.55000000000000004">
      <c r="A853" s="2">
        <v>43713</v>
      </c>
      <c r="B853" t="s">
        <v>65</v>
      </c>
      <c r="C853" t="s">
        <v>21</v>
      </c>
      <c r="D853" s="6">
        <v>860</v>
      </c>
      <c r="E853" s="4">
        <v>704049</v>
      </c>
      <c r="F853" s="4">
        <v>605481870</v>
      </c>
      <c r="G853" s="4">
        <v>72657824.399999991</v>
      </c>
      <c r="H853" t="s">
        <v>47</v>
      </c>
      <c r="I853" t="s">
        <v>75</v>
      </c>
      <c r="J853" s="13" t="str">
        <f t="shared" si="39"/>
        <v>T09</v>
      </c>
      <c r="K853" s="13" t="str">
        <f t="shared" si="40"/>
        <v>W36</v>
      </c>
      <c r="L853" s="13" t="str">
        <f>VLOOKUP($C853,List!$A$2:$D$26,2,0)</f>
        <v>Nhóm 07</v>
      </c>
      <c r="M853" s="14">
        <f>VLOOKUP($C853,List!$A$2:$D$26,3,0)*D853/1000</f>
        <v>3.01</v>
      </c>
      <c r="N853" s="13" t="str">
        <f>VLOOKUP($C853,List!$A$2:$D$26,4,0)</f>
        <v>800g</v>
      </c>
      <c r="O853" s="14" t="str">
        <f t="shared" si="41"/>
        <v>Q3</v>
      </c>
    </row>
    <row r="854" spans="1:15" x14ac:dyDescent="0.55000000000000004">
      <c r="A854" s="2">
        <v>43714</v>
      </c>
      <c r="B854" t="s">
        <v>54</v>
      </c>
      <c r="C854" t="s">
        <v>27</v>
      </c>
      <c r="D854" s="6">
        <v>2230</v>
      </c>
      <c r="E854" s="4">
        <v>309700</v>
      </c>
      <c r="F854" s="4">
        <v>690632070</v>
      </c>
      <c r="G854" s="4">
        <v>158845376.10000002</v>
      </c>
      <c r="H854" t="s">
        <v>45</v>
      </c>
      <c r="I854" t="s">
        <v>74</v>
      </c>
      <c r="J854" s="13" t="str">
        <f t="shared" si="39"/>
        <v>T09</v>
      </c>
      <c r="K854" s="13" t="str">
        <f t="shared" si="40"/>
        <v>W36</v>
      </c>
      <c r="L854" s="13" t="str">
        <f>VLOOKUP($C854,List!$A$2:$D$26,2,0)</f>
        <v>Nhóm 03</v>
      </c>
      <c r="M854" s="14">
        <f>VLOOKUP($C854,List!$A$2:$D$26,3,0)*D854/1000</f>
        <v>8.2509999999999994</v>
      </c>
      <c r="N854" s="13" t="str">
        <f>VLOOKUP($C854,List!$A$2:$D$26,4,0)</f>
        <v>800g</v>
      </c>
      <c r="O854" s="14" t="str">
        <f t="shared" si="41"/>
        <v>Q3</v>
      </c>
    </row>
    <row r="855" spans="1:15" x14ac:dyDescent="0.55000000000000004">
      <c r="A855" s="2">
        <v>43714</v>
      </c>
      <c r="B855" t="s">
        <v>50</v>
      </c>
      <c r="C855" t="s">
        <v>15</v>
      </c>
      <c r="D855" s="6">
        <v>880</v>
      </c>
      <c r="E855" s="4">
        <v>744858</v>
      </c>
      <c r="F855" s="4">
        <v>655475350</v>
      </c>
      <c r="G855" s="4">
        <v>144204577</v>
      </c>
      <c r="H855" t="s">
        <v>43</v>
      </c>
      <c r="I855" t="s">
        <v>75</v>
      </c>
      <c r="J855" s="13" t="str">
        <f t="shared" si="39"/>
        <v>T09</v>
      </c>
      <c r="K855" s="13" t="str">
        <f t="shared" si="40"/>
        <v>W36</v>
      </c>
      <c r="L855" s="13" t="str">
        <f>VLOOKUP($C855,List!$A$2:$D$26,2,0)</f>
        <v>Nhóm 03</v>
      </c>
      <c r="M855" s="14">
        <f>VLOOKUP($C855,List!$A$2:$D$26,3,0)*D855/1000</f>
        <v>3.1680000000000001</v>
      </c>
      <c r="N855" s="13" t="str">
        <f>VLOOKUP($C855,List!$A$2:$D$26,4,0)</f>
        <v>800g</v>
      </c>
      <c r="O855" s="14" t="str">
        <f t="shared" si="41"/>
        <v>Q3</v>
      </c>
    </row>
    <row r="856" spans="1:15" x14ac:dyDescent="0.55000000000000004">
      <c r="A856" s="2">
        <v>43714</v>
      </c>
      <c r="B856" t="s">
        <v>54</v>
      </c>
      <c r="C856" t="s">
        <v>9</v>
      </c>
      <c r="D856" s="6">
        <v>850</v>
      </c>
      <c r="E856" s="4">
        <v>525945</v>
      </c>
      <c r="F856" s="4">
        <v>447053510</v>
      </c>
      <c r="G856" s="4">
        <v>71528561.599999994</v>
      </c>
      <c r="H856" t="s">
        <v>47</v>
      </c>
      <c r="I856" t="s">
        <v>75</v>
      </c>
      <c r="J856" s="13" t="str">
        <f t="shared" si="39"/>
        <v>T09</v>
      </c>
      <c r="K856" s="13" t="str">
        <f t="shared" si="40"/>
        <v>W36</v>
      </c>
      <c r="L856" s="13" t="str">
        <f>VLOOKUP($C856,List!$A$2:$D$26,2,0)</f>
        <v>Nhóm 04</v>
      </c>
      <c r="M856" s="14">
        <f>VLOOKUP($C856,List!$A$2:$D$26,3,0)*D856/1000</f>
        <v>2.72</v>
      </c>
      <c r="N856" s="13" t="str">
        <f>VLOOKUP($C856,List!$A$2:$D$26,4,0)</f>
        <v>800g</v>
      </c>
      <c r="O856" s="14" t="str">
        <f t="shared" si="41"/>
        <v>Q3</v>
      </c>
    </row>
    <row r="857" spans="1:15" x14ac:dyDescent="0.55000000000000004">
      <c r="A857" s="2">
        <v>43714</v>
      </c>
      <c r="B857" t="s">
        <v>55</v>
      </c>
      <c r="C857" t="s">
        <v>17</v>
      </c>
      <c r="D857" s="6">
        <v>1020</v>
      </c>
      <c r="E857" s="4">
        <v>403674</v>
      </c>
      <c r="F857" s="4">
        <v>411747490</v>
      </c>
      <c r="G857" s="4">
        <v>78232023.100000009</v>
      </c>
      <c r="H857" t="s">
        <v>43</v>
      </c>
      <c r="I857" t="s">
        <v>75</v>
      </c>
      <c r="J857" s="13" t="str">
        <f t="shared" si="39"/>
        <v>T09</v>
      </c>
      <c r="K857" s="13" t="str">
        <f t="shared" si="40"/>
        <v>W36</v>
      </c>
      <c r="L857" s="13" t="str">
        <f>VLOOKUP($C857,List!$A$2:$D$26,2,0)</f>
        <v>Nhóm 01</v>
      </c>
      <c r="M857" s="14">
        <f>VLOOKUP($C857,List!$A$2:$D$26,3,0)*D857/1000</f>
        <v>2.3460000000000001</v>
      </c>
      <c r="N857" s="13" t="str">
        <f>VLOOKUP($C857,List!$A$2:$D$26,4,0)</f>
        <v>500g</v>
      </c>
      <c r="O857" s="14" t="str">
        <f t="shared" si="41"/>
        <v>Q3</v>
      </c>
    </row>
    <row r="858" spans="1:15" x14ac:dyDescent="0.55000000000000004">
      <c r="A858" s="2">
        <v>43714</v>
      </c>
      <c r="B858" t="s">
        <v>58</v>
      </c>
      <c r="C858" t="s">
        <v>18</v>
      </c>
      <c r="D858" s="6">
        <v>890</v>
      </c>
      <c r="E858" s="4">
        <v>250253</v>
      </c>
      <c r="F858" s="4">
        <v>222725240</v>
      </c>
      <c r="G858" s="4">
        <v>33408786</v>
      </c>
      <c r="H858" t="s">
        <v>44</v>
      </c>
      <c r="I858" t="s">
        <v>74</v>
      </c>
      <c r="J858" s="13" t="str">
        <f t="shared" si="39"/>
        <v>T09</v>
      </c>
      <c r="K858" s="13" t="str">
        <f t="shared" si="40"/>
        <v>W36</v>
      </c>
      <c r="L858" s="13" t="str">
        <f>VLOOKUP($C858,List!$A$2:$D$26,2,0)</f>
        <v>Nhóm 02</v>
      </c>
      <c r="M858" s="14">
        <f>VLOOKUP($C858,List!$A$2:$D$26,3,0)*D858/1000</f>
        <v>3.56</v>
      </c>
      <c r="N858" s="13" t="str">
        <f>VLOOKUP($C858,List!$A$2:$D$26,4,0)</f>
        <v>800g</v>
      </c>
      <c r="O858" s="14" t="str">
        <f t="shared" si="41"/>
        <v>Q3</v>
      </c>
    </row>
    <row r="859" spans="1:15" x14ac:dyDescent="0.55000000000000004">
      <c r="A859" s="2">
        <v>43715</v>
      </c>
      <c r="B859" t="s">
        <v>55</v>
      </c>
      <c r="C859" t="s">
        <v>30</v>
      </c>
      <c r="D859" s="6">
        <v>1770</v>
      </c>
      <c r="E859" s="4">
        <v>346223</v>
      </c>
      <c r="F859" s="4">
        <v>612813970</v>
      </c>
      <c r="G859" s="4">
        <v>61281397</v>
      </c>
      <c r="H859" t="s">
        <v>44</v>
      </c>
      <c r="I859" t="s">
        <v>74</v>
      </c>
      <c r="J859" s="13" t="str">
        <f t="shared" si="39"/>
        <v>T09</v>
      </c>
      <c r="K859" s="13" t="str">
        <f t="shared" si="40"/>
        <v>W36</v>
      </c>
      <c r="L859" s="13" t="str">
        <f>VLOOKUP($C859,List!$A$2:$D$26,2,0)</f>
        <v>Nhóm 07</v>
      </c>
      <c r="M859" s="14">
        <f>VLOOKUP($C859,List!$A$2:$D$26,3,0)*D859/1000</f>
        <v>6.726</v>
      </c>
      <c r="N859" s="13" t="str">
        <f>VLOOKUP($C859,List!$A$2:$D$26,4,0)</f>
        <v>800g</v>
      </c>
      <c r="O859" s="14" t="str">
        <f t="shared" si="41"/>
        <v>Q3</v>
      </c>
    </row>
    <row r="860" spans="1:15" x14ac:dyDescent="0.55000000000000004">
      <c r="A860" s="2">
        <v>43715</v>
      </c>
      <c r="B860" t="s">
        <v>63</v>
      </c>
      <c r="C860" t="s">
        <v>18</v>
      </c>
      <c r="D860" s="6">
        <v>1600</v>
      </c>
      <c r="E860" s="4">
        <v>221296</v>
      </c>
      <c r="F860" s="4">
        <v>354074130</v>
      </c>
      <c r="G860" s="4">
        <v>77896308.600000009</v>
      </c>
      <c r="H860" t="s">
        <v>44</v>
      </c>
      <c r="I860" t="s">
        <v>75</v>
      </c>
      <c r="J860" s="13" t="str">
        <f t="shared" si="39"/>
        <v>T09</v>
      </c>
      <c r="K860" s="13" t="str">
        <f t="shared" si="40"/>
        <v>W36</v>
      </c>
      <c r="L860" s="13" t="str">
        <f>VLOOKUP($C860,List!$A$2:$D$26,2,0)</f>
        <v>Nhóm 02</v>
      </c>
      <c r="M860" s="14">
        <f>VLOOKUP($C860,List!$A$2:$D$26,3,0)*D860/1000</f>
        <v>6.4</v>
      </c>
      <c r="N860" s="13" t="str">
        <f>VLOOKUP($C860,List!$A$2:$D$26,4,0)</f>
        <v>800g</v>
      </c>
      <c r="O860" s="14" t="str">
        <f t="shared" si="41"/>
        <v>Q3</v>
      </c>
    </row>
    <row r="861" spans="1:15" x14ac:dyDescent="0.55000000000000004">
      <c r="A861" s="2">
        <v>43716</v>
      </c>
      <c r="B861" t="s">
        <v>63</v>
      </c>
      <c r="C861" t="s">
        <v>25</v>
      </c>
      <c r="D861" s="6">
        <v>1120</v>
      </c>
      <c r="E861" s="4">
        <v>582262</v>
      </c>
      <c r="F861" s="4">
        <v>652133620</v>
      </c>
      <c r="G861" s="4">
        <v>71734698.200000003</v>
      </c>
      <c r="H861" t="s">
        <v>43</v>
      </c>
      <c r="I861" t="s">
        <v>75</v>
      </c>
      <c r="J861" s="13" t="str">
        <f t="shared" si="39"/>
        <v>T09</v>
      </c>
      <c r="K861" s="13" t="str">
        <f t="shared" si="40"/>
        <v>W37</v>
      </c>
      <c r="L861" s="13" t="str">
        <f>VLOOKUP($C861,List!$A$2:$D$26,2,0)</f>
        <v>Nhóm 06</v>
      </c>
      <c r="M861" s="14">
        <f>VLOOKUP($C861,List!$A$2:$D$26,3,0)*D861/1000</f>
        <v>1.456</v>
      </c>
      <c r="N861" s="13" t="str">
        <f>VLOOKUP($C861,List!$A$2:$D$26,4,0)</f>
        <v>250g</v>
      </c>
      <c r="O861" s="14" t="str">
        <f t="shared" si="41"/>
        <v>Q3</v>
      </c>
    </row>
    <row r="862" spans="1:15" x14ac:dyDescent="0.55000000000000004">
      <c r="A862" s="2">
        <v>43716</v>
      </c>
      <c r="B862" t="s">
        <v>60</v>
      </c>
      <c r="C862" t="s">
        <v>24</v>
      </c>
      <c r="D862" s="6">
        <v>700</v>
      </c>
      <c r="E862" s="4">
        <v>532210</v>
      </c>
      <c r="F862" s="4">
        <v>372547250</v>
      </c>
      <c r="G862" s="4">
        <v>70783977.5</v>
      </c>
      <c r="H862" t="s">
        <v>45</v>
      </c>
      <c r="I862" t="s">
        <v>75</v>
      </c>
      <c r="J862" s="13" t="str">
        <f t="shared" si="39"/>
        <v>T09</v>
      </c>
      <c r="K862" s="13" t="str">
        <f t="shared" si="40"/>
        <v>W37</v>
      </c>
      <c r="L862" s="13" t="str">
        <f>VLOOKUP($C862,List!$A$2:$D$26,2,0)</f>
        <v>Nhóm 06</v>
      </c>
      <c r="M862" s="14">
        <f>VLOOKUP($C862,List!$A$2:$D$26,3,0)*D862/1000</f>
        <v>1.47</v>
      </c>
      <c r="N862" s="13" t="str">
        <f>VLOOKUP($C862,List!$A$2:$D$26,4,0)</f>
        <v>500g</v>
      </c>
      <c r="O862" s="14" t="str">
        <f t="shared" si="41"/>
        <v>Q3</v>
      </c>
    </row>
    <row r="863" spans="1:15" x14ac:dyDescent="0.55000000000000004">
      <c r="A863" s="2">
        <v>43716</v>
      </c>
      <c r="B863" t="s">
        <v>58</v>
      </c>
      <c r="C863" t="s">
        <v>18</v>
      </c>
      <c r="D863" s="6">
        <v>1080</v>
      </c>
      <c r="E863" s="4">
        <v>246443</v>
      </c>
      <c r="F863" s="4">
        <v>266158630</v>
      </c>
      <c r="G863" s="4">
        <v>63878071.200000003</v>
      </c>
      <c r="H863" t="s">
        <v>44</v>
      </c>
      <c r="I863" t="s">
        <v>75</v>
      </c>
      <c r="J863" s="13" t="str">
        <f t="shared" si="39"/>
        <v>T09</v>
      </c>
      <c r="K863" s="13" t="str">
        <f t="shared" si="40"/>
        <v>W37</v>
      </c>
      <c r="L863" s="13" t="str">
        <f>VLOOKUP($C863,List!$A$2:$D$26,2,0)</f>
        <v>Nhóm 02</v>
      </c>
      <c r="M863" s="14">
        <f>VLOOKUP($C863,List!$A$2:$D$26,3,0)*D863/1000</f>
        <v>4.32</v>
      </c>
      <c r="N863" s="13" t="str">
        <f>VLOOKUP($C863,List!$A$2:$D$26,4,0)</f>
        <v>800g</v>
      </c>
      <c r="O863" s="14" t="str">
        <f t="shared" si="41"/>
        <v>Q3</v>
      </c>
    </row>
    <row r="864" spans="1:15" x14ac:dyDescent="0.55000000000000004">
      <c r="A864" s="2">
        <v>43716</v>
      </c>
      <c r="B864" t="s">
        <v>52</v>
      </c>
      <c r="C864" t="s">
        <v>26</v>
      </c>
      <c r="D864" s="6">
        <v>350</v>
      </c>
      <c r="E864" s="4">
        <v>907471</v>
      </c>
      <c r="F864" s="4">
        <v>317614710</v>
      </c>
      <c r="G864" s="4">
        <v>76227530.400000006</v>
      </c>
      <c r="H864" t="s">
        <v>47</v>
      </c>
      <c r="I864" t="s">
        <v>75</v>
      </c>
      <c r="J864" s="13" t="str">
        <f t="shared" si="39"/>
        <v>T09</v>
      </c>
      <c r="K864" s="13" t="str">
        <f t="shared" si="40"/>
        <v>W37</v>
      </c>
      <c r="L864" s="13" t="str">
        <f>VLOOKUP($C864,List!$A$2:$D$26,2,0)</f>
        <v>Nhóm 06</v>
      </c>
      <c r="M864" s="14">
        <f>VLOOKUP($C864,List!$A$2:$D$26,3,0)*D864/1000</f>
        <v>0.91</v>
      </c>
      <c r="N864" s="13" t="str">
        <f>VLOOKUP($C864,List!$A$2:$D$26,4,0)</f>
        <v>500g</v>
      </c>
      <c r="O864" s="14" t="str">
        <f t="shared" si="41"/>
        <v>Q3</v>
      </c>
    </row>
    <row r="865" spans="1:15" x14ac:dyDescent="0.55000000000000004">
      <c r="A865" s="2">
        <v>43716</v>
      </c>
      <c r="B865" t="s">
        <v>64</v>
      </c>
      <c r="C865" t="s">
        <v>18</v>
      </c>
      <c r="D865" s="6">
        <v>1500</v>
      </c>
      <c r="E865" s="4">
        <v>320946</v>
      </c>
      <c r="F865" s="4">
        <v>481418580</v>
      </c>
      <c r="G865" s="4">
        <v>96283716</v>
      </c>
      <c r="H865" t="s">
        <v>46</v>
      </c>
      <c r="I865" t="s">
        <v>75</v>
      </c>
      <c r="J865" s="13" t="str">
        <f t="shared" si="39"/>
        <v>T09</v>
      </c>
      <c r="K865" s="13" t="str">
        <f t="shared" si="40"/>
        <v>W37</v>
      </c>
      <c r="L865" s="13" t="str">
        <f>VLOOKUP($C865,List!$A$2:$D$26,2,0)</f>
        <v>Nhóm 02</v>
      </c>
      <c r="M865" s="14">
        <f>VLOOKUP($C865,List!$A$2:$D$26,3,0)*D865/1000</f>
        <v>6</v>
      </c>
      <c r="N865" s="13" t="str">
        <f>VLOOKUP($C865,List!$A$2:$D$26,4,0)</f>
        <v>800g</v>
      </c>
      <c r="O865" s="14" t="str">
        <f t="shared" si="41"/>
        <v>Q3</v>
      </c>
    </row>
    <row r="866" spans="1:15" x14ac:dyDescent="0.55000000000000004">
      <c r="A866" s="2">
        <v>43717</v>
      </c>
      <c r="B866" t="s">
        <v>63</v>
      </c>
      <c r="C866" t="s">
        <v>26</v>
      </c>
      <c r="D866" s="6">
        <v>430</v>
      </c>
      <c r="E866" s="4">
        <v>917139</v>
      </c>
      <c r="F866" s="4">
        <v>394369960</v>
      </c>
      <c r="G866" s="4">
        <v>94648790.399999991</v>
      </c>
      <c r="H866" t="s">
        <v>46</v>
      </c>
      <c r="I866" t="s">
        <v>74</v>
      </c>
      <c r="J866" s="13" t="str">
        <f t="shared" si="39"/>
        <v>T09</v>
      </c>
      <c r="K866" s="13" t="str">
        <f t="shared" si="40"/>
        <v>W37</v>
      </c>
      <c r="L866" s="13" t="str">
        <f>VLOOKUP($C866,List!$A$2:$D$26,2,0)</f>
        <v>Nhóm 06</v>
      </c>
      <c r="M866" s="14">
        <f>VLOOKUP($C866,List!$A$2:$D$26,3,0)*D866/1000</f>
        <v>1.1180000000000001</v>
      </c>
      <c r="N866" s="13" t="str">
        <f>VLOOKUP($C866,List!$A$2:$D$26,4,0)</f>
        <v>500g</v>
      </c>
      <c r="O866" s="14" t="str">
        <f t="shared" si="41"/>
        <v>Q3</v>
      </c>
    </row>
    <row r="867" spans="1:15" x14ac:dyDescent="0.55000000000000004">
      <c r="A867" s="2">
        <v>43718</v>
      </c>
      <c r="B867" t="s">
        <v>61</v>
      </c>
      <c r="C867" t="s">
        <v>7</v>
      </c>
      <c r="D867" s="6">
        <v>860</v>
      </c>
      <c r="E867" s="4">
        <v>504232</v>
      </c>
      <c r="F867" s="4">
        <v>433639730</v>
      </c>
      <c r="G867" s="4">
        <v>108409932.5</v>
      </c>
      <c r="H867" t="s">
        <v>47</v>
      </c>
      <c r="I867" t="s">
        <v>74</v>
      </c>
      <c r="J867" s="13" t="str">
        <f t="shared" si="39"/>
        <v>T09</v>
      </c>
      <c r="K867" s="13" t="str">
        <f t="shared" si="40"/>
        <v>W37</v>
      </c>
      <c r="L867" s="13" t="str">
        <f>VLOOKUP($C867,List!$A$2:$D$26,2,0)</f>
        <v>Nhóm 06</v>
      </c>
      <c r="M867" s="14">
        <f>VLOOKUP($C867,List!$A$2:$D$26,3,0)*D867/1000</f>
        <v>2.7519999999999998</v>
      </c>
      <c r="N867" s="13" t="str">
        <f>VLOOKUP($C867,List!$A$2:$D$26,4,0)</f>
        <v>800g</v>
      </c>
      <c r="O867" s="14" t="str">
        <f t="shared" si="41"/>
        <v>Q3</v>
      </c>
    </row>
    <row r="868" spans="1:15" x14ac:dyDescent="0.55000000000000004">
      <c r="A868" s="2">
        <v>43718</v>
      </c>
      <c r="B868" t="s">
        <v>51</v>
      </c>
      <c r="C868" t="s">
        <v>16</v>
      </c>
      <c r="D868" s="6">
        <v>300</v>
      </c>
      <c r="E868" s="4">
        <v>529160</v>
      </c>
      <c r="F868" s="4">
        <v>158747950</v>
      </c>
      <c r="G868" s="4">
        <v>36512028.5</v>
      </c>
      <c r="H868" t="s">
        <v>44</v>
      </c>
      <c r="I868" t="s">
        <v>75</v>
      </c>
      <c r="J868" s="13" t="str">
        <f t="shared" si="39"/>
        <v>T09</v>
      </c>
      <c r="K868" s="13" t="str">
        <f t="shared" si="40"/>
        <v>W37</v>
      </c>
      <c r="L868" s="13" t="str">
        <f>VLOOKUP($C868,List!$A$2:$D$26,2,0)</f>
        <v>Nhóm 04</v>
      </c>
      <c r="M868" s="14">
        <f>VLOOKUP($C868,List!$A$2:$D$26,3,0)*D868/1000</f>
        <v>0.96</v>
      </c>
      <c r="N868" s="13" t="str">
        <f>VLOOKUP($C868,List!$A$2:$D$26,4,0)</f>
        <v>800g</v>
      </c>
      <c r="O868" s="14" t="str">
        <f t="shared" si="41"/>
        <v>Q3</v>
      </c>
    </row>
    <row r="869" spans="1:15" x14ac:dyDescent="0.55000000000000004">
      <c r="A869" s="2">
        <v>43718</v>
      </c>
      <c r="B869" t="s">
        <v>59</v>
      </c>
      <c r="C869" t="s">
        <v>7</v>
      </c>
      <c r="D869" s="6">
        <v>20</v>
      </c>
      <c r="E869" s="4">
        <v>503042</v>
      </c>
      <c r="F869" s="4">
        <v>10060840</v>
      </c>
      <c r="G869" s="4">
        <v>2012168.0000000002</v>
      </c>
      <c r="H869" t="s">
        <v>47</v>
      </c>
      <c r="I869" t="s">
        <v>74</v>
      </c>
      <c r="J869" s="13" t="str">
        <f t="shared" si="39"/>
        <v>T09</v>
      </c>
      <c r="K869" s="13" t="str">
        <f t="shared" si="40"/>
        <v>W37</v>
      </c>
      <c r="L869" s="13" t="str">
        <f>VLOOKUP($C869,List!$A$2:$D$26,2,0)</f>
        <v>Nhóm 06</v>
      </c>
      <c r="M869" s="14">
        <f>VLOOKUP($C869,List!$A$2:$D$26,3,0)*D869/1000</f>
        <v>6.4000000000000001E-2</v>
      </c>
      <c r="N869" s="13" t="str">
        <f>VLOOKUP($C869,List!$A$2:$D$26,4,0)</f>
        <v>800g</v>
      </c>
      <c r="O869" s="14" t="str">
        <f t="shared" si="41"/>
        <v>Q3</v>
      </c>
    </row>
    <row r="870" spans="1:15" x14ac:dyDescent="0.55000000000000004">
      <c r="A870" s="2">
        <v>43718</v>
      </c>
      <c r="B870" t="s">
        <v>53</v>
      </c>
      <c r="C870" t="s">
        <v>24</v>
      </c>
      <c r="D870" s="6">
        <v>860</v>
      </c>
      <c r="E870" s="4">
        <v>535619</v>
      </c>
      <c r="F870" s="4">
        <v>460632690</v>
      </c>
      <c r="G870" s="4">
        <v>55275922.800000004</v>
      </c>
      <c r="H870" t="s">
        <v>43</v>
      </c>
      <c r="I870" t="s">
        <v>75</v>
      </c>
      <c r="J870" s="13" t="str">
        <f t="shared" si="39"/>
        <v>T09</v>
      </c>
      <c r="K870" s="13" t="str">
        <f t="shared" si="40"/>
        <v>W37</v>
      </c>
      <c r="L870" s="13" t="str">
        <f>VLOOKUP($C870,List!$A$2:$D$26,2,0)</f>
        <v>Nhóm 06</v>
      </c>
      <c r="M870" s="14">
        <f>VLOOKUP($C870,List!$A$2:$D$26,3,0)*D870/1000</f>
        <v>1.806</v>
      </c>
      <c r="N870" s="13" t="str">
        <f>VLOOKUP($C870,List!$A$2:$D$26,4,0)</f>
        <v>500g</v>
      </c>
      <c r="O870" s="14" t="str">
        <f t="shared" si="41"/>
        <v>Q3</v>
      </c>
    </row>
    <row r="871" spans="1:15" x14ac:dyDescent="0.55000000000000004">
      <c r="A871" s="2">
        <v>43718</v>
      </c>
      <c r="B871" t="s">
        <v>51</v>
      </c>
      <c r="C871" t="s">
        <v>19</v>
      </c>
      <c r="D871" s="6">
        <v>70</v>
      </c>
      <c r="E871" s="4">
        <v>551400</v>
      </c>
      <c r="F871" s="4">
        <v>38598020</v>
      </c>
      <c r="G871" s="4">
        <v>6175683.2000000011</v>
      </c>
      <c r="H871" t="s">
        <v>45</v>
      </c>
      <c r="I871" t="s">
        <v>74</v>
      </c>
      <c r="J871" s="13" t="str">
        <f t="shared" si="39"/>
        <v>T09</v>
      </c>
      <c r="K871" s="13" t="str">
        <f t="shared" si="40"/>
        <v>W37</v>
      </c>
      <c r="L871" s="13" t="str">
        <f>VLOOKUP($C871,List!$A$2:$D$26,2,0)</f>
        <v>Nhóm 08</v>
      </c>
      <c r="M871" s="14">
        <f>VLOOKUP($C871,List!$A$2:$D$26,3,0)*D871/1000</f>
        <v>8.4000000000000005E-2</v>
      </c>
      <c r="N871" s="13" t="str">
        <f>VLOOKUP($C871,List!$A$2:$D$26,4,0)</f>
        <v>250g</v>
      </c>
      <c r="O871" s="14" t="str">
        <f t="shared" si="41"/>
        <v>Q3</v>
      </c>
    </row>
    <row r="872" spans="1:15" x14ac:dyDescent="0.55000000000000004">
      <c r="A872" s="2">
        <v>43719</v>
      </c>
      <c r="B872" t="s">
        <v>55</v>
      </c>
      <c r="C872" t="s">
        <v>18</v>
      </c>
      <c r="D872" s="6">
        <v>1650</v>
      </c>
      <c r="E872" s="4">
        <v>313307</v>
      </c>
      <c r="F872" s="4">
        <v>516956380</v>
      </c>
      <c r="G872" s="4">
        <v>51695638.000000007</v>
      </c>
      <c r="H872" t="s">
        <v>44</v>
      </c>
      <c r="I872" t="s">
        <v>74</v>
      </c>
      <c r="J872" s="13" t="str">
        <f t="shared" si="39"/>
        <v>T09</v>
      </c>
      <c r="K872" s="13" t="str">
        <f t="shared" si="40"/>
        <v>W37</v>
      </c>
      <c r="L872" s="13" t="str">
        <f>VLOOKUP($C872,List!$A$2:$D$26,2,0)</f>
        <v>Nhóm 02</v>
      </c>
      <c r="M872" s="14">
        <f>VLOOKUP($C872,List!$A$2:$D$26,3,0)*D872/1000</f>
        <v>6.6</v>
      </c>
      <c r="N872" s="13" t="str">
        <f>VLOOKUP($C872,List!$A$2:$D$26,4,0)</f>
        <v>800g</v>
      </c>
      <c r="O872" s="14" t="str">
        <f t="shared" si="41"/>
        <v>Q3</v>
      </c>
    </row>
    <row r="873" spans="1:15" x14ac:dyDescent="0.55000000000000004">
      <c r="A873" s="2">
        <v>43719</v>
      </c>
      <c r="B873" t="s">
        <v>51</v>
      </c>
      <c r="C873" t="s">
        <v>21</v>
      </c>
      <c r="D873" s="6">
        <v>550</v>
      </c>
      <c r="E873" s="4">
        <v>699939</v>
      </c>
      <c r="F873" s="4">
        <v>384966250</v>
      </c>
      <c r="G873" s="4">
        <v>42346287.5</v>
      </c>
      <c r="H873" t="s">
        <v>44</v>
      </c>
      <c r="I873" t="s">
        <v>74</v>
      </c>
      <c r="J873" s="13" t="str">
        <f t="shared" si="39"/>
        <v>T09</v>
      </c>
      <c r="K873" s="13" t="str">
        <f t="shared" si="40"/>
        <v>W37</v>
      </c>
      <c r="L873" s="13" t="str">
        <f>VLOOKUP($C873,List!$A$2:$D$26,2,0)</f>
        <v>Nhóm 07</v>
      </c>
      <c r="M873" s="14">
        <f>VLOOKUP($C873,List!$A$2:$D$26,3,0)*D873/1000</f>
        <v>1.925</v>
      </c>
      <c r="N873" s="13" t="str">
        <f>VLOOKUP($C873,List!$A$2:$D$26,4,0)</f>
        <v>800g</v>
      </c>
      <c r="O873" s="14" t="str">
        <f t="shared" si="41"/>
        <v>Q3</v>
      </c>
    </row>
    <row r="874" spans="1:15" x14ac:dyDescent="0.55000000000000004">
      <c r="A874" s="2">
        <v>43719</v>
      </c>
      <c r="B874" t="s">
        <v>60</v>
      </c>
      <c r="C874" t="s">
        <v>9</v>
      </c>
      <c r="D874" s="6">
        <v>810</v>
      </c>
      <c r="E874" s="4">
        <v>505782</v>
      </c>
      <c r="F874" s="4">
        <v>409683730</v>
      </c>
      <c r="G874" s="4">
        <v>86033583.299999997</v>
      </c>
      <c r="H874" t="s">
        <v>43</v>
      </c>
      <c r="I874" t="s">
        <v>75</v>
      </c>
      <c r="J874" s="13" t="str">
        <f t="shared" si="39"/>
        <v>T09</v>
      </c>
      <c r="K874" s="13" t="str">
        <f t="shared" si="40"/>
        <v>W37</v>
      </c>
      <c r="L874" s="13" t="str">
        <f>VLOOKUP($C874,List!$A$2:$D$26,2,0)</f>
        <v>Nhóm 04</v>
      </c>
      <c r="M874" s="14">
        <f>VLOOKUP($C874,List!$A$2:$D$26,3,0)*D874/1000</f>
        <v>2.5920000000000001</v>
      </c>
      <c r="N874" s="13" t="str">
        <f>VLOOKUP($C874,List!$A$2:$D$26,4,0)</f>
        <v>800g</v>
      </c>
      <c r="O874" s="14" t="str">
        <f t="shared" si="41"/>
        <v>Q3</v>
      </c>
    </row>
    <row r="875" spans="1:15" x14ac:dyDescent="0.55000000000000004">
      <c r="A875" s="2">
        <v>43719</v>
      </c>
      <c r="B875" t="s">
        <v>63</v>
      </c>
      <c r="C875" t="s">
        <v>10</v>
      </c>
      <c r="D875" s="6">
        <v>190</v>
      </c>
      <c r="E875" s="4">
        <v>330881</v>
      </c>
      <c r="F875" s="4">
        <v>62867440</v>
      </c>
      <c r="G875" s="4">
        <v>9430116</v>
      </c>
      <c r="H875" t="s">
        <v>43</v>
      </c>
      <c r="I875" t="s">
        <v>74</v>
      </c>
      <c r="J875" s="13" t="str">
        <f t="shared" si="39"/>
        <v>T09</v>
      </c>
      <c r="K875" s="13" t="str">
        <f t="shared" si="40"/>
        <v>W37</v>
      </c>
      <c r="L875" s="13" t="str">
        <f>VLOOKUP($C875,List!$A$2:$D$26,2,0)</f>
        <v>Nhóm 07</v>
      </c>
      <c r="M875" s="14">
        <f>VLOOKUP($C875,List!$A$2:$D$26,3,0)*D875/1000</f>
        <v>0.51300000000000001</v>
      </c>
      <c r="N875" s="13" t="str">
        <f>VLOOKUP($C875,List!$A$2:$D$26,4,0)</f>
        <v>500g</v>
      </c>
      <c r="O875" s="14" t="str">
        <f t="shared" si="41"/>
        <v>Q3</v>
      </c>
    </row>
    <row r="876" spans="1:15" x14ac:dyDescent="0.55000000000000004">
      <c r="A876" s="2">
        <v>43720</v>
      </c>
      <c r="B876" t="s">
        <v>64</v>
      </c>
      <c r="C876" t="s">
        <v>30</v>
      </c>
      <c r="D876" s="6">
        <v>390</v>
      </c>
      <c r="E876" s="4">
        <v>450174</v>
      </c>
      <c r="F876" s="4">
        <v>175567930</v>
      </c>
      <c r="G876" s="4">
        <v>17556793</v>
      </c>
      <c r="H876" t="s">
        <v>43</v>
      </c>
      <c r="I876" t="s">
        <v>75</v>
      </c>
      <c r="J876" s="13" t="str">
        <f t="shared" si="39"/>
        <v>T09</v>
      </c>
      <c r="K876" s="13" t="str">
        <f t="shared" si="40"/>
        <v>W37</v>
      </c>
      <c r="L876" s="13" t="str">
        <f>VLOOKUP($C876,List!$A$2:$D$26,2,0)</f>
        <v>Nhóm 07</v>
      </c>
      <c r="M876" s="14">
        <f>VLOOKUP($C876,List!$A$2:$D$26,3,0)*D876/1000</f>
        <v>1.482</v>
      </c>
      <c r="N876" s="13" t="str">
        <f>VLOOKUP($C876,List!$A$2:$D$26,4,0)</f>
        <v>800g</v>
      </c>
      <c r="O876" s="14" t="str">
        <f t="shared" si="41"/>
        <v>Q3</v>
      </c>
    </row>
    <row r="877" spans="1:15" x14ac:dyDescent="0.55000000000000004">
      <c r="A877" s="2">
        <v>43720</v>
      </c>
      <c r="B877" t="s">
        <v>56</v>
      </c>
      <c r="C877" t="s">
        <v>26</v>
      </c>
      <c r="D877" s="6">
        <v>700</v>
      </c>
      <c r="E877" s="4">
        <v>876690</v>
      </c>
      <c r="F877" s="4">
        <v>613683140</v>
      </c>
      <c r="G877" s="4">
        <v>135010290.80000001</v>
      </c>
      <c r="H877" t="s">
        <v>47</v>
      </c>
      <c r="I877" t="s">
        <v>74</v>
      </c>
      <c r="J877" s="13" t="str">
        <f t="shared" si="39"/>
        <v>T09</v>
      </c>
      <c r="K877" s="13" t="str">
        <f t="shared" si="40"/>
        <v>W37</v>
      </c>
      <c r="L877" s="13" t="str">
        <f>VLOOKUP($C877,List!$A$2:$D$26,2,0)</f>
        <v>Nhóm 06</v>
      </c>
      <c r="M877" s="14">
        <f>VLOOKUP($C877,List!$A$2:$D$26,3,0)*D877/1000</f>
        <v>1.82</v>
      </c>
      <c r="N877" s="13" t="str">
        <f>VLOOKUP($C877,List!$A$2:$D$26,4,0)</f>
        <v>500g</v>
      </c>
      <c r="O877" s="14" t="str">
        <f t="shared" si="41"/>
        <v>Q3</v>
      </c>
    </row>
    <row r="878" spans="1:15" x14ac:dyDescent="0.55000000000000004">
      <c r="A878" s="2">
        <v>43720</v>
      </c>
      <c r="B878" t="s">
        <v>58</v>
      </c>
      <c r="C878" t="s">
        <v>22</v>
      </c>
      <c r="D878" s="6">
        <v>240</v>
      </c>
      <c r="E878" s="4">
        <v>942594</v>
      </c>
      <c r="F878" s="4">
        <v>226222490</v>
      </c>
      <c r="G878" s="4">
        <v>36195598.399999999</v>
      </c>
      <c r="H878" t="s">
        <v>45</v>
      </c>
      <c r="I878" t="s">
        <v>74</v>
      </c>
      <c r="J878" s="13" t="str">
        <f t="shared" si="39"/>
        <v>T09</v>
      </c>
      <c r="K878" s="13" t="str">
        <f t="shared" si="40"/>
        <v>W37</v>
      </c>
      <c r="L878" s="13" t="str">
        <f>VLOOKUP($C878,List!$A$2:$D$26,2,0)</f>
        <v>Nhóm 06</v>
      </c>
      <c r="M878" s="14">
        <f>VLOOKUP($C878,List!$A$2:$D$26,3,0)*D878/1000</f>
        <v>0.45600000000000002</v>
      </c>
      <c r="N878" s="13" t="str">
        <f>VLOOKUP($C878,List!$A$2:$D$26,4,0)</f>
        <v>250g</v>
      </c>
      <c r="O878" s="14" t="str">
        <f t="shared" si="41"/>
        <v>Q3</v>
      </c>
    </row>
    <row r="879" spans="1:15" x14ac:dyDescent="0.55000000000000004">
      <c r="A879" s="2">
        <v>43721</v>
      </c>
      <c r="B879" t="s">
        <v>53</v>
      </c>
      <c r="C879" t="s">
        <v>24</v>
      </c>
      <c r="D879" s="6">
        <v>430</v>
      </c>
      <c r="E879" s="4">
        <v>663437</v>
      </c>
      <c r="F879" s="4">
        <v>285277880</v>
      </c>
      <c r="G879" s="4">
        <v>39938903.200000003</v>
      </c>
      <c r="H879" t="s">
        <v>43</v>
      </c>
      <c r="I879" t="s">
        <v>75</v>
      </c>
      <c r="J879" s="13" t="str">
        <f t="shared" si="39"/>
        <v>T09</v>
      </c>
      <c r="K879" s="13" t="str">
        <f t="shared" si="40"/>
        <v>W37</v>
      </c>
      <c r="L879" s="13" t="str">
        <f>VLOOKUP($C879,List!$A$2:$D$26,2,0)</f>
        <v>Nhóm 06</v>
      </c>
      <c r="M879" s="14">
        <f>VLOOKUP($C879,List!$A$2:$D$26,3,0)*D879/1000</f>
        <v>0.90300000000000002</v>
      </c>
      <c r="N879" s="13" t="str">
        <f>VLOOKUP($C879,List!$A$2:$D$26,4,0)</f>
        <v>500g</v>
      </c>
      <c r="O879" s="14" t="str">
        <f t="shared" si="41"/>
        <v>Q3</v>
      </c>
    </row>
    <row r="880" spans="1:15" x14ac:dyDescent="0.55000000000000004">
      <c r="A880" s="2">
        <v>43721</v>
      </c>
      <c r="B880" t="s">
        <v>54</v>
      </c>
      <c r="C880" t="s">
        <v>14</v>
      </c>
      <c r="D880" s="6">
        <v>2660</v>
      </c>
      <c r="E880" s="4">
        <v>212567</v>
      </c>
      <c r="F880" s="4">
        <v>565429540</v>
      </c>
      <c r="G880" s="4">
        <v>73505840.200000003</v>
      </c>
      <c r="H880" t="s">
        <v>46</v>
      </c>
      <c r="I880" t="s">
        <v>74</v>
      </c>
      <c r="J880" s="13" t="str">
        <f t="shared" si="39"/>
        <v>T09</v>
      </c>
      <c r="K880" s="13" t="str">
        <f t="shared" si="40"/>
        <v>W37</v>
      </c>
      <c r="L880" s="13" t="str">
        <f>VLOOKUP($C880,List!$A$2:$D$26,2,0)</f>
        <v>Nhóm 04</v>
      </c>
      <c r="M880" s="14">
        <f>VLOOKUP($C880,List!$A$2:$D$26,3,0)*D880/1000</f>
        <v>4.2560000000000002</v>
      </c>
      <c r="N880" s="13" t="str">
        <f>VLOOKUP($C880,List!$A$2:$D$26,4,0)</f>
        <v>250g</v>
      </c>
      <c r="O880" s="14" t="str">
        <f t="shared" si="41"/>
        <v>Q3</v>
      </c>
    </row>
    <row r="881" spans="1:15" x14ac:dyDescent="0.55000000000000004">
      <c r="A881" s="2">
        <v>43721</v>
      </c>
      <c r="B881" t="s">
        <v>51</v>
      </c>
      <c r="C881" t="s">
        <v>16</v>
      </c>
      <c r="D881" s="6">
        <v>420</v>
      </c>
      <c r="E881" s="4">
        <v>655540</v>
      </c>
      <c r="F881" s="4">
        <v>275326860</v>
      </c>
      <c r="G881" s="4">
        <v>35792491.800000004</v>
      </c>
      <c r="H881" t="s">
        <v>46</v>
      </c>
      <c r="I881" t="s">
        <v>74</v>
      </c>
      <c r="J881" s="13" t="str">
        <f t="shared" si="39"/>
        <v>T09</v>
      </c>
      <c r="K881" s="13" t="str">
        <f t="shared" si="40"/>
        <v>W37</v>
      </c>
      <c r="L881" s="13" t="str">
        <f>VLOOKUP($C881,List!$A$2:$D$26,2,0)</f>
        <v>Nhóm 04</v>
      </c>
      <c r="M881" s="14">
        <f>VLOOKUP($C881,List!$A$2:$D$26,3,0)*D881/1000</f>
        <v>1.3440000000000001</v>
      </c>
      <c r="N881" s="13" t="str">
        <f>VLOOKUP($C881,List!$A$2:$D$26,4,0)</f>
        <v>800g</v>
      </c>
      <c r="O881" s="14" t="str">
        <f t="shared" si="41"/>
        <v>Q3</v>
      </c>
    </row>
    <row r="882" spans="1:15" x14ac:dyDescent="0.55000000000000004">
      <c r="A882" s="2">
        <v>43721</v>
      </c>
      <c r="B882" t="s">
        <v>57</v>
      </c>
      <c r="C882" t="s">
        <v>9</v>
      </c>
      <c r="D882" s="6">
        <v>130</v>
      </c>
      <c r="E882" s="4">
        <v>470617</v>
      </c>
      <c r="F882" s="4">
        <v>61180240</v>
      </c>
      <c r="G882" s="4">
        <v>12236048</v>
      </c>
      <c r="H882" t="s">
        <v>43</v>
      </c>
      <c r="I882" t="s">
        <v>74</v>
      </c>
      <c r="J882" s="13" t="str">
        <f t="shared" si="39"/>
        <v>T09</v>
      </c>
      <c r="K882" s="13" t="str">
        <f t="shared" si="40"/>
        <v>W37</v>
      </c>
      <c r="L882" s="13" t="str">
        <f>VLOOKUP($C882,List!$A$2:$D$26,2,0)</f>
        <v>Nhóm 04</v>
      </c>
      <c r="M882" s="14">
        <f>VLOOKUP($C882,List!$A$2:$D$26,3,0)*D882/1000</f>
        <v>0.41599999999999998</v>
      </c>
      <c r="N882" s="13" t="str">
        <f>VLOOKUP($C882,List!$A$2:$D$26,4,0)</f>
        <v>800g</v>
      </c>
      <c r="O882" s="14" t="str">
        <f t="shared" si="41"/>
        <v>Q3</v>
      </c>
    </row>
    <row r="883" spans="1:15" x14ac:dyDescent="0.55000000000000004">
      <c r="A883" s="2">
        <v>43721</v>
      </c>
      <c r="B883" t="s">
        <v>60</v>
      </c>
      <c r="C883" t="s">
        <v>29</v>
      </c>
      <c r="D883" s="6">
        <v>750</v>
      </c>
      <c r="E883" s="4">
        <v>786207</v>
      </c>
      <c r="F883" s="4">
        <v>589655020</v>
      </c>
      <c r="G883" s="4">
        <v>117931004</v>
      </c>
      <c r="H883" t="s">
        <v>46</v>
      </c>
      <c r="I883" t="s">
        <v>74</v>
      </c>
      <c r="J883" s="13" t="str">
        <f t="shared" si="39"/>
        <v>T09</v>
      </c>
      <c r="K883" s="13" t="str">
        <f t="shared" si="40"/>
        <v>W37</v>
      </c>
      <c r="L883" s="13" t="str">
        <f>VLOOKUP($C883,List!$A$2:$D$26,2,0)</f>
        <v>Nhóm 02</v>
      </c>
      <c r="M883" s="14">
        <f>VLOOKUP($C883,List!$A$2:$D$26,3,0)*D883/1000</f>
        <v>2.4750000000000001</v>
      </c>
      <c r="N883" s="13" t="str">
        <f>VLOOKUP($C883,List!$A$2:$D$26,4,0)</f>
        <v>800g</v>
      </c>
      <c r="O883" s="14" t="str">
        <f t="shared" si="41"/>
        <v>Q3</v>
      </c>
    </row>
    <row r="884" spans="1:15" x14ac:dyDescent="0.55000000000000004">
      <c r="A884" s="2">
        <v>43721</v>
      </c>
      <c r="B884" t="s">
        <v>58</v>
      </c>
      <c r="C884" t="s">
        <v>22</v>
      </c>
      <c r="D884" s="6">
        <v>260</v>
      </c>
      <c r="E884" s="4">
        <v>940600</v>
      </c>
      <c r="F884" s="4">
        <v>244556030</v>
      </c>
      <c r="G884" s="4">
        <v>22010042.699999999</v>
      </c>
      <c r="H884" t="s">
        <v>47</v>
      </c>
      <c r="I884" t="s">
        <v>75</v>
      </c>
      <c r="J884" s="13" t="str">
        <f t="shared" si="39"/>
        <v>T09</v>
      </c>
      <c r="K884" s="13" t="str">
        <f t="shared" si="40"/>
        <v>W37</v>
      </c>
      <c r="L884" s="13" t="str">
        <f>VLOOKUP($C884,List!$A$2:$D$26,2,0)</f>
        <v>Nhóm 06</v>
      </c>
      <c r="M884" s="14">
        <f>VLOOKUP($C884,List!$A$2:$D$26,3,0)*D884/1000</f>
        <v>0.49399999999999999</v>
      </c>
      <c r="N884" s="13" t="str">
        <f>VLOOKUP($C884,List!$A$2:$D$26,4,0)</f>
        <v>250g</v>
      </c>
      <c r="O884" s="14" t="str">
        <f t="shared" si="41"/>
        <v>Q3</v>
      </c>
    </row>
    <row r="885" spans="1:15" x14ac:dyDescent="0.55000000000000004">
      <c r="A885" s="2">
        <v>43722</v>
      </c>
      <c r="B885" t="s">
        <v>57</v>
      </c>
      <c r="C885" t="s">
        <v>7</v>
      </c>
      <c r="D885" s="6">
        <v>1850</v>
      </c>
      <c r="E885" s="4">
        <v>360526</v>
      </c>
      <c r="F885" s="4">
        <v>666973140</v>
      </c>
      <c r="G885" s="4">
        <v>93376239.600000009</v>
      </c>
      <c r="H885" t="s">
        <v>45</v>
      </c>
      <c r="I885" t="s">
        <v>75</v>
      </c>
      <c r="J885" s="13" t="str">
        <f t="shared" si="39"/>
        <v>T09</v>
      </c>
      <c r="K885" s="13" t="str">
        <f t="shared" si="40"/>
        <v>W37</v>
      </c>
      <c r="L885" s="13" t="str">
        <f>VLOOKUP($C885,List!$A$2:$D$26,2,0)</f>
        <v>Nhóm 06</v>
      </c>
      <c r="M885" s="14">
        <f>VLOOKUP($C885,List!$A$2:$D$26,3,0)*D885/1000</f>
        <v>5.92</v>
      </c>
      <c r="N885" s="13" t="str">
        <f>VLOOKUP($C885,List!$A$2:$D$26,4,0)</f>
        <v>800g</v>
      </c>
      <c r="O885" s="14" t="str">
        <f t="shared" si="41"/>
        <v>Q3</v>
      </c>
    </row>
    <row r="886" spans="1:15" x14ac:dyDescent="0.55000000000000004">
      <c r="A886" s="2">
        <v>43723</v>
      </c>
      <c r="B886" t="s">
        <v>50</v>
      </c>
      <c r="C886" t="s">
        <v>27</v>
      </c>
      <c r="D886" s="6">
        <v>120</v>
      </c>
      <c r="E886" s="4">
        <v>299392</v>
      </c>
      <c r="F886" s="4">
        <v>35927070</v>
      </c>
      <c r="G886" s="4">
        <v>8263226.0999999996</v>
      </c>
      <c r="H886" t="s">
        <v>46</v>
      </c>
      <c r="I886" t="s">
        <v>74</v>
      </c>
      <c r="J886" s="13" t="str">
        <f t="shared" si="39"/>
        <v>T09</v>
      </c>
      <c r="K886" s="13" t="str">
        <f t="shared" si="40"/>
        <v>W38</v>
      </c>
      <c r="L886" s="13" t="str">
        <f>VLOOKUP($C886,List!$A$2:$D$26,2,0)</f>
        <v>Nhóm 03</v>
      </c>
      <c r="M886" s="14">
        <f>VLOOKUP($C886,List!$A$2:$D$26,3,0)*D886/1000</f>
        <v>0.44400000000000001</v>
      </c>
      <c r="N886" s="13" t="str">
        <f>VLOOKUP($C886,List!$A$2:$D$26,4,0)</f>
        <v>800g</v>
      </c>
      <c r="O886" s="14" t="str">
        <f t="shared" si="41"/>
        <v>Q3</v>
      </c>
    </row>
    <row r="887" spans="1:15" x14ac:dyDescent="0.55000000000000004">
      <c r="A887" s="2">
        <v>43723</v>
      </c>
      <c r="B887" t="s">
        <v>52</v>
      </c>
      <c r="C887" t="s">
        <v>9</v>
      </c>
      <c r="D887" s="6">
        <v>890</v>
      </c>
      <c r="E887" s="4">
        <v>486498</v>
      </c>
      <c r="F887" s="4">
        <v>432983360</v>
      </c>
      <c r="G887" s="4">
        <v>90926505.600000009</v>
      </c>
      <c r="H887" t="s">
        <v>45</v>
      </c>
      <c r="I887" t="s">
        <v>74</v>
      </c>
      <c r="J887" s="13" t="str">
        <f t="shared" si="39"/>
        <v>T09</v>
      </c>
      <c r="K887" s="13" t="str">
        <f t="shared" si="40"/>
        <v>W38</v>
      </c>
      <c r="L887" s="13" t="str">
        <f>VLOOKUP($C887,List!$A$2:$D$26,2,0)</f>
        <v>Nhóm 04</v>
      </c>
      <c r="M887" s="14">
        <f>VLOOKUP($C887,List!$A$2:$D$26,3,0)*D887/1000</f>
        <v>2.8479999999999999</v>
      </c>
      <c r="N887" s="13" t="str">
        <f>VLOOKUP($C887,List!$A$2:$D$26,4,0)</f>
        <v>800g</v>
      </c>
      <c r="O887" s="14" t="str">
        <f t="shared" si="41"/>
        <v>Q3</v>
      </c>
    </row>
    <row r="888" spans="1:15" x14ac:dyDescent="0.55000000000000004">
      <c r="A888" s="2">
        <v>43723</v>
      </c>
      <c r="B888" t="s">
        <v>62</v>
      </c>
      <c r="C888" t="s">
        <v>13</v>
      </c>
      <c r="D888" s="6">
        <v>830</v>
      </c>
      <c r="E888" s="4">
        <v>768032</v>
      </c>
      <c r="F888" s="4">
        <v>637466590</v>
      </c>
      <c r="G888" s="4">
        <v>95619988.5</v>
      </c>
      <c r="H888" t="s">
        <v>46</v>
      </c>
      <c r="I888" t="s">
        <v>74</v>
      </c>
      <c r="J888" s="13" t="str">
        <f t="shared" si="39"/>
        <v>T09</v>
      </c>
      <c r="K888" s="13" t="str">
        <f t="shared" si="40"/>
        <v>W38</v>
      </c>
      <c r="L888" s="13" t="str">
        <f>VLOOKUP($C888,List!$A$2:$D$26,2,0)</f>
        <v>Nhóm 08</v>
      </c>
      <c r="M888" s="14">
        <f>VLOOKUP($C888,List!$A$2:$D$26,3,0)*D888/1000</f>
        <v>2.2410000000000001</v>
      </c>
      <c r="N888" s="13" t="str">
        <f>VLOOKUP($C888,List!$A$2:$D$26,4,0)</f>
        <v>500g</v>
      </c>
      <c r="O888" s="14" t="str">
        <f t="shared" si="41"/>
        <v>Q3</v>
      </c>
    </row>
    <row r="889" spans="1:15" x14ac:dyDescent="0.55000000000000004">
      <c r="A889" s="2">
        <v>43723</v>
      </c>
      <c r="B889" t="s">
        <v>51</v>
      </c>
      <c r="C889" t="s">
        <v>27</v>
      </c>
      <c r="D889" s="6">
        <v>620</v>
      </c>
      <c r="E889" s="4">
        <v>391665</v>
      </c>
      <c r="F889" s="4">
        <v>242832080</v>
      </c>
      <c r="G889" s="4">
        <v>41281453.600000001</v>
      </c>
      <c r="H889" t="s">
        <v>45</v>
      </c>
      <c r="I889" t="s">
        <v>75</v>
      </c>
      <c r="J889" s="13" t="str">
        <f t="shared" si="39"/>
        <v>T09</v>
      </c>
      <c r="K889" s="13" t="str">
        <f t="shared" si="40"/>
        <v>W38</v>
      </c>
      <c r="L889" s="13" t="str">
        <f>VLOOKUP($C889,List!$A$2:$D$26,2,0)</f>
        <v>Nhóm 03</v>
      </c>
      <c r="M889" s="14">
        <f>VLOOKUP($C889,List!$A$2:$D$26,3,0)*D889/1000</f>
        <v>2.294</v>
      </c>
      <c r="N889" s="13" t="str">
        <f>VLOOKUP($C889,List!$A$2:$D$26,4,0)</f>
        <v>800g</v>
      </c>
      <c r="O889" s="14" t="str">
        <f t="shared" si="41"/>
        <v>Q3</v>
      </c>
    </row>
    <row r="890" spans="1:15" x14ac:dyDescent="0.55000000000000004">
      <c r="A890" s="2">
        <v>43723</v>
      </c>
      <c r="B890" t="s">
        <v>55</v>
      </c>
      <c r="C890" t="s">
        <v>20</v>
      </c>
      <c r="D890" s="6">
        <v>1100</v>
      </c>
      <c r="E890" s="4">
        <v>458136</v>
      </c>
      <c r="F890" s="4">
        <v>503949620</v>
      </c>
      <c r="G890" s="4">
        <v>131026901.20000002</v>
      </c>
      <c r="H890" t="s">
        <v>47</v>
      </c>
      <c r="I890" t="s">
        <v>74</v>
      </c>
      <c r="J890" s="13" t="str">
        <f t="shared" si="39"/>
        <v>T09</v>
      </c>
      <c r="K890" s="13" t="str">
        <f t="shared" si="40"/>
        <v>W38</v>
      </c>
      <c r="L890" s="13" t="str">
        <f>VLOOKUP($C890,List!$A$2:$D$26,2,0)</f>
        <v>Nhóm 08</v>
      </c>
      <c r="M890" s="14">
        <f>VLOOKUP($C890,List!$A$2:$D$26,3,0)*D890/1000</f>
        <v>3.3</v>
      </c>
      <c r="N890" s="13" t="str">
        <f>VLOOKUP($C890,List!$A$2:$D$26,4,0)</f>
        <v>500g</v>
      </c>
      <c r="O890" s="14" t="str">
        <f t="shared" si="41"/>
        <v>Q3</v>
      </c>
    </row>
    <row r="891" spans="1:15" x14ac:dyDescent="0.55000000000000004">
      <c r="A891" s="2">
        <v>43723</v>
      </c>
      <c r="B891" t="s">
        <v>63</v>
      </c>
      <c r="C891" t="s">
        <v>23</v>
      </c>
      <c r="D891" s="6">
        <v>730</v>
      </c>
      <c r="E891" s="4">
        <v>758996</v>
      </c>
      <c r="F891" s="4">
        <v>554067350</v>
      </c>
      <c r="G891" s="4">
        <v>77569429</v>
      </c>
      <c r="H891" t="s">
        <v>46</v>
      </c>
      <c r="I891" t="s">
        <v>75</v>
      </c>
      <c r="J891" s="13" t="str">
        <f t="shared" si="39"/>
        <v>T09</v>
      </c>
      <c r="K891" s="13" t="str">
        <f t="shared" si="40"/>
        <v>W38</v>
      </c>
      <c r="L891" s="13" t="str">
        <f>VLOOKUP($C891,List!$A$2:$D$26,2,0)</f>
        <v>Nhóm 07</v>
      </c>
      <c r="M891" s="14">
        <f>VLOOKUP($C891,List!$A$2:$D$26,3,0)*D891/1000</f>
        <v>2.9929999999999994</v>
      </c>
      <c r="N891" s="13" t="str">
        <f>VLOOKUP($C891,List!$A$2:$D$26,4,0)</f>
        <v>1000g</v>
      </c>
      <c r="O891" s="14" t="str">
        <f t="shared" si="41"/>
        <v>Q3</v>
      </c>
    </row>
    <row r="892" spans="1:15" x14ac:dyDescent="0.55000000000000004">
      <c r="A892" s="2">
        <v>43723</v>
      </c>
      <c r="B892" t="s">
        <v>51</v>
      </c>
      <c r="C892" t="s">
        <v>8</v>
      </c>
      <c r="D892" s="6">
        <v>660</v>
      </c>
      <c r="E892" s="4">
        <v>423879</v>
      </c>
      <c r="F892" s="4">
        <v>279760120</v>
      </c>
      <c r="G892" s="4">
        <v>36368815.600000001</v>
      </c>
      <c r="H892" t="s">
        <v>45</v>
      </c>
      <c r="I892" t="s">
        <v>75</v>
      </c>
      <c r="J892" s="13" t="str">
        <f t="shared" si="39"/>
        <v>T09</v>
      </c>
      <c r="K892" s="13" t="str">
        <f t="shared" si="40"/>
        <v>W38</v>
      </c>
      <c r="L892" s="13" t="str">
        <f>VLOOKUP($C892,List!$A$2:$D$26,2,0)</f>
        <v>Nhóm 02</v>
      </c>
      <c r="M892" s="14">
        <f>VLOOKUP($C892,List!$A$2:$D$26,3,0)*D892/1000</f>
        <v>2.64</v>
      </c>
      <c r="N892" s="13" t="str">
        <f>VLOOKUP($C892,List!$A$2:$D$26,4,0)</f>
        <v>800g</v>
      </c>
      <c r="O892" s="14" t="str">
        <f t="shared" si="41"/>
        <v>Q3</v>
      </c>
    </row>
    <row r="893" spans="1:15" x14ac:dyDescent="0.55000000000000004">
      <c r="A893" s="2">
        <v>43723</v>
      </c>
      <c r="B893" t="s">
        <v>52</v>
      </c>
      <c r="C893" t="s">
        <v>11</v>
      </c>
      <c r="D893" s="6">
        <v>1230</v>
      </c>
      <c r="E893" s="4">
        <v>358290</v>
      </c>
      <c r="F893" s="4">
        <v>440696690</v>
      </c>
      <c r="G893" s="4">
        <v>35255735.200000003</v>
      </c>
      <c r="H893" t="s">
        <v>43</v>
      </c>
      <c r="I893" t="s">
        <v>75</v>
      </c>
      <c r="J893" s="13" t="str">
        <f t="shared" si="39"/>
        <v>T09</v>
      </c>
      <c r="K893" s="13" t="str">
        <f t="shared" si="40"/>
        <v>W38</v>
      </c>
      <c r="L893" s="13" t="str">
        <f>VLOOKUP($C893,List!$A$2:$D$26,2,0)</f>
        <v>Nhóm 05</v>
      </c>
      <c r="M893" s="14">
        <f>VLOOKUP($C893,List!$A$2:$D$26,3,0)*D893/1000</f>
        <v>2.706</v>
      </c>
      <c r="N893" s="13" t="str">
        <f>VLOOKUP($C893,List!$A$2:$D$26,4,0)</f>
        <v>500g</v>
      </c>
      <c r="O893" s="14" t="str">
        <f t="shared" si="41"/>
        <v>Q3</v>
      </c>
    </row>
    <row r="894" spans="1:15" x14ac:dyDescent="0.55000000000000004">
      <c r="A894" s="2">
        <v>43723</v>
      </c>
      <c r="B894" t="s">
        <v>64</v>
      </c>
      <c r="C894" t="s">
        <v>10</v>
      </c>
      <c r="D894" s="6">
        <v>2070</v>
      </c>
      <c r="E894" s="4">
        <v>265101</v>
      </c>
      <c r="F894" s="4">
        <v>548758180</v>
      </c>
      <c r="G894" s="4">
        <v>65850981.600000001</v>
      </c>
      <c r="H894" t="s">
        <v>43</v>
      </c>
      <c r="I894" t="s">
        <v>74</v>
      </c>
      <c r="J894" s="13" t="str">
        <f t="shared" si="39"/>
        <v>T09</v>
      </c>
      <c r="K894" s="13" t="str">
        <f t="shared" si="40"/>
        <v>W38</v>
      </c>
      <c r="L894" s="13" t="str">
        <f>VLOOKUP($C894,List!$A$2:$D$26,2,0)</f>
        <v>Nhóm 07</v>
      </c>
      <c r="M894" s="14">
        <f>VLOOKUP($C894,List!$A$2:$D$26,3,0)*D894/1000</f>
        <v>5.5890000000000004</v>
      </c>
      <c r="N894" s="13" t="str">
        <f>VLOOKUP($C894,List!$A$2:$D$26,4,0)</f>
        <v>500g</v>
      </c>
      <c r="O894" s="14" t="str">
        <f t="shared" si="41"/>
        <v>Q3</v>
      </c>
    </row>
    <row r="895" spans="1:15" x14ac:dyDescent="0.55000000000000004">
      <c r="A895" s="2">
        <v>43723</v>
      </c>
      <c r="B895" t="s">
        <v>62</v>
      </c>
      <c r="C895" t="s">
        <v>9</v>
      </c>
      <c r="D895" s="6">
        <v>890</v>
      </c>
      <c r="E895" s="4">
        <v>555432</v>
      </c>
      <c r="F895" s="4">
        <v>494334550</v>
      </c>
      <c r="G895" s="4">
        <v>69206837.000000015</v>
      </c>
      <c r="H895" t="s">
        <v>45</v>
      </c>
      <c r="I895" t="s">
        <v>75</v>
      </c>
      <c r="J895" s="13" t="str">
        <f t="shared" si="39"/>
        <v>T09</v>
      </c>
      <c r="K895" s="13" t="str">
        <f t="shared" si="40"/>
        <v>W38</v>
      </c>
      <c r="L895" s="13" t="str">
        <f>VLOOKUP($C895,List!$A$2:$D$26,2,0)</f>
        <v>Nhóm 04</v>
      </c>
      <c r="M895" s="14">
        <f>VLOOKUP($C895,List!$A$2:$D$26,3,0)*D895/1000</f>
        <v>2.8479999999999999</v>
      </c>
      <c r="N895" s="13" t="str">
        <f>VLOOKUP($C895,List!$A$2:$D$26,4,0)</f>
        <v>800g</v>
      </c>
      <c r="O895" s="14" t="str">
        <f t="shared" si="41"/>
        <v>Q3</v>
      </c>
    </row>
    <row r="896" spans="1:15" x14ac:dyDescent="0.55000000000000004">
      <c r="A896" s="2">
        <v>43723</v>
      </c>
      <c r="B896" t="s">
        <v>64</v>
      </c>
      <c r="C896" t="s">
        <v>22</v>
      </c>
      <c r="D896" s="6">
        <v>430</v>
      </c>
      <c r="E896" s="4">
        <v>968729</v>
      </c>
      <c r="F896" s="4">
        <v>416553580</v>
      </c>
      <c r="G896" s="4">
        <v>83310716</v>
      </c>
      <c r="H896" t="s">
        <v>44</v>
      </c>
      <c r="I896" t="s">
        <v>74</v>
      </c>
      <c r="J896" s="13" t="str">
        <f t="shared" si="39"/>
        <v>T09</v>
      </c>
      <c r="K896" s="13" t="str">
        <f t="shared" si="40"/>
        <v>W38</v>
      </c>
      <c r="L896" s="13" t="str">
        <f>VLOOKUP($C896,List!$A$2:$D$26,2,0)</f>
        <v>Nhóm 06</v>
      </c>
      <c r="M896" s="14">
        <f>VLOOKUP($C896,List!$A$2:$D$26,3,0)*D896/1000</f>
        <v>0.81699999999999995</v>
      </c>
      <c r="N896" s="13" t="str">
        <f>VLOOKUP($C896,List!$A$2:$D$26,4,0)</f>
        <v>250g</v>
      </c>
      <c r="O896" s="14" t="str">
        <f t="shared" si="41"/>
        <v>Q3</v>
      </c>
    </row>
    <row r="897" spans="1:15" x14ac:dyDescent="0.55000000000000004">
      <c r="A897" s="2">
        <v>43724</v>
      </c>
      <c r="B897" t="s">
        <v>50</v>
      </c>
      <c r="C897" t="s">
        <v>11</v>
      </c>
      <c r="D897" s="6">
        <v>650</v>
      </c>
      <c r="E897" s="4">
        <v>369420</v>
      </c>
      <c r="F897" s="4">
        <v>240122850</v>
      </c>
      <c r="G897" s="4">
        <v>52827027</v>
      </c>
      <c r="H897" t="s">
        <v>45</v>
      </c>
      <c r="I897" t="s">
        <v>75</v>
      </c>
      <c r="J897" s="13" t="str">
        <f t="shared" si="39"/>
        <v>T09</v>
      </c>
      <c r="K897" s="13" t="str">
        <f t="shared" si="40"/>
        <v>W38</v>
      </c>
      <c r="L897" s="13" t="str">
        <f>VLOOKUP($C897,List!$A$2:$D$26,2,0)</f>
        <v>Nhóm 05</v>
      </c>
      <c r="M897" s="14">
        <f>VLOOKUP($C897,List!$A$2:$D$26,3,0)*D897/1000</f>
        <v>1.4300000000000002</v>
      </c>
      <c r="N897" s="13" t="str">
        <f>VLOOKUP($C897,List!$A$2:$D$26,4,0)</f>
        <v>500g</v>
      </c>
      <c r="O897" s="14" t="str">
        <f t="shared" si="41"/>
        <v>Q3</v>
      </c>
    </row>
    <row r="898" spans="1:15" x14ac:dyDescent="0.55000000000000004">
      <c r="A898" s="2">
        <v>43724</v>
      </c>
      <c r="B898" t="s">
        <v>50</v>
      </c>
      <c r="C898" t="s">
        <v>26</v>
      </c>
      <c r="D898" s="6">
        <v>250</v>
      </c>
      <c r="E898" s="4">
        <v>694806</v>
      </c>
      <c r="F898" s="4">
        <v>173701520</v>
      </c>
      <c r="G898" s="4">
        <v>39951349.600000001</v>
      </c>
      <c r="H898" t="s">
        <v>44</v>
      </c>
      <c r="I898" t="s">
        <v>75</v>
      </c>
      <c r="J898" s="13" t="str">
        <f t="shared" si="39"/>
        <v>T09</v>
      </c>
      <c r="K898" s="13" t="str">
        <f t="shared" si="40"/>
        <v>W38</v>
      </c>
      <c r="L898" s="13" t="str">
        <f>VLOOKUP($C898,List!$A$2:$D$26,2,0)</f>
        <v>Nhóm 06</v>
      </c>
      <c r="M898" s="14">
        <f>VLOOKUP($C898,List!$A$2:$D$26,3,0)*D898/1000</f>
        <v>0.65</v>
      </c>
      <c r="N898" s="13" t="str">
        <f>VLOOKUP($C898,List!$A$2:$D$26,4,0)</f>
        <v>500g</v>
      </c>
      <c r="O898" s="14" t="str">
        <f t="shared" si="41"/>
        <v>Q3</v>
      </c>
    </row>
    <row r="899" spans="1:15" x14ac:dyDescent="0.55000000000000004">
      <c r="A899" s="2">
        <v>43725</v>
      </c>
      <c r="B899" t="s">
        <v>52</v>
      </c>
      <c r="C899" t="s">
        <v>19</v>
      </c>
      <c r="D899" s="6">
        <v>170</v>
      </c>
      <c r="E899" s="4">
        <v>501392</v>
      </c>
      <c r="F899" s="4">
        <v>85236630</v>
      </c>
      <c r="G899" s="4">
        <v>19604424.899999999</v>
      </c>
      <c r="H899" t="s">
        <v>43</v>
      </c>
      <c r="I899" t="s">
        <v>75</v>
      </c>
      <c r="J899" s="13" t="str">
        <f t="shared" si="39"/>
        <v>T09</v>
      </c>
      <c r="K899" s="13" t="str">
        <f t="shared" si="40"/>
        <v>W38</v>
      </c>
      <c r="L899" s="13" t="str">
        <f>VLOOKUP($C899,List!$A$2:$D$26,2,0)</f>
        <v>Nhóm 08</v>
      </c>
      <c r="M899" s="14">
        <f>VLOOKUP($C899,List!$A$2:$D$26,3,0)*D899/1000</f>
        <v>0.20399999999999999</v>
      </c>
      <c r="N899" s="13" t="str">
        <f>VLOOKUP($C899,List!$A$2:$D$26,4,0)</f>
        <v>250g</v>
      </c>
      <c r="O899" s="14" t="str">
        <f t="shared" si="41"/>
        <v>Q3</v>
      </c>
    </row>
    <row r="900" spans="1:15" x14ac:dyDescent="0.55000000000000004">
      <c r="A900" s="2">
        <v>43726</v>
      </c>
      <c r="B900" t="s">
        <v>57</v>
      </c>
      <c r="C900" t="s">
        <v>27</v>
      </c>
      <c r="D900" s="6">
        <v>1240</v>
      </c>
      <c r="E900" s="4">
        <v>349403</v>
      </c>
      <c r="F900" s="4">
        <v>433259270</v>
      </c>
      <c r="G900" s="4">
        <v>47658519.699999996</v>
      </c>
      <c r="H900" t="s">
        <v>45</v>
      </c>
      <c r="I900" t="s">
        <v>74</v>
      </c>
      <c r="J900" s="13" t="str">
        <f t="shared" si="39"/>
        <v>T09</v>
      </c>
      <c r="K900" s="13" t="str">
        <f t="shared" si="40"/>
        <v>W38</v>
      </c>
      <c r="L900" s="13" t="str">
        <f>VLOOKUP($C900,List!$A$2:$D$26,2,0)</f>
        <v>Nhóm 03</v>
      </c>
      <c r="M900" s="14">
        <f>VLOOKUP($C900,List!$A$2:$D$26,3,0)*D900/1000</f>
        <v>4.5880000000000001</v>
      </c>
      <c r="N900" s="13" t="str">
        <f>VLOOKUP($C900,List!$A$2:$D$26,4,0)</f>
        <v>800g</v>
      </c>
      <c r="O900" s="14" t="str">
        <f t="shared" si="41"/>
        <v>Q3</v>
      </c>
    </row>
    <row r="901" spans="1:15" x14ac:dyDescent="0.55000000000000004">
      <c r="A901" s="2">
        <v>43726</v>
      </c>
      <c r="B901" t="s">
        <v>52</v>
      </c>
      <c r="C901" t="s">
        <v>19</v>
      </c>
      <c r="D901" s="6">
        <v>230</v>
      </c>
      <c r="E901" s="4">
        <v>490199</v>
      </c>
      <c r="F901" s="4">
        <v>112745830</v>
      </c>
      <c r="G901" s="4">
        <v>20294249.399999999</v>
      </c>
      <c r="H901" t="s">
        <v>44</v>
      </c>
      <c r="I901" t="s">
        <v>75</v>
      </c>
      <c r="J901" s="13" t="str">
        <f t="shared" si="39"/>
        <v>T09</v>
      </c>
      <c r="K901" s="13" t="str">
        <f t="shared" si="40"/>
        <v>W38</v>
      </c>
      <c r="L901" s="13" t="str">
        <f>VLOOKUP($C901,List!$A$2:$D$26,2,0)</f>
        <v>Nhóm 08</v>
      </c>
      <c r="M901" s="14">
        <f>VLOOKUP($C901,List!$A$2:$D$26,3,0)*D901/1000</f>
        <v>0.27600000000000002</v>
      </c>
      <c r="N901" s="13" t="str">
        <f>VLOOKUP($C901,List!$A$2:$D$26,4,0)</f>
        <v>250g</v>
      </c>
      <c r="O901" s="14" t="str">
        <f t="shared" si="41"/>
        <v>Q3</v>
      </c>
    </row>
    <row r="902" spans="1:15" x14ac:dyDescent="0.55000000000000004">
      <c r="A902" s="2">
        <v>43726</v>
      </c>
      <c r="B902" t="s">
        <v>52</v>
      </c>
      <c r="C902" t="s">
        <v>31</v>
      </c>
      <c r="D902" s="6">
        <v>350</v>
      </c>
      <c r="E902" s="4">
        <v>623170</v>
      </c>
      <c r="F902" s="4">
        <v>218109500</v>
      </c>
      <c r="G902" s="4">
        <v>47984090</v>
      </c>
      <c r="H902" t="s">
        <v>47</v>
      </c>
      <c r="I902" t="s">
        <v>74</v>
      </c>
      <c r="J902" s="13" t="str">
        <f t="shared" si="39"/>
        <v>T09</v>
      </c>
      <c r="K902" s="13" t="str">
        <f t="shared" si="40"/>
        <v>W38</v>
      </c>
      <c r="L902" s="13" t="str">
        <f>VLOOKUP($C902,List!$A$2:$D$26,2,0)</f>
        <v>Nhóm 04</v>
      </c>
      <c r="M902" s="14">
        <f>VLOOKUP($C902,List!$A$2:$D$26,3,0)*D902/1000</f>
        <v>1.1200000000000001</v>
      </c>
      <c r="N902" s="13" t="str">
        <f>VLOOKUP($C902,List!$A$2:$D$26,4,0)</f>
        <v>800g</v>
      </c>
      <c r="O902" s="14" t="str">
        <f t="shared" si="41"/>
        <v>Q3</v>
      </c>
    </row>
    <row r="903" spans="1:15" x14ac:dyDescent="0.55000000000000004">
      <c r="A903" s="2">
        <v>43726</v>
      </c>
      <c r="B903" t="s">
        <v>60</v>
      </c>
      <c r="C903" t="s">
        <v>11</v>
      </c>
      <c r="D903" s="6">
        <v>1820</v>
      </c>
      <c r="E903" s="4">
        <v>356968</v>
      </c>
      <c r="F903" s="4">
        <v>649682140</v>
      </c>
      <c r="G903" s="4">
        <v>64968214</v>
      </c>
      <c r="H903" t="s">
        <v>46</v>
      </c>
      <c r="I903" t="s">
        <v>74</v>
      </c>
      <c r="J903" s="13" t="str">
        <f t="shared" si="39"/>
        <v>T09</v>
      </c>
      <c r="K903" s="13" t="str">
        <f t="shared" si="40"/>
        <v>W38</v>
      </c>
      <c r="L903" s="13" t="str">
        <f>VLOOKUP($C903,List!$A$2:$D$26,2,0)</f>
        <v>Nhóm 05</v>
      </c>
      <c r="M903" s="14">
        <f>VLOOKUP($C903,List!$A$2:$D$26,3,0)*D903/1000</f>
        <v>4.0040000000000004</v>
      </c>
      <c r="N903" s="13" t="str">
        <f>VLOOKUP($C903,List!$A$2:$D$26,4,0)</f>
        <v>500g</v>
      </c>
      <c r="O903" s="14" t="str">
        <f t="shared" si="41"/>
        <v>Q3</v>
      </c>
    </row>
    <row r="904" spans="1:15" x14ac:dyDescent="0.55000000000000004">
      <c r="A904" s="2">
        <v>43727</v>
      </c>
      <c r="B904" t="s">
        <v>60</v>
      </c>
      <c r="C904" t="s">
        <v>29</v>
      </c>
      <c r="D904" s="6">
        <v>300</v>
      </c>
      <c r="E904" s="4">
        <v>1026503</v>
      </c>
      <c r="F904" s="4">
        <v>307950830</v>
      </c>
      <c r="G904" s="4">
        <v>46192624.5</v>
      </c>
      <c r="H904" t="s">
        <v>46</v>
      </c>
      <c r="I904" t="s">
        <v>75</v>
      </c>
      <c r="J904" s="13" t="str">
        <f t="shared" ref="J904:J967" si="42">"T"&amp;RIGHT(0&amp;MONTH(A904),2)</f>
        <v>T09</v>
      </c>
      <c r="K904" s="13" t="str">
        <f t="shared" ref="K904:K967" si="43">"W"&amp;RIGHT(0&amp;WEEKNUM(A904),2)</f>
        <v>W38</v>
      </c>
      <c r="L904" s="13" t="str">
        <f>VLOOKUP($C904,List!$A$2:$D$26,2,0)</f>
        <v>Nhóm 02</v>
      </c>
      <c r="M904" s="14">
        <f>VLOOKUP($C904,List!$A$2:$D$26,3,0)*D904/1000</f>
        <v>0.99</v>
      </c>
      <c r="N904" s="13" t="str">
        <f>VLOOKUP($C904,List!$A$2:$D$26,4,0)</f>
        <v>800g</v>
      </c>
      <c r="O904" s="14" t="str">
        <f t="shared" ref="O904:O967" si="44">IF(MONTH(A904)&gt;9,"Q4",IF(MONTH(A904)&gt;6,"Q3",IF(MONTH(A904)&gt;3,"Q2","Q1")))</f>
        <v>Q3</v>
      </c>
    </row>
    <row r="905" spans="1:15" x14ac:dyDescent="0.55000000000000004">
      <c r="A905" s="2">
        <v>43727</v>
      </c>
      <c r="B905" t="s">
        <v>61</v>
      </c>
      <c r="C905" t="s">
        <v>15</v>
      </c>
      <c r="D905" s="6">
        <v>450</v>
      </c>
      <c r="E905" s="4">
        <v>817337</v>
      </c>
      <c r="F905" s="4">
        <v>367801720</v>
      </c>
      <c r="G905" s="4">
        <v>95628447.200000003</v>
      </c>
      <c r="H905" t="s">
        <v>44</v>
      </c>
      <c r="I905" t="s">
        <v>75</v>
      </c>
      <c r="J905" s="13" t="str">
        <f t="shared" si="42"/>
        <v>T09</v>
      </c>
      <c r="K905" s="13" t="str">
        <f t="shared" si="43"/>
        <v>W38</v>
      </c>
      <c r="L905" s="13" t="str">
        <f>VLOOKUP($C905,List!$A$2:$D$26,2,0)</f>
        <v>Nhóm 03</v>
      </c>
      <c r="M905" s="14">
        <f>VLOOKUP($C905,List!$A$2:$D$26,3,0)*D905/1000</f>
        <v>1.62</v>
      </c>
      <c r="N905" s="13" t="str">
        <f>VLOOKUP($C905,List!$A$2:$D$26,4,0)</f>
        <v>800g</v>
      </c>
      <c r="O905" s="14" t="str">
        <f t="shared" si="44"/>
        <v>Q3</v>
      </c>
    </row>
    <row r="906" spans="1:15" x14ac:dyDescent="0.55000000000000004">
      <c r="A906" s="2">
        <v>43727</v>
      </c>
      <c r="B906" t="s">
        <v>50</v>
      </c>
      <c r="C906" t="s">
        <v>24</v>
      </c>
      <c r="D906" s="6">
        <v>610</v>
      </c>
      <c r="E906" s="4">
        <v>572468</v>
      </c>
      <c r="F906" s="4">
        <v>349205760</v>
      </c>
      <c r="G906" s="4">
        <v>48888806.400000006</v>
      </c>
      <c r="H906" t="s">
        <v>45</v>
      </c>
      <c r="I906" t="s">
        <v>74</v>
      </c>
      <c r="J906" s="13" t="str">
        <f t="shared" si="42"/>
        <v>T09</v>
      </c>
      <c r="K906" s="13" t="str">
        <f t="shared" si="43"/>
        <v>W38</v>
      </c>
      <c r="L906" s="13" t="str">
        <f>VLOOKUP($C906,List!$A$2:$D$26,2,0)</f>
        <v>Nhóm 06</v>
      </c>
      <c r="M906" s="14">
        <f>VLOOKUP($C906,List!$A$2:$D$26,3,0)*D906/1000</f>
        <v>1.2809999999999999</v>
      </c>
      <c r="N906" s="13" t="str">
        <f>VLOOKUP($C906,List!$A$2:$D$26,4,0)</f>
        <v>500g</v>
      </c>
      <c r="O906" s="14" t="str">
        <f t="shared" si="44"/>
        <v>Q3</v>
      </c>
    </row>
    <row r="907" spans="1:15" x14ac:dyDescent="0.55000000000000004">
      <c r="A907" s="2">
        <v>43728</v>
      </c>
      <c r="B907" t="s">
        <v>62</v>
      </c>
      <c r="C907" t="s">
        <v>20</v>
      </c>
      <c r="D907" s="6">
        <v>290</v>
      </c>
      <c r="E907" s="4">
        <v>482098</v>
      </c>
      <c r="F907" s="4">
        <v>139808490</v>
      </c>
      <c r="G907" s="4">
        <v>13980849.000000002</v>
      </c>
      <c r="H907" t="s">
        <v>45</v>
      </c>
      <c r="I907" t="s">
        <v>74</v>
      </c>
      <c r="J907" s="13" t="str">
        <f t="shared" si="42"/>
        <v>T09</v>
      </c>
      <c r="K907" s="13" t="str">
        <f t="shared" si="43"/>
        <v>W38</v>
      </c>
      <c r="L907" s="13" t="str">
        <f>VLOOKUP($C907,List!$A$2:$D$26,2,0)</f>
        <v>Nhóm 08</v>
      </c>
      <c r="M907" s="14">
        <f>VLOOKUP($C907,List!$A$2:$D$26,3,0)*D907/1000</f>
        <v>0.87</v>
      </c>
      <c r="N907" s="13" t="str">
        <f>VLOOKUP($C907,List!$A$2:$D$26,4,0)</f>
        <v>500g</v>
      </c>
      <c r="O907" s="14" t="str">
        <f t="shared" si="44"/>
        <v>Q3</v>
      </c>
    </row>
    <row r="908" spans="1:15" x14ac:dyDescent="0.55000000000000004">
      <c r="A908" s="2">
        <v>43729</v>
      </c>
      <c r="B908" t="s">
        <v>61</v>
      </c>
      <c r="C908" t="s">
        <v>10</v>
      </c>
      <c r="D908" s="6">
        <v>2000</v>
      </c>
      <c r="E908" s="4">
        <v>250614</v>
      </c>
      <c r="F908" s="4">
        <v>501228760</v>
      </c>
      <c r="G908" s="4">
        <v>125307190</v>
      </c>
      <c r="H908" t="s">
        <v>46</v>
      </c>
      <c r="I908" t="s">
        <v>74</v>
      </c>
      <c r="J908" s="13" t="str">
        <f t="shared" si="42"/>
        <v>T09</v>
      </c>
      <c r="K908" s="13" t="str">
        <f t="shared" si="43"/>
        <v>W38</v>
      </c>
      <c r="L908" s="13" t="str">
        <f>VLOOKUP($C908,List!$A$2:$D$26,2,0)</f>
        <v>Nhóm 07</v>
      </c>
      <c r="M908" s="14">
        <f>VLOOKUP($C908,List!$A$2:$D$26,3,0)*D908/1000</f>
        <v>5.4</v>
      </c>
      <c r="N908" s="13" t="str">
        <f>VLOOKUP($C908,List!$A$2:$D$26,4,0)</f>
        <v>500g</v>
      </c>
      <c r="O908" s="14" t="str">
        <f t="shared" si="44"/>
        <v>Q3</v>
      </c>
    </row>
    <row r="909" spans="1:15" x14ac:dyDescent="0.55000000000000004">
      <c r="A909" s="2">
        <v>43729</v>
      </c>
      <c r="B909" t="s">
        <v>60</v>
      </c>
      <c r="C909" t="s">
        <v>22</v>
      </c>
      <c r="D909" s="6">
        <v>210</v>
      </c>
      <c r="E909" s="4">
        <v>788659</v>
      </c>
      <c r="F909" s="4">
        <v>165618320</v>
      </c>
      <c r="G909" s="4">
        <v>26498931.200000003</v>
      </c>
      <c r="H909" t="s">
        <v>44</v>
      </c>
      <c r="I909" t="s">
        <v>74</v>
      </c>
      <c r="J909" s="13" t="str">
        <f t="shared" si="42"/>
        <v>T09</v>
      </c>
      <c r="K909" s="13" t="str">
        <f t="shared" si="43"/>
        <v>W38</v>
      </c>
      <c r="L909" s="13" t="str">
        <f>VLOOKUP($C909,List!$A$2:$D$26,2,0)</f>
        <v>Nhóm 06</v>
      </c>
      <c r="M909" s="14">
        <f>VLOOKUP($C909,List!$A$2:$D$26,3,0)*D909/1000</f>
        <v>0.39900000000000002</v>
      </c>
      <c r="N909" s="13" t="str">
        <f>VLOOKUP($C909,List!$A$2:$D$26,4,0)</f>
        <v>250g</v>
      </c>
      <c r="O909" s="14" t="str">
        <f t="shared" si="44"/>
        <v>Q3</v>
      </c>
    </row>
    <row r="910" spans="1:15" x14ac:dyDescent="0.55000000000000004">
      <c r="A910" s="2">
        <v>43729</v>
      </c>
      <c r="B910" t="s">
        <v>57</v>
      </c>
      <c r="C910" t="s">
        <v>25</v>
      </c>
      <c r="D910" s="6">
        <v>600</v>
      </c>
      <c r="E910" s="4">
        <v>683864</v>
      </c>
      <c r="F910" s="4">
        <v>410318350</v>
      </c>
      <c r="G910" s="4">
        <v>77960486.5</v>
      </c>
      <c r="H910" t="s">
        <v>43</v>
      </c>
      <c r="I910" t="s">
        <v>75</v>
      </c>
      <c r="J910" s="13" t="str">
        <f t="shared" si="42"/>
        <v>T09</v>
      </c>
      <c r="K910" s="13" t="str">
        <f t="shared" si="43"/>
        <v>W38</v>
      </c>
      <c r="L910" s="13" t="str">
        <f>VLOOKUP($C910,List!$A$2:$D$26,2,0)</f>
        <v>Nhóm 06</v>
      </c>
      <c r="M910" s="14">
        <f>VLOOKUP($C910,List!$A$2:$D$26,3,0)*D910/1000</f>
        <v>0.78</v>
      </c>
      <c r="N910" s="13" t="str">
        <f>VLOOKUP($C910,List!$A$2:$D$26,4,0)</f>
        <v>250g</v>
      </c>
      <c r="O910" s="14" t="str">
        <f t="shared" si="44"/>
        <v>Q3</v>
      </c>
    </row>
    <row r="911" spans="1:15" x14ac:dyDescent="0.55000000000000004">
      <c r="A911" s="2">
        <v>43729</v>
      </c>
      <c r="B911" t="s">
        <v>64</v>
      </c>
      <c r="C911" t="s">
        <v>25</v>
      </c>
      <c r="D911" s="6">
        <v>470</v>
      </c>
      <c r="E911" s="4">
        <v>577049</v>
      </c>
      <c r="F911" s="4">
        <v>271212970</v>
      </c>
      <c r="G911" s="4">
        <v>48818334.600000001</v>
      </c>
      <c r="H911" t="s">
        <v>46</v>
      </c>
      <c r="I911" t="s">
        <v>74</v>
      </c>
      <c r="J911" s="13" t="str">
        <f t="shared" si="42"/>
        <v>T09</v>
      </c>
      <c r="K911" s="13" t="str">
        <f t="shared" si="43"/>
        <v>W38</v>
      </c>
      <c r="L911" s="13" t="str">
        <f>VLOOKUP($C911,List!$A$2:$D$26,2,0)</f>
        <v>Nhóm 06</v>
      </c>
      <c r="M911" s="14">
        <f>VLOOKUP($C911,List!$A$2:$D$26,3,0)*D911/1000</f>
        <v>0.61099999999999999</v>
      </c>
      <c r="N911" s="13" t="str">
        <f>VLOOKUP($C911,List!$A$2:$D$26,4,0)</f>
        <v>250g</v>
      </c>
      <c r="O911" s="14" t="str">
        <f t="shared" si="44"/>
        <v>Q3</v>
      </c>
    </row>
    <row r="912" spans="1:15" x14ac:dyDescent="0.55000000000000004">
      <c r="A912" s="2">
        <v>43729</v>
      </c>
      <c r="B912" t="s">
        <v>56</v>
      </c>
      <c r="C912" t="s">
        <v>11</v>
      </c>
      <c r="D912" s="6">
        <v>1070</v>
      </c>
      <c r="E912" s="4">
        <v>391737</v>
      </c>
      <c r="F912" s="4">
        <v>419158260</v>
      </c>
      <c r="G912" s="4">
        <v>58682156.400000006</v>
      </c>
      <c r="H912" t="s">
        <v>46</v>
      </c>
      <c r="I912" t="s">
        <v>75</v>
      </c>
      <c r="J912" s="13" t="str">
        <f t="shared" si="42"/>
        <v>T09</v>
      </c>
      <c r="K912" s="13" t="str">
        <f t="shared" si="43"/>
        <v>W38</v>
      </c>
      <c r="L912" s="13" t="str">
        <f>VLOOKUP($C912,List!$A$2:$D$26,2,0)</f>
        <v>Nhóm 05</v>
      </c>
      <c r="M912" s="14">
        <f>VLOOKUP($C912,List!$A$2:$D$26,3,0)*D912/1000</f>
        <v>2.3540000000000001</v>
      </c>
      <c r="N912" s="13" t="str">
        <f>VLOOKUP($C912,List!$A$2:$D$26,4,0)</f>
        <v>500g</v>
      </c>
      <c r="O912" s="14" t="str">
        <f t="shared" si="44"/>
        <v>Q3</v>
      </c>
    </row>
    <row r="913" spans="1:15" x14ac:dyDescent="0.55000000000000004">
      <c r="A913" s="2">
        <v>43730</v>
      </c>
      <c r="B913" t="s">
        <v>52</v>
      </c>
      <c r="C913" t="s">
        <v>18</v>
      </c>
      <c r="D913" s="6">
        <v>1950</v>
      </c>
      <c r="E913" s="4">
        <v>240992</v>
      </c>
      <c r="F913" s="4">
        <v>469934080</v>
      </c>
      <c r="G913" s="4">
        <v>93986816</v>
      </c>
      <c r="H913" t="s">
        <v>45</v>
      </c>
      <c r="I913" t="s">
        <v>74</v>
      </c>
      <c r="J913" s="13" t="str">
        <f t="shared" si="42"/>
        <v>T09</v>
      </c>
      <c r="K913" s="13" t="str">
        <f t="shared" si="43"/>
        <v>W39</v>
      </c>
      <c r="L913" s="13" t="str">
        <f>VLOOKUP($C913,List!$A$2:$D$26,2,0)</f>
        <v>Nhóm 02</v>
      </c>
      <c r="M913" s="14">
        <f>VLOOKUP($C913,List!$A$2:$D$26,3,0)*D913/1000</f>
        <v>7.8</v>
      </c>
      <c r="N913" s="13" t="str">
        <f>VLOOKUP($C913,List!$A$2:$D$26,4,0)</f>
        <v>800g</v>
      </c>
      <c r="O913" s="14" t="str">
        <f t="shared" si="44"/>
        <v>Q3</v>
      </c>
    </row>
    <row r="914" spans="1:15" x14ac:dyDescent="0.55000000000000004">
      <c r="A914" s="2">
        <v>43730</v>
      </c>
      <c r="B914" t="s">
        <v>53</v>
      </c>
      <c r="C914" t="s">
        <v>27</v>
      </c>
      <c r="D914" s="6">
        <v>1060</v>
      </c>
      <c r="E914" s="4">
        <v>371279</v>
      </c>
      <c r="F914" s="4">
        <v>393555490</v>
      </c>
      <c r="G914" s="4">
        <v>70839988.199999988</v>
      </c>
      <c r="H914" t="s">
        <v>46</v>
      </c>
      <c r="I914" t="s">
        <v>74</v>
      </c>
      <c r="J914" s="13" t="str">
        <f t="shared" si="42"/>
        <v>T09</v>
      </c>
      <c r="K914" s="13" t="str">
        <f t="shared" si="43"/>
        <v>W39</v>
      </c>
      <c r="L914" s="13" t="str">
        <f>VLOOKUP($C914,List!$A$2:$D$26,2,0)</f>
        <v>Nhóm 03</v>
      </c>
      <c r="M914" s="14">
        <f>VLOOKUP($C914,List!$A$2:$D$26,3,0)*D914/1000</f>
        <v>3.9220000000000002</v>
      </c>
      <c r="N914" s="13" t="str">
        <f>VLOOKUP($C914,List!$A$2:$D$26,4,0)</f>
        <v>800g</v>
      </c>
      <c r="O914" s="14" t="str">
        <f t="shared" si="44"/>
        <v>Q3</v>
      </c>
    </row>
    <row r="915" spans="1:15" x14ac:dyDescent="0.55000000000000004">
      <c r="A915" s="2">
        <v>43730</v>
      </c>
      <c r="B915" t="s">
        <v>50</v>
      </c>
      <c r="C915" t="s">
        <v>8</v>
      </c>
      <c r="D915" s="6">
        <v>110</v>
      </c>
      <c r="E915" s="4">
        <v>398051</v>
      </c>
      <c r="F915" s="4">
        <v>43785620</v>
      </c>
      <c r="G915" s="4">
        <v>8757124</v>
      </c>
      <c r="H915" t="s">
        <v>43</v>
      </c>
      <c r="I915" t="s">
        <v>75</v>
      </c>
      <c r="J915" s="13" t="str">
        <f t="shared" si="42"/>
        <v>T09</v>
      </c>
      <c r="K915" s="13" t="str">
        <f t="shared" si="43"/>
        <v>W39</v>
      </c>
      <c r="L915" s="13" t="str">
        <f>VLOOKUP($C915,List!$A$2:$D$26,2,0)</f>
        <v>Nhóm 02</v>
      </c>
      <c r="M915" s="14">
        <f>VLOOKUP($C915,List!$A$2:$D$26,3,0)*D915/1000</f>
        <v>0.44</v>
      </c>
      <c r="N915" s="13" t="str">
        <f>VLOOKUP($C915,List!$A$2:$D$26,4,0)</f>
        <v>800g</v>
      </c>
      <c r="O915" s="14" t="str">
        <f t="shared" si="44"/>
        <v>Q3</v>
      </c>
    </row>
    <row r="916" spans="1:15" x14ac:dyDescent="0.55000000000000004">
      <c r="A916" s="2">
        <v>43730</v>
      </c>
      <c r="B916" t="s">
        <v>58</v>
      </c>
      <c r="C916" t="s">
        <v>13</v>
      </c>
      <c r="D916" s="6">
        <v>770</v>
      </c>
      <c r="E916" s="4">
        <v>652905</v>
      </c>
      <c r="F916" s="4">
        <v>502736940</v>
      </c>
      <c r="G916" s="4">
        <v>45246324.600000001</v>
      </c>
      <c r="H916" t="s">
        <v>46</v>
      </c>
      <c r="I916" t="s">
        <v>75</v>
      </c>
      <c r="J916" s="13" t="str">
        <f t="shared" si="42"/>
        <v>T09</v>
      </c>
      <c r="K916" s="13" t="str">
        <f t="shared" si="43"/>
        <v>W39</v>
      </c>
      <c r="L916" s="13" t="str">
        <f>VLOOKUP($C916,List!$A$2:$D$26,2,0)</f>
        <v>Nhóm 08</v>
      </c>
      <c r="M916" s="14">
        <f>VLOOKUP($C916,List!$A$2:$D$26,3,0)*D916/1000</f>
        <v>2.0790000000000002</v>
      </c>
      <c r="N916" s="13" t="str">
        <f>VLOOKUP($C916,List!$A$2:$D$26,4,0)</f>
        <v>500g</v>
      </c>
      <c r="O916" s="14" t="str">
        <f t="shared" si="44"/>
        <v>Q3</v>
      </c>
    </row>
    <row r="917" spans="1:15" x14ac:dyDescent="0.55000000000000004">
      <c r="A917" s="2">
        <v>43730</v>
      </c>
      <c r="B917" t="s">
        <v>51</v>
      </c>
      <c r="C917" t="s">
        <v>24</v>
      </c>
      <c r="D917" s="6">
        <v>270</v>
      </c>
      <c r="E917" s="4">
        <v>593501</v>
      </c>
      <c r="F917" s="4">
        <v>160245340</v>
      </c>
      <c r="G917" s="4">
        <v>33651521.399999999</v>
      </c>
      <c r="H917" t="s">
        <v>43</v>
      </c>
      <c r="I917" t="s">
        <v>75</v>
      </c>
      <c r="J917" s="13" t="str">
        <f t="shared" si="42"/>
        <v>T09</v>
      </c>
      <c r="K917" s="13" t="str">
        <f t="shared" si="43"/>
        <v>W39</v>
      </c>
      <c r="L917" s="13" t="str">
        <f>VLOOKUP($C917,List!$A$2:$D$26,2,0)</f>
        <v>Nhóm 06</v>
      </c>
      <c r="M917" s="14">
        <f>VLOOKUP($C917,List!$A$2:$D$26,3,0)*D917/1000</f>
        <v>0.56699999999999995</v>
      </c>
      <c r="N917" s="13" t="str">
        <f>VLOOKUP($C917,List!$A$2:$D$26,4,0)</f>
        <v>500g</v>
      </c>
      <c r="O917" s="14" t="str">
        <f t="shared" si="44"/>
        <v>Q3</v>
      </c>
    </row>
    <row r="918" spans="1:15" x14ac:dyDescent="0.55000000000000004">
      <c r="A918" s="2">
        <v>43730</v>
      </c>
      <c r="B918" t="s">
        <v>56</v>
      </c>
      <c r="C918" t="s">
        <v>13</v>
      </c>
      <c r="D918" s="6">
        <v>920</v>
      </c>
      <c r="E918" s="4">
        <v>749483</v>
      </c>
      <c r="F918" s="4">
        <v>689524490</v>
      </c>
      <c r="G918" s="4">
        <v>110323918.40000001</v>
      </c>
      <c r="H918" t="s">
        <v>43</v>
      </c>
      <c r="I918" t="s">
        <v>74</v>
      </c>
      <c r="J918" s="13" t="str">
        <f t="shared" si="42"/>
        <v>T09</v>
      </c>
      <c r="K918" s="13" t="str">
        <f t="shared" si="43"/>
        <v>W39</v>
      </c>
      <c r="L918" s="13" t="str">
        <f>VLOOKUP($C918,List!$A$2:$D$26,2,0)</f>
        <v>Nhóm 08</v>
      </c>
      <c r="M918" s="14">
        <f>VLOOKUP($C918,List!$A$2:$D$26,3,0)*D918/1000</f>
        <v>2.484</v>
      </c>
      <c r="N918" s="13" t="str">
        <f>VLOOKUP($C918,List!$A$2:$D$26,4,0)</f>
        <v>500g</v>
      </c>
      <c r="O918" s="14" t="str">
        <f t="shared" si="44"/>
        <v>Q3</v>
      </c>
    </row>
    <row r="919" spans="1:15" x14ac:dyDescent="0.55000000000000004">
      <c r="A919" s="2">
        <v>43731</v>
      </c>
      <c r="B919" t="s">
        <v>65</v>
      </c>
      <c r="C919" t="s">
        <v>20</v>
      </c>
      <c r="D919" s="6">
        <v>1320</v>
      </c>
      <c r="E919" s="4">
        <v>488148</v>
      </c>
      <c r="F919" s="4">
        <v>644355710</v>
      </c>
      <c r="G919" s="4">
        <v>161088927.5</v>
      </c>
      <c r="H919" t="s">
        <v>47</v>
      </c>
      <c r="I919" t="s">
        <v>75</v>
      </c>
      <c r="J919" s="13" t="str">
        <f t="shared" si="42"/>
        <v>T09</v>
      </c>
      <c r="K919" s="13" t="str">
        <f t="shared" si="43"/>
        <v>W39</v>
      </c>
      <c r="L919" s="13" t="str">
        <f>VLOOKUP($C919,List!$A$2:$D$26,2,0)</f>
        <v>Nhóm 08</v>
      </c>
      <c r="M919" s="14">
        <f>VLOOKUP($C919,List!$A$2:$D$26,3,0)*D919/1000</f>
        <v>3.96</v>
      </c>
      <c r="N919" s="13" t="str">
        <f>VLOOKUP($C919,List!$A$2:$D$26,4,0)</f>
        <v>500g</v>
      </c>
      <c r="O919" s="14" t="str">
        <f t="shared" si="44"/>
        <v>Q3</v>
      </c>
    </row>
    <row r="920" spans="1:15" x14ac:dyDescent="0.55000000000000004">
      <c r="A920" s="2">
        <v>43731</v>
      </c>
      <c r="B920" t="s">
        <v>63</v>
      </c>
      <c r="C920" t="s">
        <v>31</v>
      </c>
      <c r="D920" s="6">
        <v>690</v>
      </c>
      <c r="E920" s="4">
        <v>674721</v>
      </c>
      <c r="F920" s="4">
        <v>465557150</v>
      </c>
      <c r="G920" s="4">
        <v>74489144</v>
      </c>
      <c r="H920" t="s">
        <v>44</v>
      </c>
      <c r="I920" t="s">
        <v>75</v>
      </c>
      <c r="J920" s="13" t="str">
        <f t="shared" si="42"/>
        <v>T09</v>
      </c>
      <c r="K920" s="13" t="str">
        <f t="shared" si="43"/>
        <v>W39</v>
      </c>
      <c r="L920" s="13" t="str">
        <f>VLOOKUP($C920,List!$A$2:$D$26,2,0)</f>
        <v>Nhóm 04</v>
      </c>
      <c r="M920" s="14">
        <f>VLOOKUP($C920,List!$A$2:$D$26,3,0)*D920/1000</f>
        <v>2.2080000000000002</v>
      </c>
      <c r="N920" s="13" t="str">
        <f>VLOOKUP($C920,List!$A$2:$D$26,4,0)</f>
        <v>800g</v>
      </c>
      <c r="O920" s="14" t="str">
        <f t="shared" si="44"/>
        <v>Q3</v>
      </c>
    </row>
    <row r="921" spans="1:15" x14ac:dyDescent="0.55000000000000004">
      <c r="A921" s="2">
        <v>43733</v>
      </c>
      <c r="B921" t="s">
        <v>53</v>
      </c>
      <c r="C921" t="s">
        <v>20</v>
      </c>
      <c r="D921" s="6">
        <v>490</v>
      </c>
      <c r="E921" s="4">
        <v>521038</v>
      </c>
      <c r="F921" s="4">
        <v>255308490</v>
      </c>
      <c r="G921" s="4">
        <v>43402443.299999997</v>
      </c>
      <c r="H921" t="s">
        <v>46</v>
      </c>
      <c r="I921" t="s">
        <v>74</v>
      </c>
      <c r="J921" s="13" t="str">
        <f t="shared" si="42"/>
        <v>T09</v>
      </c>
      <c r="K921" s="13" t="str">
        <f t="shared" si="43"/>
        <v>W39</v>
      </c>
      <c r="L921" s="13" t="str">
        <f>VLOOKUP($C921,List!$A$2:$D$26,2,0)</f>
        <v>Nhóm 08</v>
      </c>
      <c r="M921" s="14">
        <f>VLOOKUP($C921,List!$A$2:$D$26,3,0)*D921/1000</f>
        <v>1.47</v>
      </c>
      <c r="N921" s="13" t="str">
        <f>VLOOKUP($C921,List!$A$2:$D$26,4,0)</f>
        <v>500g</v>
      </c>
      <c r="O921" s="14" t="str">
        <f t="shared" si="44"/>
        <v>Q3</v>
      </c>
    </row>
    <row r="922" spans="1:15" x14ac:dyDescent="0.55000000000000004">
      <c r="A922" s="2">
        <v>43733</v>
      </c>
      <c r="B922" t="s">
        <v>54</v>
      </c>
      <c r="C922" t="s">
        <v>20</v>
      </c>
      <c r="D922" s="6">
        <v>440</v>
      </c>
      <c r="E922" s="4">
        <v>467116</v>
      </c>
      <c r="F922" s="4">
        <v>205531210</v>
      </c>
      <c r="G922" s="4">
        <v>24663745.199999999</v>
      </c>
      <c r="H922" t="s">
        <v>47</v>
      </c>
      <c r="I922" t="s">
        <v>75</v>
      </c>
      <c r="J922" s="13" t="str">
        <f t="shared" si="42"/>
        <v>T09</v>
      </c>
      <c r="K922" s="13" t="str">
        <f t="shared" si="43"/>
        <v>W39</v>
      </c>
      <c r="L922" s="13" t="str">
        <f>VLOOKUP($C922,List!$A$2:$D$26,2,0)</f>
        <v>Nhóm 08</v>
      </c>
      <c r="M922" s="14">
        <f>VLOOKUP($C922,List!$A$2:$D$26,3,0)*D922/1000</f>
        <v>1.32</v>
      </c>
      <c r="N922" s="13" t="str">
        <f>VLOOKUP($C922,List!$A$2:$D$26,4,0)</f>
        <v>500g</v>
      </c>
      <c r="O922" s="14" t="str">
        <f t="shared" si="44"/>
        <v>Q3</v>
      </c>
    </row>
    <row r="923" spans="1:15" x14ac:dyDescent="0.55000000000000004">
      <c r="A923" s="2">
        <v>43733</v>
      </c>
      <c r="B923" t="s">
        <v>64</v>
      </c>
      <c r="C923" t="s">
        <v>31</v>
      </c>
      <c r="D923" s="6">
        <v>250</v>
      </c>
      <c r="E923" s="4">
        <v>824890</v>
      </c>
      <c r="F923" s="4">
        <v>206222590</v>
      </c>
      <c r="G923" s="4">
        <v>20622259</v>
      </c>
      <c r="H923" t="s">
        <v>47</v>
      </c>
      <c r="I923" t="s">
        <v>75</v>
      </c>
      <c r="J923" s="13" t="str">
        <f t="shared" si="42"/>
        <v>T09</v>
      </c>
      <c r="K923" s="13" t="str">
        <f t="shared" si="43"/>
        <v>W39</v>
      </c>
      <c r="L923" s="13" t="str">
        <f>VLOOKUP($C923,List!$A$2:$D$26,2,0)</f>
        <v>Nhóm 04</v>
      </c>
      <c r="M923" s="14">
        <f>VLOOKUP($C923,List!$A$2:$D$26,3,0)*D923/1000</f>
        <v>0.8</v>
      </c>
      <c r="N923" s="13" t="str">
        <f>VLOOKUP($C923,List!$A$2:$D$26,4,0)</f>
        <v>800g</v>
      </c>
      <c r="O923" s="14" t="str">
        <f t="shared" si="44"/>
        <v>Q3</v>
      </c>
    </row>
    <row r="924" spans="1:15" x14ac:dyDescent="0.55000000000000004">
      <c r="A924" s="2">
        <v>43733</v>
      </c>
      <c r="B924" t="s">
        <v>57</v>
      </c>
      <c r="C924" t="s">
        <v>8</v>
      </c>
      <c r="D924" s="6">
        <v>740</v>
      </c>
      <c r="E924" s="4">
        <v>455706</v>
      </c>
      <c r="F924" s="4">
        <v>337222280</v>
      </c>
      <c r="G924" s="4">
        <v>43838896.400000006</v>
      </c>
      <c r="H924" t="s">
        <v>45</v>
      </c>
      <c r="I924" t="s">
        <v>75</v>
      </c>
      <c r="J924" s="13" t="str">
        <f t="shared" si="42"/>
        <v>T09</v>
      </c>
      <c r="K924" s="13" t="str">
        <f t="shared" si="43"/>
        <v>W39</v>
      </c>
      <c r="L924" s="13" t="str">
        <f>VLOOKUP($C924,List!$A$2:$D$26,2,0)</f>
        <v>Nhóm 02</v>
      </c>
      <c r="M924" s="14">
        <f>VLOOKUP($C924,List!$A$2:$D$26,3,0)*D924/1000</f>
        <v>2.96</v>
      </c>
      <c r="N924" s="13" t="str">
        <f>VLOOKUP($C924,List!$A$2:$D$26,4,0)</f>
        <v>800g</v>
      </c>
      <c r="O924" s="14" t="str">
        <f t="shared" si="44"/>
        <v>Q3</v>
      </c>
    </row>
    <row r="925" spans="1:15" x14ac:dyDescent="0.55000000000000004">
      <c r="A925" s="2">
        <v>43733</v>
      </c>
      <c r="B925" t="s">
        <v>62</v>
      </c>
      <c r="C925" t="s">
        <v>10</v>
      </c>
      <c r="D925" s="6">
        <v>2330</v>
      </c>
      <c r="E925" s="4">
        <v>279502</v>
      </c>
      <c r="F925" s="4">
        <v>651239170</v>
      </c>
      <c r="G925" s="4">
        <v>169322184.20000002</v>
      </c>
      <c r="H925" t="s">
        <v>47</v>
      </c>
      <c r="I925" t="s">
        <v>75</v>
      </c>
      <c r="J925" s="13" t="str">
        <f t="shared" si="42"/>
        <v>T09</v>
      </c>
      <c r="K925" s="13" t="str">
        <f t="shared" si="43"/>
        <v>W39</v>
      </c>
      <c r="L925" s="13" t="str">
        <f>VLOOKUP($C925,List!$A$2:$D$26,2,0)</f>
        <v>Nhóm 07</v>
      </c>
      <c r="M925" s="14">
        <f>VLOOKUP($C925,List!$A$2:$D$26,3,0)*D925/1000</f>
        <v>6.2910000000000004</v>
      </c>
      <c r="N925" s="13" t="str">
        <f>VLOOKUP($C925,List!$A$2:$D$26,4,0)</f>
        <v>500g</v>
      </c>
      <c r="O925" s="14" t="str">
        <f t="shared" si="44"/>
        <v>Q3</v>
      </c>
    </row>
    <row r="926" spans="1:15" x14ac:dyDescent="0.55000000000000004">
      <c r="A926" s="2">
        <v>43733</v>
      </c>
      <c r="B926" t="s">
        <v>55</v>
      </c>
      <c r="C926" t="s">
        <v>13</v>
      </c>
      <c r="D926" s="6">
        <v>810</v>
      </c>
      <c r="E926" s="4">
        <v>623745</v>
      </c>
      <c r="F926" s="4">
        <v>505233510</v>
      </c>
      <c r="G926" s="4">
        <v>131360712.59999999</v>
      </c>
      <c r="H926" t="s">
        <v>44</v>
      </c>
      <c r="I926" t="s">
        <v>74</v>
      </c>
      <c r="J926" s="13" t="str">
        <f t="shared" si="42"/>
        <v>T09</v>
      </c>
      <c r="K926" s="13" t="str">
        <f t="shared" si="43"/>
        <v>W39</v>
      </c>
      <c r="L926" s="13" t="str">
        <f>VLOOKUP($C926,List!$A$2:$D$26,2,0)</f>
        <v>Nhóm 08</v>
      </c>
      <c r="M926" s="14">
        <f>VLOOKUP($C926,List!$A$2:$D$26,3,0)*D926/1000</f>
        <v>2.1869999999999998</v>
      </c>
      <c r="N926" s="13" t="str">
        <f>VLOOKUP($C926,List!$A$2:$D$26,4,0)</f>
        <v>500g</v>
      </c>
      <c r="O926" s="14" t="str">
        <f t="shared" si="44"/>
        <v>Q3</v>
      </c>
    </row>
    <row r="927" spans="1:15" x14ac:dyDescent="0.55000000000000004">
      <c r="A927" s="2">
        <v>43733</v>
      </c>
      <c r="B927" t="s">
        <v>58</v>
      </c>
      <c r="C927" t="s">
        <v>20</v>
      </c>
      <c r="D927" s="6">
        <v>1030</v>
      </c>
      <c r="E927" s="4">
        <v>515171</v>
      </c>
      <c r="F927" s="4">
        <v>530625800</v>
      </c>
      <c r="G927" s="4">
        <v>111431417.99999999</v>
      </c>
      <c r="H927" t="s">
        <v>44</v>
      </c>
      <c r="I927" t="s">
        <v>74</v>
      </c>
      <c r="J927" s="13" t="str">
        <f t="shared" si="42"/>
        <v>T09</v>
      </c>
      <c r="K927" s="13" t="str">
        <f t="shared" si="43"/>
        <v>W39</v>
      </c>
      <c r="L927" s="13" t="str">
        <f>VLOOKUP($C927,List!$A$2:$D$26,2,0)</f>
        <v>Nhóm 08</v>
      </c>
      <c r="M927" s="14">
        <f>VLOOKUP($C927,List!$A$2:$D$26,3,0)*D927/1000</f>
        <v>3.09</v>
      </c>
      <c r="N927" s="13" t="str">
        <f>VLOOKUP($C927,List!$A$2:$D$26,4,0)</f>
        <v>500g</v>
      </c>
      <c r="O927" s="14" t="str">
        <f t="shared" si="44"/>
        <v>Q3</v>
      </c>
    </row>
    <row r="928" spans="1:15" x14ac:dyDescent="0.55000000000000004">
      <c r="A928" s="2">
        <v>43734</v>
      </c>
      <c r="B928" t="s">
        <v>65</v>
      </c>
      <c r="C928" t="s">
        <v>28</v>
      </c>
      <c r="D928" s="6">
        <v>470</v>
      </c>
      <c r="E928" s="4">
        <v>659055</v>
      </c>
      <c r="F928" s="4">
        <v>309755630</v>
      </c>
      <c r="G928" s="4">
        <v>34073119.300000004</v>
      </c>
      <c r="H928" t="s">
        <v>44</v>
      </c>
      <c r="I928" t="s">
        <v>75</v>
      </c>
      <c r="J928" s="13" t="str">
        <f t="shared" si="42"/>
        <v>T09</v>
      </c>
      <c r="K928" s="13" t="str">
        <f t="shared" si="43"/>
        <v>W39</v>
      </c>
      <c r="L928" s="13" t="str">
        <f>VLOOKUP($C928,List!$A$2:$D$26,2,0)</f>
        <v>Nhóm 05</v>
      </c>
      <c r="M928" s="14">
        <f>VLOOKUP($C928,List!$A$2:$D$26,3,0)*D928/1000</f>
        <v>0.94</v>
      </c>
      <c r="N928" s="13" t="str">
        <f>VLOOKUP($C928,List!$A$2:$D$26,4,0)</f>
        <v>250g</v>
      </c>
      <c r="O928" s="14" t="str">
        <f t="shared" si="44"/>
        <v>Q3</v>
      </c>
    </row>
    <row r="929" spans="1:15" x14ac:dyDescent="0.55000000000000004">
      <c r="A929" s="2">
        <v>43734</v>
      </c>
      <c r="B929" t="s">
        <v>62</v>
      </c>
      <c r="C929" t="s">
        <v>19</v>
      </c>
      <c r="D929" s="6">
        <v>190</v>
      </c>
      <c r="E929" s="4">
        <v>568282</v>
      </c>
      <c r="F929" s="4">
        <v>107973520</v>
      </c>
      <c r="G929" s="4">
        <v>10797352</v>
      </c>
      <c r="H929" t="s">
        <v>45</v>
      </c>
      <c r="I929" t="s">
        <v>74</v>
      </c>
      <c r="J929" s="13" t="str">
        <f t="shared" si="42"/>
        <v>T09</v>
      </c>
      <c r="K929" s="13" t="str">
        <f t="shared" si="43"/>
        <v>W39</v>
      </c>
      <c r="L929" s="13" t="str">
        <f>VLOOKUP($C929,List!$A$2:$D$26,2,0)</f>
        <v>Nhóm 08</v>
      </c>
      <c r="M929" s="14">
        <f>VLOOKUP($C929,List!$A$2:$D$26,3,0)*D929/1000</f>
        <v>0.22800000000000001</v>
      </c>
      <c r="N929" s="13" t="str">
        <f>VLOOKUP($C929,List!$A$2:$D$26,4,0)</f>
        <v>250g</v>
      </c>
      <c r="O929" s="14" t="str">
        <f t="shared" si="44"/>
        <v>Q3</v>
      </c>
    </row>
    <row r="930" spans="1:15" x14ac:dyDescent="0.55000000000000004">
      <c r="A930" s="2">
        <v>43734</v>
      </c>
      <c r="B930" t="s">
        <v>53</v>
      </c>
      <c r="C930" t="s">
        <v>19</v>
      </c>
      <c r="D930" s="6">
        <v>340</v>
      </c>
      <c r="E930" s="4">
        <v>557436</v>
      </c>
      <c r="F930" s="4">
        <v>189528180</v>
      </c>
      <c r="G930" s="4">
        <v>26533945.200000003</v>
      </c>
      <c r="H930" t="s">
        <v>45</v>
      </c>
      <c r="I930" t="s">
        <v>74</v>
      </c>
      <c r="J930" s="13" t="str">
        <f t="shared" si="42"/>
        <v>T09</v>
      </c>
      <c r="K930" s="13" t="str">
        <f t="shared" si="43"/>
        <v>W39</v>
      </c>
      <c r="L930" s="13" t="str">
        <f>VLOOKUP($C930,List!$A$2:$D$26,2,0)</f>
        <v>Nhóm 08</v>
      </c>
      <c r="M930" s="14">
        <f>VLOOKUP($C930,List!$A$2:$D$26,3,0)*D930/1000</f>
        <v>0.40799999999999997</v>
      </c>
      <c r="N930" s="13" t="str">
        <f>VLOOKUP($C930,List!$A$2:$D$26,4,0)</f>
        <v>250g</v>
      </c>
      <c r="O930" s="14" t="str">
        <f t="shared" si="44"/>
        <v>Q3</v>
      </c>
    </row>
    <row r="931" spans="1:15" x14ac:dyDescent="0.55000000000000004">
      <c r="A931" s="2">
        <v>43734</v>
      </c>
      <c r="B931" t="s">
        <v>63</v>
      </c>
      <c r="C931" t="s">
        <v>7</v>
      </c>
      <c r="D931" s="6">
        <v>910</v>
      </c>
      <c r="E931" s="4">
        <v>440540</v>
      </c>
      <c r="F931" s="4">
        <v>400891150</v>
      </c>
      <c r="G931" s="4">
        <v>72160407</v>
      </c>
      <c r="H931" t="s">
        <v>46</v>
      </c>
      <c r="I931" t="s">
        <v>75</v>
      </c>
      <c r="J931" s="13" t="str">
        <f t="shared" si="42"/>
        <v>T09</v>
      </c>
      <c r="K931" s="13" t="str">
        <f t="shared" si="43"/>
        <v>W39</v>
      </c>
      <c r="L931" s="13" t="str">
        <f>VLOOKUP($C931,List!$A$2:$D$26,2,0)</f>
        <v>Nhóm 06</v>
      </c>
      <c r="M931" s="14">
        <f>VLOOKUP($C931,List!$A$2:$D$26,3,0)*D931/1000</f>
        <v>2.9119999999999999</v>
      </c>
      <c r="N931" s="13" t="str">
        <f>VLOOKUP($C931,List!$A$2:$D$26,4,0)</f>
        <v>800g</v>
      </c>
      <c r="O931" s="14" t="str">
        <f t="shared" si="44"/>
        <v>Q3</v>
      </c>
    </row>
    <row r="932" spans="1:15" x14ac:dyDescent="0.55000000000000004">
      <c r="A932" s="2">
        <v>43735</v>
      </c>
      <c r="B932" t="s">
        <v>58</v>
      </c>
      <c r="C932" t="s">
        <v>31</v>
      </c>
      <c r="D932" s="6">
        <v>340</v>
      </c>
      <c r="E932" s="4">
        <v>788428</v>
      </c>
      <c r="F932" s="4">
        <v>268065620</v>
      </c>
      <c r="G932" s="4">
        <v>40209843</v>
      </c>
      <c r="H932" t="s">
        <v>46</v>
      </c>
      <c r="I932" t="s">
        <v>75</v>
      </c>
      <c r="J932" s="13" t="str">
        <f t="shared" si="42"/>
        <v>T09</v>
      </c>
      <c r="K932" s="13" t="str">
        <f t="shared" si="43"/>
        <v>W39</v>
      </c>
      <c r="L932" s="13" t="str">
        <f>VLOOKUP($C932,List!$A$2:$D$26,2,0)</f>
        <v>Nhóm 04</v>
      </c>
      <c r="M932" s="14">
        <f>VLOOKUP($C932,List!$A$2:$D$26,3,0)*D932/1000</f>
        <v>1.0880000000000001</v>
      </c>
      <c r="N932" s="13" t="str">
        <f>VLOOKUP($C932,List!$A$2:$D$26,4,0)</f>
        <v>800g</v>
      </c>
      <c r="O932" s="14" t="str">
        <f t="shared" si="44"/>
        <v>Q3</v>
      </c>
    </row>
    <row r="933" spans="1:15" x14ac:dyDescent="0.55000000000000004">
      <c r="A933" s="2">
        <v>43735</v>
      </c>
      <c r="B933" t="s">
        <v>59</v>
      </c>
      <c r="C933" t="s">
        <v>27</v>
      </c>
      <c r="D933" s="6">
        <v>1380</v>
      </c>
      <c r="E933" s="4">
        <v>328795</v>
      </c>
      <c r="F933" s="4">
        <v>453736760</v>
      </c>
      <c r="G933" s="4">
        <v>81672616.799999997</v>
      </c>
      <c r="H933" t="s">
        <v>45</v>
      </c>
      <c r="I933" t="s">
        <v>75</v>
      </c>
      <c r="J933" s="13" t="str">
        <f t="shared" si="42"/>
        <v>T09</v>
      </c>
      <c r="K933" s="13" t="str">
        <f t="shared" si="43"/>
        <v>W39</v>
      </c>
      <c r="L933" s="13" t="str">
        <f>VLOOKUP($C933,List!$A$2:$D$26,2,0)</f>
        <v>Nhóm 03</v>
      </c>
      <c r="M933" s="14">
        <f>VLOOKUP($C933,List!$A$2:$D$26,3,0)*D933/1000</f>
        <v>5.1059999999999999</v>
      </c>
      <c r="N933" s="13" t="str">
        <f>VLOOKUP($C933,List!$A$2:$D$26,4,0)</f>
        <v>800g</v>
      </c>
      <c r="O933" s="14" t="str">
        <f t="shared" si="44"/>
        <v>Q3</v>
      </c>
    </row>
    <row r="934" spans="1:15" x14ac:dyDescent="0.55000000000000004">
      <c r="A934" s="2">
        <v>43735</v>
      </c>
      <c r="B934" t="s">
        <v>61</v>
      </c>
      <c r="C934" t="s">
        <v>21</v>
      </c>
      <c r="D934" s="6">
        <v>210</v>
      </c>
      <c r="E934" s="4">
        <v>581457</v>
      </c>
      <c r="F934" s="4">
        <v>122105970</v>
      </c>
      <c r="G934" s="4">
        <v>18315895.5</v>
      </c>
      <c r="H934" t="s">
        <v>43</v>
      </c>
      <c r="I934" t="s">
        <v>74</v>
      </c>
      <c r="J934" s="13" t="str">
        <f t="shared" si="42"/>
        <v>T09</v>
      </c>
      <c r="K934" s="13" t="str">
        <f t="shared" si="43"/>
        <v>W39</v>
      </c>
      <c r="L934" s="13" t="str">
        <f>VLOOKUP($C934,List!$A$2:$D$26,2,0)</f>
        <v>Nhóm 07</v>
      </c>
      <c r="M934" s="14">
        <f>VLOOKUP($C934,List!$A$2:$D$26,3,0)*D934/1000</f>
        <v>0.73499999999999999</v>
      </c>
      <c r="N934" s="13" t="str">
        <f>VLOOKUP($C934,List!$A$2:$D$26,4,0)</f>
        <v>800g</v>
      </c>
      <c r="O934" s="14" t="str">
        <f t="shared" si="44"/>
        <v>Q3</v>
      </c>
    </row>
    <row r="935" spans="1:15" x14ac:dyDescent="0.55000000000000004">
      <c r="A935" s="2">
        <v>43736</v>
      </c>
      <c r="B935" t="s">
        <v>53</v>
      </c>
      <c r="C935" t="s">
        <v>19</v>
      </c>
      <c r="D935" s="6">
        <v>1050</v>
      </c>
      <c r="E935" s="4">
        <v>469505</v>
      </c>
      <c r="F935" s="4">
        <v>492979890</v>
      </c>
      <c r="G935" s="4">
        <v>93666179.099999994</v>
      </c>
      <c r="H935" t="s">
        <v>46</v>
      </c>
      <c r="I935" t="s">
        <v>74</v>
      </c>
      <c r="J935" s="13" t="str">
        <f t="shared" si="42"/>
        <v>T09</v>
      </c>
      <c r="K935" s="13" t="str">
        <f t="shared" si="43"/>
        <v>W39</v>
      </c>
      <c r="L935" s="13" t="str">
        <f>VLOOKUP($C935,List!$A$2:$D$26,2,0)</f>
        <v>Nhóm 08</v>
      </c>
      <c r="M935" s="14">
        <f>VLOOKUP($C935,List!$A$2:$D$26,3,0)*D935/1000</f>
        <v>1.26</v>
      </c>
      <c r="N935" s="13" t="str">
        <f>VLOOKUP($C935,List!$A$2:$D$26,4,0)</f>
        <v>250g</v>
      </c>
      <c r="O935" s="14" t="str">
        <f t="shared" si="44"/>
        <v>Q3</v>
      </c>
    </row>
    <row r="936" spans="1:15" x14ac:dyDescent="0.55000000000000004">
      <c r="A936" s="2">
        <v>43736</v>
      </c>
      <c r="B936" t="s">
        <v>64</v>
      </c>
      <c r="C936" t="s">
        <v>27</v>
      </c>
      <c r="D936" s="6">
        <v>110</v>
      </c>
      <c r="E936" s="4">
        <v>332130</v>
      </c>
      <c r="F936" s="4">
        <v>36534260</v>
      </c>
      <c r="G936" s="4">
        <v>7672194.5999999996</v>
      </c>
      <c r="H936" t="s">
        <v>47</v>
      </c>
      <c r="I936" t="s">
        <v>74</v>
      </c>
      <c r="J936" s="13" t="str">
        <f t="shared" si="42"/>
        <v>T09</v>
      </c>
      <c r="K936" s="13" t="str">
        <f t="shared" si="43"/>
        <v>W39</v>
      </c>
      <c r="L936" s="13" t="str">
        <f>VLOOKUP($C936,List!$A$2:$D$26,2,0)</f>
        <v>Nhóm 03</v>
      </c>
      <c r="M936" s="14">
        <f>VLOOKUP($C936,List!$A$2:$D$26,3,0)*D936/1000</f>
        <v>0.40699999999999997</v>
      </c>
      <c r="N936" s="13" t="str">
        <f>VLOOKUP($C936,List!$A$2:$D$26,4,0)</f>
        <v>800g</v>
      </c>
      <c r="O936" s="14" t="str">
        <f t="shared" si="44"/>
        <v>Q3</v>
      </c>
    </row>
    <row r="937" spans="1:15" x14ac:dyDescent="0.55000000000000004">
      <c r="A937" s="2">
        <v>43736</v>
      </c>
      <c r="B937" t="s">
        <v>62</v>
      </c>
      <c r="C937" t="s">
        <v>20</v>
      </c>
      <c r="D937" s="6">
        <v>1720</v>
      </c>
      <c r="E937" s="4">
        <v>382621</v>
      </c>
      <c r="F937" s="4">
        <v>658108810</v>
      </c>
      <c r="G937" s="4">
        <v>65810881.000000007</v>
      </c>
      <c r="H937" t="s">
        <v>46</v>
      </c>
      <c r="I937" t="s">
        <v>75</v>
      </c>
      <c r="J937" s="13" t="str">
        <f t="shared" si="42"/>
        <v>T09</v>
      </c>
      <c r="K937" s="13" t="str">
        <f t="shared" si="43"/>
        <v>W39</v>
      </c>
      <c r="L937" s="13" t="str">
        <f>VLOOKUP($C937,List!$A$2:$D$26,2,0)</f>
        <v>Nhóm 08</v>
      </c>
      <c r="M937" s="14">
        <f>VLOOKUP($C937,List!$A$2:$D$26,3,0)*D937/1000</f>
        <v>5.16</v>
      </c>
      <c r="N937" s="13" t="str">
        <f>VLOOKUP($C937,List!$A$2:$D$26,4,0)</f>
        <v>500g</v>
      </c>
      <c r="O937" s="14" t="str">
        <f t="shared" si="44"/>
        <v>Q3</v>
      </c>
    </row>
    <row r="938" spans="1:15" x14ac:dyDescent="0.55000000000000004">
      <c r="A938" s="2">
        <v>43736</v>
      </c>
      <c r="B938" t="s">
        <v>57</v>
      </c>
      <c r="C938" t="s">
        <v>7</v>
      </c>
      <c r="D938" s="6">
        <v>660</v>
      </c>
      <c r="E938" s="4">
        <v>451840</v>
      </c>
      <c r="F938" s="4">
        <v>298214630</v>
      </c>
      <c r="G938" s="4">
        <v>41750048.200000003</v>
      </c>
      <c r="H938" t="s">
        <v>44</v>
      </c>
      <c r="I938" t="s">
        <v>75</v>
      </c>
      <c r="J938" s="13" t="str">
        <f t="shared" si="42"/>
        <v>T09</v>
      </c>
      <c r="K938" s="13" t="str">
        <f t="shared" si="43"/>
        <v>W39</v>
      </c>
      <c r="L938" s="13" t="str">
        <f>VLOOKUP($C938,List!$A$2:$D$26,2,0)</f>
        <v>Nhóm 06</v>
      </c>
      <c r="M938" s="14">
        <f>VLOOKUP($C938,List!$A$2:$D$26,3,0)*D938/1000</f>
        <v>2.1120000000000001</v>
      </c>
      <c r="N938" s="13" t="str">
        <f>VLOOKUP($C938,List!$A$2:$D$26,4,0)</f>
        <v>800g</v>
      </c>
      <c r="O938" s="14" t="str">
        <f t="shared" si="44"/>
        <v>Q3</v>
      </c>
    </row>
    <row r="939" spans="1:15" x14ac:dyDescent="0.55000000000000004">
      <c r="A939" s="2">
        <v>43737</v>
      </c>
      <c r="B939" t="s">
        <v>61</v>
      </c>
      <c r="C939" t="s">
        <v>28</v>
      </c>
      <c r="D939" s="6">
        <v>430</v>
      </c>
      <c r="E939" s="4">
        <v>864130</v>
      </c>
      <c r="F939" s="4">
        <v>371575690</v>
      </c>
      <c r="G939" s="4">
        <v>70599381.100000009</v>
      </c>
      <c r="H939" t="s">
        <v>45</v>
      </c>
      <c r="I939" t="s">
        <v>75</v>
      </c>
      <c r="J939" s="13" t="str">
        <f t="shared" si="42"/>
        <v>T09</v>
      </c>
      <c r="K939" s="13" t="str">
        <f t="shared" si="43"/>
        <v>W40</v>
      </c>
      <c r="L939" s="13" t="str">
        <f>VLOOKUP($C939,List!$A$2:$D$26,2,0)</f>
        <v>Nhóm 05</v>
      </c>
      <c r="M939" s="14">
        <f>VLOOKUP($C939,List!$A$2:$D$26,3,0)*D939/1000</f>
        <v>0.86</v>
      </c>
      <c r="N939" s="13" t="str">
        <f>VLOOKUP($C939,List!$A$2:$D$26,4,0)</f>
        <v>250g</v>
      </c>
      <c r="O939" s="14" t="str">
        <f t="shared" si="44"/>
        <v>Q3</v>
      </c>
    </row>
    <row r="940" spans="1:15" x14ac:dyDescent="0.55000000000000004">
      <c r="A940" s="2">
        <v>43737</v>
      </c>
      <c r="B940" t="s">
        <v>61</v>
      </c>
      <c r="C940" t="s">
        <v>28</v>
      </c>
      <c r="D940" s="6">
        <v>730</v>
      </c>
      <c r="E940" s="4">
        <v>764830</v>
      </c>
      <c r="F940" s="4">
        <v>558325850</v>
      </c>
      <c r="G940" s="4">
        <v>94915394.500000015</v>
      </c>
      <c r="H940" t="s">
        <v>47</v>
      </c>
      <c r="I940" t="s">
        <v>75</v>
      </c>
      <c r="J940" s="13" t="str">
        <f t="shared" si="42"/>
        <v>T09</v>
      </c>
      <c r="K940" s="13" t="str">
        <f t="shared" si="43"/>
        <v>W40</v>
      </c>
      <c r="L940" s="13" t="str">
        <f>VLOOKUP($C940,List!$A$2:$D$26,2,0)</f>
        <v>Nhóm 05</v>
      </c>
      <c r="M940" s="14">
        <f>VLOOKUP($C940,List!$A$2:$D$26,3,0)*D940/1000</f>
        <v>1.46</v>
      </c>
      <c r="N940" s="13" t="str">
        <f>VLOOKUP($C940,List!$A$2:$D$26,4,0)</f>
        <v>250g</v>
      </c>
      <c r="O940" s="14" t="str">
        <f t="shared" si="44"/>
        <v>Q3</v>
      </c>
    </row>
    <row r="941" spans="1:15" x14ac:dyDescent="0.55000000000000004">
      <c r="A941" s="2">
        <v>43737</v>
      </c>
      <c r="B941" t="s">
        <v>51</v>
      </c>
      <c r="C941" t="s">
        <v>18</v>
      </c>
      <c r="D941" s="6">
        <v>2140</v>
      </c>
      <c r="E941" s="4">
        <v>221402</v>
      </c>
      <c r="F941" s="4">
        <v>473800170</v>
      </c>
      <c r="G941" s="4">
        <v>42642015.300000004</v>
      </c>
      <c r="H941" t="s">
        <v>46</v>
      </c>
      <c r="I941" t="s">
        <v>74</v>
      </c>
      <c r="J941" s="13" t="str">
        <f t="shared" si="42"/>
        <v>T09</v>
      </c>
      <c r="K941" s="13" t="str">
        <f t="shared" si="43"/>
        <v>W40</v>
      </c>
      <c r="L941" s="13" t="str">
        <f>VLOOKUP($C941,List!$A$2:$D$26,2,0)</f>
        <v>Nhóm 02</v>
      </c>
      <c r="M941" s="14">
        <f>VLOOKUP($C941,List!$A$2:$D$26,3,0)*D941/1000</f>
        <v>8.56</v>
      </c>
      <c r="N941" s="13" t="str">
        <f>VLOOKUP($C941,List!$A$2:$D$26,4,0)</f>
        <v>800g</v>
      </c>
      <c r="O941" s="14" t="str">
        <f t="shared" si="44"/>
        <v>Q3</v>
      </c>
    </row>
    <row r="942" spans="1:15" x14ac:dyDescent="0.55000000000000004">
      <c r="A942" s="2">
        <v>43738</v>
      </c>
      <c r="B942" t="s">
        <v>65</v>
      </c>
      <c r="C942" t="s">
        <v>18</v>
      </c>
      <c r="D942" s="6">
        <v>1170</v>
      </c>
      <c r="E942" s="4">
        <v>237528</v>
      </c>
      <c r="F942" s="4">
        <v>277907680</v>
      </c>
      <c r="G942" s="4">
        <v>50023382.400000006</v>
      </c>
      <c r="H942" t="s">
        <v>44</v>
      </c>
      <c r="I942" t="s">
        <v>75</v>
      </c>
      <c r="J942" s="13" t="str">
        <f t="shared" si="42"/>
        <v>T09</v>
      </c>
      <c r="K942" s="13" t="str">
        <f t="shared" si="43"/>
        <v>W40</v>
      </c>
      <c r="L942" s="13" t="str">
        <f>VLOOKUP($C942,List!$A$2:$D$26,2,0)</f>
        <v>Nhóm 02</v>
      </c>
      <c r="M942" s="14">
        <f>VLOOKUP($C942,List!$A$2:$D$26,3,0)*D942/1000</f>
        <v>4.68</v>
      </c>
      <c r="N942" s="13" t="str">
        <f>VLOOKUP($C942,List!$A$2:$D$26,4,0)</f>
        <v>800g</v>
      </c>
      <c r="O942" s="14" t="str">
        <f t="shared" si="44"/>
        <v>Q3</v>
      </c>
    </row>
    <row r="943" spans="1:15" x14ac:dyDescent="0.55000000000000004">
      <c r="A943" s="2">
        <v>43738</v>
      </c>
      <c r="B943" t="s">
        <v>55</v>
      </c>
      <c r="C943" t="s">
        <v>31</v>
      </c>
      <c r="D943" s="6">
        <v>780</v>
      </c>
      <c r="E943" s="4">
        <v>743548</v>
      </c>
      <c r="F943" s="4">
        <v>579967650</v>
      </c>
      <c r="G943" s="4">
        <v>86995147.5</v>
      </c>
      <c r="H943" t="s">
        <v>43</v>
      </c>
      <c r="I943" t="s">
        <v>74</v>
      </c>
      <c r="J943" s="13" t="str">
        <f t="shared" si="42"/>
        <v>T09</v>
      </c>
      <c r="K943" s="13" t="str">
        <f t="shared" si="43"/>
        <v>W40</v>
      </c>
      <c r="L943" s="13" t="str">
        <f>VLOOKUP($C943,List!$A$2:$D$26,2,0)</f>
        <v>Nhóm 04</v>
      </c>
      <c r="M943" s="14">
        <f>VLOOKUP($C943,List!$A$2:$D$26,3,0)*D943/1000</f>
        <v>2.496</v>
      </c>
      <c r="N943" s="13" t="str">
        <f>VLOOKUP($C943,List!$A$2:$D$26,4,0)</f>
        <v>800g</v>
      </c>
      <c r="O943" s="14" t="str">
        <f t="shared" si="44"/>
        <v>Q3</v>
      </c>
    </row>
    <row r="944" spans="1:15" x14ac:dyDescent="0.55000000000000004">
      <c r="A944" s="2">
        <v>43738</v>
      </c>
      <c r="B944" t="s">
        <v>53</v>
      </c>
      <c r="C944" t="s">
        <v>8</v>
      </c>
      <c r="D944" s="6">
        <v>1060</v>
      </c>
      <c r="E944" s="4">
        <v>433219</v>
      </c>
      <c r="F944" s="4">
        <v>459211820</v>
      </c>
      <c r="G944" s="4">
        <v>78066009.400000006</v>
      </c>
      <c r="H944" t="s">
        <v>44</v>
      </c>
      <c r="I944" t="s">
        <v>74</v>
      </c>
      <c r="J944" s="13" t="str">
        <f t="shared" si="42"/>
        <v>T09</v>
      </c>
      <c r="K944" s="13" t="str">
        <f t="shared" si="43"/>
        <v>W40</v>
      </c>
      <c r="L944" s="13" t="str">
        <f>VLOOKUP($C944,List!$A$2:$D$26,2,0)</f>
        <v>Nhóm 02</v>
      </c>
      <c r="M944" s="14">
        <f>VLOOKUP($C944,List!$A$2:$D$26,3,0)*D944/1000</f>
        <v>4.24</v>
      </c>
      <c r="N944" s="13" t="str">
        <f>VLOOKUP($C944,List!$A$2:$D$26,4,0)</f>
        <v>800g</v>
      </c>
      <c r="O944" s="14" t="str">
        <f t="shared" si="44"/>
        <v>Q3</v>
      </c>
    </row>
    <row r="945" spans="1:15" x14ac:dyDescent="0.55000000000000004">
      <c r="A945" s="2">
        <v>43738</v>
      </c>
      <c r="B945" t="s">
        <v>53</v>
      </c>
      <c r="C945" t="s">
        <v>22</v>
      </c>
      <c r="D945" s="6">
        <v>370</v>
      </c>
      <c r="E945" s="4">
        <v>860949</v>
      </c>
      <c r="F945" s="4">
        <v>318551030</v>
      </c>
      <c r="G945" s="4">
        <v>35040613.299999997</v>
      </c>
      <c r="H945" t="s">
        <v>43</v>
      </c>
      <c r="I945" t="s">
        <v>74</v>
      </c>
      <c r="J945" s="13" t="str">
        <f t="shared" si="42"/>
        <v>T09</v>
      </c>
      <c r="K945" s="13" t="str">
        <f t="shared" si="43"/>
        <v>W40</v>
      </c>
      <c r="L945" s="13" t="str">
        <f>VLOOKUP($C945,List!$A$2:$D$26,2,0)</f>
        <v>Nhóm 06</v>
      </c>
      <c r="M945" s="14">
        <f>VLOOKUP($C945,List!$A$2:$D$26,3,0)*D945/1000</f>
        <v>0.70299999999999996</v>
      </c>
      <c r="N945" s="13" t="str">
        <f>VLOOKUP($C945,List!$A$2:$D$26,4,0)</f>
        <v>250g</v>
      </c>
      <c r="O945" s="14" t="str">
        <f t="shared" si="44"/>
        <v>Q3</v>
      </c>
    </row>
    <row r="946" spans="1:15" x14ac:dyDescent="0.55000000000000004">
      <c r="A946" s="2">
        <v>43739</v>
      </c>
      <c r="B946" t="s">
        <v>51</v>
      </c>
      <c r="C946" t="s">
        <v>14</v>
      </c>
      <c r="D946" s="6">
        <v>150</v>
      </c>
      <c r="E946" s="4">
        <v>215192</v>
      </c>
      <c r="F946" s="4">
        <v>32278860</v>
      </c>
      <c r="G946" s="4">
        <v>7746926.4000000004</v>
      </c>
      <c r="H946" t="s">
        <v>47</v>
      </c>
      <c r="I946" t="s">
        <v>75</v>
      </c>
      <c r="J946" s="13" t="str">
        <f t="shared" si="42"/>
        <v>T10</v>
      </c>
      <c r="K946" s="13" t="str">
        <f t="shared" si="43"/>
        <v>W40</v>
      </c>
      <c r="L946" s="13" t="str">
        <f>VLOOKUP($C946,List!$A$2:$D$26,2,0)</f>
        <v>Nhóm 04</v>
      </c>
      <c r="M946" s="14">
        <f>VLOOKUP($C946,List!$A$2:$D$26,3,0)*D946/1000</f>
        <v>0.24</v>
      </c>
      <c r="N946" s="13" t="str">
        <f>VLOOKUP($C946,List!$A$2:$D$26,4,0)</f>
        <v>250g</v>
      </c>
      <c r="O946" s="14" t="str">
        <f t="shared" si="44"/>
        <v>Q4</v>
      </c>
    </row>
    <row r="947" spans="1:15" x14ac:dyDescent="0.55000000000000004">
      <c r="A947" s="2">
        <v>43739</v>
      </c>
      <c r="B947" t="s">
        <v>65</v>
      </c>
      <c r="C947" t="s">
        <v>26</v>
      </c>
      <c r="D947" s="6">
        <v>40</v>
      </c>
      <c r="E947" s="4">
        <v>768955</v>
      </c>
      <c r="F947" s="4">
        <v>30758180</v>
      </c>
      <c r="G947" s="4">
        <v>6151636</v>
      </c>
      <c r="H947" t="s">
        <v>44</v>
      </c>
      <c r="I947" t="s">
        <v>74</v>
      </c>
      <c r="J947" s="13" t="str">
        <f t="shared" si="42"/>
        <v>T10</v>
      </c>
      <c r="K947" s="13" t="str">
        <f t="shared" si="43"/>
        <v>W40</v>
      </c>
      <c r="L947" s="13" t="str">
        <f>VLOOKUP($C947,List!$A$2:$D$26,2,0)</f>
        <v>Nhóm 06</v>
      </c>
      <c r="M947" s="14">
        <f>VLOOKUP($C947,List!$A$2:$D$26,3,0)*D947/1000</f>
        <v>0.104</v>
      </c>
      <c r="N947" s="13" t="str">
        <f>VLOOKUP($C947,List!$A$2:$D$26,4,0)</f>
        <v>500g</v>
      </c>
      <c r="O947" s="14" t="str">
        <f t="shared" si="44"/>
        <v>Q4</v>
      </c>
    </row>
    <row r="948" spans="1:15" x14ac:dyDescent="0.55000000000000004">
      <c r="A948" s="2">
        <v>43739</v>
      </c>
      <c r="B948" t="s">
        <v>56</v>
      </c>
      <c r="C948" t="s">
        <v>17</v>
      </c>
      <c r="D948" s="6">
        <v>40</v>
      </c>
      <c r="E948" s="4">
        <v>508692</v>
      </c>
      <c r="F948" s="4">
        <v>20347680</v>
      </c>
      <c r="G948" s="4">
        <v>3255628.8</v>
      </c>
      <c r="H948" t="s">
        <v>47</v>
      </c>
      <c r="I948" t="s">
        <v>74</v>
      </c>
      <c r="J948" s="13" t="str">
        <f t="shared" si="42"/>
        <v>T10</v>
      </c>
      <c r="K948" s="13" t="str">
        <f t="shared" si="43"/>
        <v>W40</v>
      </c>
      <c r="L948" s="13" t="str">
        <f>VLOOKUP($C948,List!$A$2:$D$26,2,0)</f>
        <v>Nhóm 01</v>
      </c>
      <c r="M948" s="14">
        <f>VLOOKUP($C948,List!$A$2:$D$26,3,0)*D948/1000</f>
        <v>9.1999999999999998E-2</v>
      </c>
      <c r="N948" s="13" t="str">
        <f>VLOOKUP($C948,List!$A$2:$D$26,4,0)</f>
        <v>500g</v>
      </c>
      <c r="O948" s="14" t="str">
        <f t="shared" si="44"/>
        <v>Q4</v>
      </c>
    </row>
    <row r="949" spans="1:15" x14ac:dyDescent="0.55000000000000004">
      <c r="A949" s="2">
        <v>43740</v>
      </c>
      <c r="B949" t="s">
        <v>50</v>
      </c>
      <c r="C949" t="s">
        <v>29</v>
      </c>
      <c r="D949" s="6">
        <v>220</v>
      </c>
      <c r="E949" s="4">
        <v>818514</v>
      </c>
      <c r="F949" s="4">
        <v>180073170</v>
      </c>
      <c r="G949" s="4">
        <v>39616097.400000006</v>
      </c>
      <c r="H949" t="s">
        <v>47</v>
      </c>
      <c r="I949" t="s">
        <v>75</v>
      </c>
      <c r="J949" s="13" t="str">
        <f t="shared" si="42"/>
        <v>T10</v>
      </c>
      <c r="K949" s="13" t="str">
        <f t="shared" si="43"/>
        <v>W40</v>
      </c>
      <c r="L949" s="13" t="str">
        <f>VLOOKUP($C949,List!$A$2:$D$26,2,0)</f>
        <v>Nhóm 02</v>
      </c>
      <c r="M949" s="14">
        <f>VLOOKUP($C949,List!$A$2:$D$26,3,0)*D949/1000</f>
        <v>0.72599999999999998</v>
      </c>
      <c r="N949" s="13" t="str">
        <f>VLOOKUP($C949,List!$A$2:$D$26,4,0)</f>
        <v>800g</v>
      </c>
      <c r="O949" s="14" t="str">
        <f t="shared" si="44"/>
        <v>Q4</v>
      </c>
    </row>
    <row r="950" spans="1:15" x14ac:dyDescent="0.55000000000000004">
      <c r="A950" s="2">
        <v>43740</v>
      </c>
      <c r="B950" t="s">
        <v>61</v>
      </c>
      <c r="C950" t="s">
        <v>7</v>
      </c>
      <c r="D950" s="6">
        <v>670</v>
      </c>
      <c r="E950" s="4">
        <v>491879</v>
      </c>
      <c r="F950" s="4">
        <v>329558910</v>
      </c>
      <c r="G950" s="4">
        <v>59320603.799999997</v>
      </c>
      <c r="H950" t="s">
        <v>47</v>
      </c>
      <c r="I950" t="s">
        <v>75</v>
      </c>
      <c r="J950" s="13" t="str">
        <f t="shared" si="42"/>
        <v>T10</v>
      </c>
      <c r="K950" s="13" t="str">
        <f t="shared" si="43"/>
        <v>W40</v>
      </c>
      <c r="L950" s="13" t="str">
        <f>VLOOKUP($C950,List!$A$2:$D$26,2,0)</f>
        <v>Nhóm 06</v>
      </c>
      <c r="M950" s="14">
        <f>VLOOKUP($C950,List!$A$2:$D$26,3,0)*D950/1000</f>
        <v>2.1440000000000001</v>
      </c>
      <c r="N950" s="13" t="str">
        <f>VLOOKUP($C950,List!$A$2:$D$26,4,0)</f>
        <v>800g</v>
      </c>
      <c r="O950" s="14" t="str">
        <f t="shared" si="44"/>
        <v>Q4</v>
      </c>
    </row>
    <row r="951" spans="1:15" x14ac:dyDescent="0.55000000000000004">
      <c r="A951" s="2">
        <v>43741</v>
      </c>
      <c r="B951" t="s">
        <v>63</v>
      </c>
      <c r="C951" t="s">
        <v>27</v>
      </c>
      <c r="D951" s="6">
        <v>840</v>
      </c>
      <c r="E951" s="4">
        <v>307511</v>
      </c>
      <c r="F951" s="4">
        <v>258309020</v>
      </c>
      <c r="G951" s="4">
        <v>30997082.399999999</v>
      </c>
      <c r="H951" t="s">
        <v>45</v>
      </c>
      <c r="I951" t="s">
        <v>75</v>
      </c>
      <c r="J951" s="13" t="str">
        <f t="shared" si="42"/>
        <v>T10</v>
      </c>
      <c r="K951" s="13" t="str">
        <f t="shared" si="43"/>
        <v>W40</v>
      </c>
      <c r="L951" s="13" t="str">
        <f>VLOOKUP($C951,List!$A$2:$D$26,2,0)</f>
        <v>Nhóm 03</v>
      </c>
      <c r="M951" s="14">
        <f>VLOOKUP($C951,List!$A$2:$D$26,3,0)*D951/1000</f>
        <v>3.1080000000000001</v>
      </c>
      <c r="N951" s="13" t="str">
        <f>VLOOKUP($C951,List!$A$2:$D$26,4,0)</f>
        <v>800g</v>
      </c>
      <c r="O951" s="14" t="str">
        <f t="shared" si="44"/>
        <v>Q4</v>
      </c>
    </row>
    <row r="952" spans="1:15" x14ac:dyDescent="0.55000000000000004">
      <c r="A952" s="2">
        <v>43741</v>
      </c>
      <c r="B952" t="s">
        <v>51</v>
      </c>
      <c r="C952" t="s">
        <v>15</v>
      </c>
      <c r="D952" s="6">
        <v>420</v>
      </c>
      <c r="E952" s="4">
        <v>599435</v>
      </c>
      <c r="F952" s="4">
        <v>251762820</v>
      </c>
      <c r="G952" s="4">
        <v>50352564</v>
      </c>
      <c r="H952" t="s">
        <v>46</v>
      </c>
      <c r="I952" t="s">
        <v>74</v>
      </c>
      <c r="J952" s="13" t="str">
        <f t="shared" si="42"/>
        <v>T10</v>
      </c>
      <c r="K952" s="13" t="str">
        <f t="shared" si="43"/>
        <v>W40</v>
      </c>
      <c r="L952" s="13" t="str">
        <f>VLOOKUP($C952,List!$A$2:$D$26,2,0)</f>
        <v>Nhóm 03</v>
      </c>
      <c r="M952" s="14">
        <f>VLOOKUP($C952,List!$A$2:$D$26,3,0)*D952/1000</f>
        <v>1.512</v>
      </c>
      <c r="N952" s="13" t="str">
        <f>VLOOKUP($C952,List!$A$2:$D$26,4,0)</f>
        <v>800g</v>
      </c>
      <c r="O952" s="14" t="str">
        <f t="shared" si="44"/>
        <v>Q4</v>
      </c>
    </row>
    <row r="953" spans="1:15" x14ac:dyDescent="0.55000000000000004">
      <c r="A953" s="2">
        <v>43741</v>
      </c>
      <c r="B953" t="s">
        <v>63</v>
      </c>
      <c r="C953" t="s">
        <v>19</v>
      </c>
      <c r="D953" s="6">
        <v>1080</v>
      </c>
      <c r="E953" s="4">
        <v>586838</v>
      </c>
      <c r="F953" s="4">
        <v>633785280</v>
      </c>
      <c r="G953" s="4">
        <v>152108467.19999999</v>
      </c>
      <c r="H953" t="s">
        <v>44</v>
      </c>
      <c r="I953" t="s">
        <v>75</v>
      </c>
      <c r="J953" s="13" t="str">
        <f t="shared" si="42"/>
        <v>T10</v>
      </c>
      <c r="K953" s="13" t="str">
        <f t="shared" si="43"/>
        <v>W40</v>
      </c>
      <c r="L953" s="13" t="str">
        <f>VLOOKUP($C953,List!$A$2:$D$26,2,0)</f>
        <v>Nhóm 08</v>
      </c>
      <c r="M953" s="14">
        <f>VLOOKUP($C953,List!$A$2:$D$26,3,0)*D953/1000</f>
        <v>1.296</v>
      </c>
      <c r="N953" s="13" t="str">
        <f>VLOOKUP($C953,List!$A$2:$D$26,4,0)</f>
        <v>250g</v>
      </c>
      <c r="O953" s="14" t="str">
        <f t="shared" si="44"/>
        <v>Q4</v>
      </c>
    </row>
    <row r="954" spans="1:15" x14ac:dyDescent="0.55000000000000004">
      <c r="A954" s="2">
        <v>43742</v>
      </c>
      <c r="B954" t="s">
        <v>54</v>
      </c>
      <c r="C954" t="s">
        <v>23</v>
      </c>
      <c r="D954" s="6">
        <v>580</v>
      </c>
      <c r="E954" s="4">
        <v>1090022</v>
      </c>
      <c r="F954" s="4">
        <v>632212900</v>
      </c>
      <c r="G954" s="4">
        <v>113798322</v>
      </c>
      <c r="H954" t="s">
        <v>45</v>
      </c>
      <c r="I954" t="s">
        <v>74</v>
      </c>
      <c r="J954" s="13" t="str">
        <f t="shared" si="42"/>
        <v>T10</v>
      </c>
      <c r="K954" s="13" t="str">
        <f t="shared" si="43"/>
        <v>W40</v>
      </c>
      <c r="L954" s="13" t="str">
        <f>VLOOKUP($C954,List!$A$2:$D$26,2,0)</f>
        <v>Nhóm 07</v>
      </c>
      <c r="M954" s="14">
        <f>VLOOKUP($C954,List!$A$2:$D$26,3,0)*D954/1000</f>
        <v>2.3780000000000001</v>
      </c>
      <c r="N954" s="13" t="str">
        <f>VLOOKUP($C954,List!$A$2:$D$26,4,0)</f>
        <v>1000g</v>
      </c>
      <c r="O954" s="14" t="str">
        <f t="shared" si="44"/>
        <v>Q4</v>
      </c>
    </row>
    <row r="955" spans="1:15" x14ac:dyDescent="0.55000000000000004">
      <c r="A955" s="2">
        <v>43742</v>
      </c>
      <c r="B955" t="s">
        <v>60</v>
      </c>
      <c r="C955" t="s">
        <v>7</v>
      </c>
      <c r="D955" s="6">
        <v>340</v>
      </c>
      <c r="E955" s="4">
        <v>368864</v>
      </c>
      <c r="F955" s="4">
        <v>125413630</v>
      </c>
      <c r="G955" s="4">
        <v>30099271.200000003</v>
      </c>
      <c r="H955" t="s">
        <v>44</v>
      </c>
      <c r="I955" t="s">
        <v>75</v>
      </c>
      <c r="J955" s="13" t="str">
        <f t="shared" si="42"/>
        <v>T10</v>
      </c>
      <c r="K955" s="13" t="str">
        <f t="shared" si="43"/>
        <v>W40</v>
      </c>
      <c r="L955" s="13" t="str">
        <f>VLOOKUP($C955,List!$A$2:$D$26,2,0)</f>
        <v>Nhóm 06</v>
      </c>
      <c r="M955" s="14">
        <f>VLOOKUP($C955,List!$A$2:$D$26,3,0)*D955/1000</f>
        <v>1.0880000000000001</v>
      </c>
      <c r="N955" s="13" t="str">
        <f>VLOOKUP($C955,List!$A$2:$D$26,4,0)</f>
        <v>800g</v>
      </c>
      <c r="O955" s="14" t="str">
        <f t="shared" si="44"/>
        <v>Q4</v>
      </c>
    </row>
    <row r="956" spans="1:15" x14ac:dyDescent="0.55000000000000004">
      <c r="A956" s="2">
        <v>43742</v>
      </c>
      <c r="B956" t="s">
        <v>51</v>
      </c>
      <c r="C956" t="s">
        <v>8</v>
      </c>
      <c r="D956" s="6">
        <v>1430</v>
      </c>
      <c r="E956" s="4">
        <v>430140</v>
      </c>
      <c r="F956" s="4">
        <v>615100710</v>
      </c>
      <c r="G956" s="4">
        <v>49208056.799999997</v>
      </c>
      <c r="H956" t="s">
        <v>44</v>
      </c>
      <c r="I956" t="s">
        <v>74</v>
      </c>
      <c r="J956" s="13" t="str">
        <f t="shared" si="42"/>
        <v>T10</v>
      </c>
      <c r="K956" s="13" t="str">
        <f t="shared" si="43"/>
        <v>W40</v>
      </c>
      <c r="L956" s="13" t="str">
        <f>VLOOKUP($C956,List!$A$2:$D$26,2,0)</f>
        <v>Nhóm 02</v>
      </c>
      <c r="M956" s="14">
        <f>VLOOKUP($C956,List!$A$2:$D$26,3,0)*D956/1000</f>
        <v>5.72</v>
      </c>
      <c r="N956" s="13" t="str">
        <f>VLOOKUP($C956,List!$A$2:$D$26,4,0)</f>
        <v>800g</v>
      </c>
      <c r="O956" s="14" t="str">
        <f t="shared" si="44"/>
        <v>Q4</v>
      </c>
    </row>
    <row r="957" spans="1:15" x14ac:dyDescent="0.55000000000000004">
      <c r="A957" s="2">
        <v>43742</v>
      </c>
      <c r="B957" t="s">
        <v>59</v>
      </c>
      <c r="C957" t="s">
        <v>30</v>
      </c>
      <c r="D957" s="6">
        <v>290</v>
      </c>
      <c r="E957" s="4">
        <v>481243</v>
      </c>
      <c r="F957" s="4">
        <v>139560480</v>
      </c>
      <c r="G957" s="4">
        <v>19538467.200000003</v>
      </c>
      <c r="H957" t="s">
        <v>47</v>
      </c>
      <c r="I957" t="s">
        <v>75</v>
      </c>
      <c r="J957" s="13" t="str">
        <f t="shared" si="42"/>
        <v>T10</v>
      </c>
      <c r="K957" s="13" t="str">
        <f t="shared" si="43"/>
        <v>W40</v>
      </c>
      <c r="L957" s="13" t="str">
        <f>VLOOKUP($C957,List!$A$2:$D$26,2,0)</f>
        <v>Nhóm 07</v>
      </c>
      <c r="M957" s="14">
        <f>VLOOKUP($C957,List!$A$2:$D$26,3,0)*D957/1000</f>
        <v>1.1020000000000001</v>
      </c>
      <c r="N957" s="13" t="str">
        <f>VLOOKUP($C957,List!$A$2:$D$26,4,0)</f>
        <v>800g</v>
      </c>
      <c r="O957" s="14" t="str">
        <f t="shared" si="44"/>
        <v>Q4</v>
      </c>
    </row>
    <row r="958" spans="1:15" x14ac:dyDescent="0.55000000000000004">
      <c r="A958" s="2">
        <v>43742</v>
      </c>
      <c r="B958" t="s">
        <v>64</v>
      </c>
      <c r="C958" t="s">
        <v>14</v>
      </c>
      <c r="D958" s="6">
        <v>120</v>
      </c>
      <c r="E958" s="4">
        <v>234594</v>
      </c>
      <c r="F958" s="4">
        <v>28151320</v>
      </c>
      <c r="G958" s="4">
        <v>2533618.7999999998</v>
      </c>
      <c r="H958" t="s">
        <v>43</v>
      </c>
      <c r="I958" t="s">
        <v>74</v>
      </c>
      <c r="J958" s="13" t="str">
        <f t="shared" si="42"/>
        <v>T10</v>
      </c>
      <c r="K958" s="13" t="str">
        <f t="shared" si="43"/>
        <v>W40</v>
      </c>
      <c r="L958" s="13" t="str">
        <f>VLOOKUP($C958,List!$A$2:$D$26,2,0)</f>
        <v>Nhóm 04</v>
      </c>
      <c r="M958" s="14">
        <f>VLOOKUP($C958,List!$A$2:$D$26,3,0)*D958/1000</f>
        <v>0.192</v>
      </c>
      <c r="N958" s="13" t="str">
        <f>VLOOKUP($C958,List!$A$2:$D$26,4,0)</f>
        <v>250g</v>
      </c>
      <c r="O958" s="14" t="str">
        <f t="shared" si="44"/>
        <v>Q4</v>
      </c>
    </row>
    <row r="959" spans="1:15" x14ac:dyDescent="0.55000000000000004">
      <c r="A959" s="2">
        <v>43743</v>
      </c>
      <c r="B959" t="s">
        <v>58</v>
      </c>
      <c r="C959" t="s">
        <v>9</v>
      </c>
      <c r="D959" s="6">
        <v>550</v>
      </c>
      <c r="E959" s="4">
        <v>546183</v>
      </c>
      <c r="F959" s="4">
        <v>300400400</v>
      </c>
      <c r="G959" s="4">
        <v>63084083.999999993</v>
      </c>
      <c r="H959" t="s">
        <v>47</v>
      </c>
      <c r="I959" t="s">
        <v>74</v>
      </c>
      <c r="J959" s="13" t="str">
        <f t="shared" si="42"/>
        <v>T10</v>
      </c>
      <c r="K959" s="13" t="str">
        <f t="shared" si="43"/>
        <v>W40</v>
      </c>
      <c r="L959" s="13" t="str">
        <f>VLOOKUP($C959,List!$A$2:$D$26,2,0)</f>
        <v>Nhóm 04</v>
      </c>
      <c r="M959" s="14">
        <f>VLOOKUP($C959,List!$A$2:$D$26,3,0)*D959/1000</f>
        <v>1.76</v>
      </c>
      <c r="N959" s="13" t="str">
        <f>VLOOKUP($C959,List!$A$2:$D$26,4,0)</f>
        <v>800g</v>
      </c>
      <c r="O959" s="14" t="str">
        <f t="shared" si="44"/>
        <v>Q4</v>
      </c>
    </row>
    <row r="960" spans="1:15" x14ac:dyDescent="0.55000000000000004">
      <c r="A960" s="2">
        <v>43743</v>
      </c>
      <c r="B960" t="s">
        <v>63</v>
      </c>
      <c r="C960" t="s">
        <v>17</v>
      </c>
      <c r="D960" s="6">
        <v>570</v>
      </c>
      <c r="E960" s="4">
        <v>412186</v>
      </c>
      <c r="F960" s="4">
        <v>234946060</v>
      </c>
      <c r="G960" s="4">
        <v>21145145.399999999</v>
      </c>
      <c r="H960" t="s">
        <v>43</v>
      </c>
      <c r="I960" t="s">
        <v>74</v>
      </c>
      <c r="J960" s="13" t="str">
        <f t="shared" si="42"/>
        <v>T10</v>
      </c>
      <c r="K960" s="13" t="str">
        <f t="shared" si="43"/>
        <v>W40</v>
      </c>
      <c r="L960" s="13" t="str">
        <f>VLOOKUP($C960,List!$A$2:$D$26,2,0)</f>
        <v>Nhóm 01</v>
      </c>
      <c r="M960" s="14">
        <f>VLOOKUP($C960,List!$A$2:$D$26,3,0)*D960/1000</f>
        <v>1.3109999999999999</v>
      </c>
      <c r="N960" s="13" t="str">
        <f>VLOOKUP($C960,List!$A$2:$D$26,4,0)</f>
        <v>500g</v>
      </c>
      <c r="O960" s="14" t="str">
        <f t="shared" si="44"/>
        <v>Q4</v>
      </c>
    </row>
    <row r="961" spans="1:15" x14ac:dyDescent="0.55000000000000004">
      <c r="A961" s="2">
        <v>43743</v>
      </c>
      <c r="B961" t="s">
        <v>60</v>
      </c>
      <c r="C961" t="s">
        <v>7</v>
      </c>
      <c r="D961" s="6">
        <v>770</v>
      </c>
      <c r="E961" s="4">
        <v>513695</v>
      </c>
      <c r="F961" s="4">
        <v>395545080</v>
      </c>
      <c r="G961" s="4">
        <v>90975368.400000006</v>
      </c>
      <c r="H961" t="s">
        <v>43</v>
      </c>
      <c r="I961" t="s">
        <v>75</v>
      </c>
      <c r="J961" s="13" t="str">
        <f t="shared" si="42"/>
        <v>T10</v>
      </c>
      <c r="K961" s="13" t="str">
        <f t="shared" si="43"/>
        <v>W40</v>
      </c>
      <c r="L961" s="13" t="str">
        <f>VLOOKUP($C961,List!$A$2:$D$26,2,0)</f>
        <v>Nhóm 06</v>
      </c>
      <c r="M961" s="14">
        <f>VLOOKUP($C961,List!$A$2:$D$26,3,0)*D961/1000</f>
        <v>2.464</v>
      </c>
      <c r="N961" s="13" t="str">
        <f>VLOOKUP($C961,List!$A$2:$D$26,4,0)</f>
        <v>800g</v>
      </c>
      <c r="O961" s="14" t="str">
        <f t="shared" si="44"/>
        <v>Q4</v>
      </c>
    </row>
    <row r="962" spans="1:15" x14ac:dyDescent="0.55000000000000004">
      <c r="A962" s="2">
        <v>43743</v>
      </c>
      <c r="B962" t="s">
        <v>59</v>
      </c>
      <c r="C962" t="s">
        <v>22</v>
      </c>
      <c r="D962" s="6">
        <v>730</v>
      </c>
      <c r="E962" s="4">
        <v>734640</v>
      </c>
      <c r="F962" s="4">
        <v>536286890</v>
      </c>
      <c r="G962" s="4">
        <v>91168771.300000012</v>
      </c>
      <c r="H962" t="s">
        <v>46</v>
      </c>
      <c r="I962" t="s">
        <v>75</v>
      </c>
      <c r="J962" s="13" t="str">
        <f t="shared" si="42"/>
        <v>T10</v>
      </c>
      <c r="K962" s="13" t="str">
        <f t="shared" si="43"/>
        <v>W40</v>
      </c>
      <c r="L962" s="13" t="str">
        <f>VLOOKUP($C962,List!$A$2:$D$26,2,0)</f>
        <v>Nhóm 06</v>
      </c>
      <c r="M962" s="14">
        <f>VLOOKUP($C962,List!$A$2:$D$26,3,0)*D962/1000</f>
        <v>1.387</v>
      </c>
      <c r="N962" s="13" t="str">
        <f>VLOOKUP($C962,List!$A$2:$D$26,4,0)</f>
        <v>250g</v>
      </c>
      <c r="O962" s="14" t="str">
        <f t="shared" si="44"/>
        <v>Q4</v>
      </c>
    </row>
    <row r="963" spans="1:15" x14ac:dyDescent="0.55000000000000004">
      <c r="A963" s="2">
        <v>43744</v>
      </c>
      <c r="B963" t="s">
        <v>52</v>
      </c>
      <c r="C963" t="s">
        <v>8</v>
      </c>
      <c r="D963" s="6">
        <v>1190</v>
      </c>
      <c r="E963" s="4">
        <v>494063</v>
      </c>
      <c r="F963" s="4">
        <v>587934890</v>
      </c>
      <c r="G963" s="4">
        <v>99948931.300000012</v>
      </c>
      <c r="H963" t="s">
        <v>44</v>
      </c>
      <c r="I963" t="s">
        <v>74</v>
      </c>
      <c r="J963" s="13" t="str">
        <f t="shared" si="42"/>
        <v>T10</v>
      </c>
      <c r="K963" s="13" t="str">
        <f t="shared" si="43"/>
        <v>W41</v>
      </c>
      <c r="L963" s="13" t="str">
        <f>VLOOKUP($C963,List!$A$2:$D$26,2,0)</f>
        <v>Nhóm 02</v>
      </c>
      <c r="M963" s="14">
        <f>VLOOKUP($C963,List!$A$2:$D$26,3,0)*D963/1000</f>
        <v>4.76</v>
      </c>
      <c r="N963" s="13" t="str">
        <f>VLOOKUP($C963,List!$A$2:$D$26,4,0)</f>
        <v>800g</v>
      </c>
      <c r="O963" s="14" t="str">
        <f t="shared" si="44"/>
        <v>Q4</v>
      </c>
    </row>
    <row r="964" spans="1:15" x14ac:dyDescent="0.55000000000000004">
      <c r="A964" s="2">
        <v>43744</v>
      </c>
      <c r="B964" t="s">
        <v>51</v>
      </c>
      <c r="C964" t="s">
        <v>23</v>
      </c>
      <c r="D964" s="6">
        <v>10</v>
      </c>
      <c r="E964" s="4">
        <v>1007996</v>
      </c>
      <c r="F964" s="4">
        <v>10079960</v>
      </c>
      <c r="G964" s="4">
        <v>1713593.2000000002</v>
      </c>
      <c r="H964" t="s">
        <v>45</v>
      </c>
      <c r="I964" t="s">
        <v>75</v>
      </c>
      <c r="J964" s="13" t="str">
        <f t="shared" si="42"/>
        <v>T10</v>
      </c>
      <c r="K964" s="13" t="str">
        <f t="shared" si="43"/>
        <v>W41</v>
      </c>
      <c r="L964" s="13" t="str">
        <f>VLOOKUP($C964,List!$A$2:$D$26,2,0)</f>
        <v>Nhóm 07</v>
      </c>
      <c r="M964" s="14">
        <f>VLOOKUP($C964,List!$A$2:$D$26,3,0)*D964/1000</f>
        <v>4.1000000000000002E-2</v>
      </c>
      <c r="N964" s="13" t="str">
        <f>VLOOKUP($C964,List!$A$2:$D$26,4,0)</f>
        <v>1000g</v>
      </c>
      <c r="O964" s="14" t="str">
        <f t="shared" si="44"/>
        <v>Q4</v>
      </c>
    </row>
    <row r="965" spans="1:15" x14ac:dyDescent="0.55000000000000004">
      <c r="A965" s="2">
        <v>43744</v>
      </c>
      <c r="B965" t="s">
        <v>58</v>
      </c>
      <c r="C965" t="s">
        <v>14</v>
      </c>
      <c r="D965" s="6">
        <v>2330</v>
      </c>
      <c r="E965" s="4">
        <v>236442</v>
      </c>
      <c r="F965" s="4">
        <v>550909740</v>
      </c>
      <c r="G965" s="4">
        <v>132218337.59999999</v>
      </c>
      <c r="H965" t="s">
        <v>46</v>
      </c>
      <c r="I965" t="s">
        <v>74</v>
      </c>
      <c r="J965" s="13" t="str">
        <f t="shared" si="42"/>
        <v>T10</v>
      </c>
      <c r="K965" s="13" t="str">
        <f t="shared" si="43"/>
        <v>W41</v>
      </c>
      <c r="L965" s="13" t="str">
        <f>VLOOKUP($C965,List!$A$2:$D$26,2,0)</f>
        <v>Nhóm 04</v>
      </c>
      <c r="M965" s="14">
        <f>VLOOKUP($C965,List!$A$2:$D$26,3,0)*D965/1000</f>
        <v>3.7280000000000002</v>
      </c>
      <c r="N965" s="13" t="str">
        <f>VLOOKUP($C965,List!$A$2:$D$26,4,0)</f>
        <v>250g</v>
      </c>
      <c r="O965" s="14" t="str">
        <f t="shared" si="44"/>
        <v>Q4</v>
      </c>
    </row>
    <row r="966" spans="1:15" x14ac:dyDescent="0.55000000000000004">
      <c r="A966" s="2">
        <v>43744</v>
      </c>
      <c r="B966" t="s">
        <v>55</v>
      </c>
      <c r="C966" t="s">
        <v>23</v>
      </c>
      <c r="D966" s="6">
        <v>640</v>
      </c>
      <c r="E966" s="4">
        <v>866706</v>
      </c>
      <c r="F966" s="4">
        <v>554691870</v>
      </c>
      <c r="G966" s="4">
        <v>94297617.900000006</v>
      </c>
      <c r="H966" t="s">
        <v>46</v>
      </c>
      <c r="I966" t="s">
        <v>75</v>
      </c>
      <c r="J966" s="13" t="str">
        <f t="shared" si="42"/>
        <v>T10</v>
      </c>
      <c r="K966" s="13" t="str">
        <f t="shared" si="43"/>
        <v>W41</v>
      </c>
      <c r="L966" s="13" t="str">
        <f>VLOOKUP($C966,List!$A$2:$D$26,2,0)</f>
        <v>Nhóm 07</v>
      </c>
      <c r="M966" s="14">
        <f>VLOOKUP($C966,List!$A$2:$D$26,3,0)*D966/1000</f>
        <v>2.6240000000000001</v>
      </c>
      <c r="N966" s="13" t="str">
        <f>VLOOKUP($C966,List!$A$2:$D$26,4,0)</f>
        <v>1000g</v>
      </c>
      <c r="O966" s="14" t="str">
        <f t="shared" si="44"/>
        <v>Q4</v>
      </c>
    </row>
    <row r="967" spans="1:15" x14ac:dyDescent="0.55000000000000004">
      <c r="A967" s="2">
        <v>43745</v>
      </c>
      <c r="B967" t="s">
        <v>61</v>
      </c>
      <c r="C967" t="s">
        <v>13</v>
      </c>
      <c r="D967" s="6">
        <v>100</v>
      </c>
      <c r="E967" s="4">
        <v>762311</v>
      </c>
      <c r="F967" s="4">
        <v>76231130</v>
      </c>
      <c r="G967" s="4">
        <v>10672358.200000001</v>
      </c>
      <c r="H967" t="s">
        <v>44</v>
      </c>
      <c r="I967" t="s">
        <v>75</v>
      </c>
      <c r="J967" s="13" t="str">
        <f t="shared" si="42"/>
        <v>T10</v>
      </c>
      <c r="K967" s="13" t="str">
        <f t="shared" si="43"/>
        <v>W41</v>
      </c>
      <c r="L967" s="13" t="str">
        <f>VLOOKUP($C967,List!$A$2:$D$26,2,0)</f>
        <v>Nhóm 08</v>
      </c>
      <c r="M967" s="14">
        <f>VLOOKUP($C967,List!$A$2:$D$26,3,0)*D967/1000</f>
        <v>0.27</v>
      </c>
      <c r="N967" s="13" t="str">
        <f>VLOOKUP($C967,List!$A$2:$D$26,4,0)</f>
        <v>500g</v>
      </c>
      <c r="O967" s="14" t="str">
        <f t="shared" si="44"/>
        <v>Q4</v>
      </c>
    </row>
    <row r="968" spans="1:15" x14ac:dyDescent="0.55000000000000004">
      <c r="A968" s="2">
        <v>43746</v>
      </c>
      <c r="B968" t="s">
        <v>50</v>
      </c>
      <c r="C968" t="s">
        <v>12</v>
      </c>
      <c r="D968" s="6">
        <v>830</v>
      </c>
      <c r="E968" s="4">
        <v>756931</v>
      </c>
      <c r="F968" s="4">
        <v>628252850</v>
      </c>
      <c r="G968" s="4">
        <v>75390342</v>
      </c>
      <c r="H968" t="s">
        <v>47</v>
      </c>
      <c r="I968" t="s">
        <v>75</v>
      </c>
      <c r="J968" s="13" t="str">
        <f t="shared" ref="J968:J1031" si="45">"T"&amp;RIGHT(0&amp;MONTH(A968),2)</f>
        <v>T10</v>
      </c>
      <c r="K968" s="13" t="str">
        <f t="shared" ref="K968:K1031" si="46">"W"&amp;RIGHT(0&amp;WEEKNUM(A968),2)</f>
        <v>W41</v>
      </c>
      <c r="L968" s="13" t="str">
        <f>VLOOKUP($C968,List!$A$2:$D$26,2,0)</f>
        <v>Nhóm 03</v>
      </c>
      <c r="M968" s="14">
        <f>VLOOKUP($C968,List!$A$2:$D$26,3,0)*D968/1000</f>
        <v>3.569</v>
      </c>
      <c r="N968" s="13" t="str">
        <f>VLOOKUP($C968,List!$A$2:$D$26,4,0)</f>
        <v>1000g</v>
      </c>
      <c r="O968" s="14" t="str">
        <f t="shared" ref="O968:O1031" si="47">IF(MONTH(A968)&gt;9,"Q4",IF(MONTH(A968)&gt;6,"Q3",IF(MONTH(A968)&gt;3,"Q2","Q1")))</f>
        <v>Q4</v>
      </c>
    </row>
    <row r="969" spans="1:15" x14ac:dyDescent="0.55000000000000004">
      <c r="A969" s="2">
        <v>43746</v>
      </c>
      <c r="B969" t="s">
        <v>55</v>
      </c>
      <c r="C969" t="s">
        <v>26</v>
      </c>
      <c r="D969" s="6">
        <v>510</v>
      </c>
      <c r="E969" s="4">
        <v>684137</v>
      </c>
      <c r="F969" s="4">
        <v>348909670</v>
      </c>
      <c r="G969" s="4">
        <v>52336450.5</v>
      </c>
      <c r="H969" t="s">
        <v>43</v>
      </c>
      <c r="I969" t="s">
        <v>75</v>
      </c>
      <c r="J969" s="13" t="str">
        <f t="shared" si="45"/>
        <v>T10</v>
      </c>
      <c r="K969" s="13" t="str">
        <f t="shared" si="46"/>
        <v>W41</v>
      </c>
      <c r="L969" s="13" t="str">
        <f>VLOOKUP($C969,List!$A$2:$D$26,2,0)</f>
        <v>Nhóm 06</v>
      </c>
      <c r="M969" s="14">
        <f>VLOOKUP($C969,List!$A$2:$D$26,3,0)*D969/1000</f>
        <v>1.3260000000000001</v>
      </c>
      <c r="N969" s="13" t="str">
        <f>VLOOKUP($C969,List!$A$2:$D$26,4,0)</f>
        <v>500g</v>
      </c>
      <c r="O969" s="14" t="str">
        <f t="shared" si="47"/>
        <v>Q4</v>
      </c>
    </row>
    <row r="970" spans="1:15" x14ac:dyDescent="0.55000000000000004">
      <c r="A970" s="2">
        <v>43747</v>
      </c>
      <c r="B970" t="s">
        <v>55</v>
      </c>
      <c r="C970" t="s">
        <v>19</v>
      </c>
      <c r="D970" s="6">
        <v>910</v>
      </c>
      <c r="E970" s="4">
        <v>548171</v>
      </c>
      <c r="F970" s="4">
        <v>498836030</v>
      </c>
      <c r="G970" s="4">
        <v>64848683.900000006</v>
      </c>
      <c r="H970" t="s">
        <v>46</v>
      </c>
      <c r="I970" t="s">
        <v>75</v>
      </c>
      <c r="J970" s="13" t="str">
        <f t="shared" si="45"/>
        <v>T10</v>
      </c>
      <c r="K970" s="13" t="str">
        <f t="shared" si="46"/>
        <v>W41</v>
      </c>
      <c r="L970" s="13" t="str">
        <f>VLOOKUP($C970,List!$A$2:$D$26,2,0)</f>
        <v>Nhóm 08</v>
      </c>
      <c r="M970" s="14">
        <f>VLOOKUP($C970,List!$A$2:$D$26,3,0)*D970/1000</f>
        <v>1.0920000000000001</v>
      </c>
      <c r="N970" s="13" t="str">
        <f>VLOOKUP($C970,List!$A$2:$D$26,4,0)</f>
        <v>250g</v>
      </c>
      <c r="O970" s="14" t="str">
        <f t="shared" si="47"/>
        <v>Q4</v>
      </c>
    </row>
    <row r="971" spans="1:15" x14ac:dyDescent="0.55000000000000004">
      <c r="A971" s="2">
        <v>43747</v>
      </c>
      <c r="B971" t="s">
        <v>65</v>
      </c>
      <c r="C971" t="s">
        <v>18</v>
      </c>
      <c r="D971" s="6">
        <v>2270</v>
      </c>
      <c r="E971" s="4">
        <v>246136</v>
      </c>
      <c r="F971" s="4">
        <v>558729580</v>
      </c>
      <c r="G971" s="4">
        <v>139682395</v>
      </c>
      <c r="H971" t="s">
        <v>44</v>
      </c>
      <c r="I971" t="s">
        <v>74</v>
      </c>
      <c r="J971" s="13" t="str">
        <f t="shared" si="45"/>
        <v>T10</v>
      </c>
      <c r="K971" s="13" t="str">
        <f t="shared" si="46"/>
        <v>W41</v>
      </c>
      <c r="L971" s="13" t="str">
        <f>VLOOKUP($C971,List!$A$2:$D$26,2,0)</f>
        <v>Nhóm 02</v>
      </c>
      <c r="M971" s="14">
        <f>VLOOKUP($C971,List!$A$2:$D$26,3,0)*D971/1000</f>
        <v>9.08</v>
      </c>
      <c r="N971" s="13" t="str">
        <f>VLOOKUP($C971,List!$A$2:$D$26,4,0)</f>
        <v>800g</v>
      </c>
      <c r="O971" s="14" t="str">
        <f t="shared" si="47"/>
        <v>Q4</v>
      </c>
    </row>
    <row r="972" spans="1:15" x14ac:dyDescent="0.55000000000000004">
      <c r="A972" s="2">
        <v>43747</v>
      </c>
      <c r="B972" t="s">
        <v>51</v>
      </c>
      <c r="C972" t="s">
        <v>31</v>
      </c>
      <c r="D972" s="6">
        <v>690</v>
      </c>
      <c r="E972" s="4">
        <v>763845</v>
      </c>
      <c r="F972" s="4">
        <v>527053270</v>
      </c>
      <c r="G972" s="4">
        <v>84328523.200000003</v>
      </c>
      <c r="H972" t="s">
        <v>46</v>
      </c>
      <c r="I972" t="s">
        <v>74</v>
      </c>
      <c r="J972" s="13" t="str">
        <f t="shared" si="45"/>
        <v>T10</v>
      </c>
      <c r="K972" s="13" t="str">
        <f t="shared" si="46"/>
        <v>W41</v>
      </c>
      <c r="L972" s="13" t="str">
        <f>VLOOKUP($C972,List!$A$2:$D$26,2,0)</f>
        <v>Nhóm 04</v>
      </c>
      <c r="M972" s="14">
        <f>VLOOKUP($C972,List!$A$2:$D$26,3,0)*D972/1000</f>
        <v>2.2080000000000002</v>
      </c>
      <c r="N972" s="13" t="str">
        <f>VLOOKUP($C972,List!$A$2:$D$26,4,0)</f>
        <v>800g</v>
      </c>
      <c r="O972" s="14" t="str">
        <f t="shared" si="47"/>
        <v>Q4</v>
      </c>
    </row>
    <row r="973" spans="1:15" x14ac:dyDescent="0.55000000000000004">
      <c r="A973" s="2">
        <v>43747</v>
      </c>
      <c r="B973" t="s">
        <v>54</v>
      </c>
      <c r="C973" t="s">
        <v>26</v>
      </c>
      <c r="D973" s="6">
        <v>680</v>
      </c>
      <c r="E973" s="4">
        <v>878490</v>
      </c>
      <c r="F973" s="4">
        <v>597373120</v>
      </c>
      <c r="G973" s="4">
        <v>131422086.40000001</v>
      </c>
      <c r="H973" t="s">
        <v>46</v>
      </c>
      <c r="I973" t="s">
        <v>75</v>
      </c>
      <c r="J973" s="13" t="str">
        <f t="shared" si="45"/>
        <v>T10</v>
      </c>
      <c r="K973" s="13" t="str">
        <f t="shared" si="46"/>
        <v>W41</v>
      </c>
      <c r="L973" s="13" t="str">
        <f>VLOOKUP($C973,List!$A$2:$D$26,2,0)</f>
        <v>Nhóm 06</v>
      </c>
      <c r="M973" s="14">
        <f>VLOOKUP($C973,List!$A$2:$D$26,3,0)*D973/1000</f>
        <v>1.768</v>
      </c>
      <c r="N973" s="13" t="str">
        <f>VLOOKUP($C973,List!$A$2:$D$26,4,0)</f>
        <v>500g</v>
      </c>
      <c r="O973" s="14" t="str">
        <f t="shared" si="47"/>
        <v>Q4</v>
      </c>
    </row>
    <row r="974" spans="1:15" x14ac:dyDescent="0.55000000000000004">
      <c r="A974" s="2">
        <v>43748</v>
      </c>
      <c r="B974" t="s">
        <v>61</v>
      </c>
      <c r="C974" t="s">
        <v>16</v>
      </c>
      <c r="D974" s="6">
        <v>590</v>
      </c>
      <c r="E974" s="4">
        <v>669495</v>
      </c>
      <c r="F974" s="4">
        <v>395002250</v>
      </c>
      <c r="G974" s="4">
        <v>71100405</v>
      </c>
      <c r="H974" t="s">
        <v>46</v>
      </c>
      <c r="I974" t="s">
        <v>74</v>
      </c>
      <c r="J974" s="13" t="str">
        <f t="shared" si="45"/>
        <v>T10</v>
      </c>
      <c r="K974" s="13" t="str">
        <f t="shared" si="46"/>
        <v>W41</v>
      </c>
      <c r="L974" s="13" t="str">
        <f>VLOOKUP($C974,List!$A$2:$D$26,2,0)</f>
        <v>Nhóm 04</v>
      </c>
      <c r="M974" s="14">
        <f>VLOOKUP($C974,List!$A$2:$D$26,3,0)*D974/1000</f>
        <v>1.8879999999999999</v>
      </c>
      <c r="N974" s="13" t="str">
        <f>VLOOKUP($C974,List!$A$2:$D$26,4,0)</f>
        <v>800g</v>
      </c>
      <c r="O974" s="14" t="str">
        <f t="shared" si="47"/>
        <v>Q4</v>
      </c>
    </row>
    <row r="975" spans="1:15" x14ac:dyDescent="0.55000000000000004">
      <c r="A975" s="2">
        <v>43748</v>
      </c>
      <c r="B975" t="s">
        <v>59</v>
      </c>
      <c r="C975" t="s">
        <v>22</v>
      </c>
      <c r="D975" s="6">
        <v>650</v>
      </c>
      <c r="E975" s="4">
        <v>926349</v>
      </c>
      <c r="F975" s="4">
        <v>602126690</v>
      </c>
      <c r="G975" s="4">
        <v>138489138.70000002</v>
      </c>
      <c r="H975" t="s">
        <v>44</v>
      </c>
      <c r="I975" t="s">
        <v>74</v>
      </c>
      <c r="J975" s="13" t="str">
        <f t="shared" si="45"/>
        <v>T10</v>
      </c>
      <c r="K975" s="13" t="str">
        <f t="shared" si="46"/>
        <v>W41</v>
      </c>
      <c r="L975" s="13" t="str">
        <f>VLOOKUP($C975,List!$A$2:$D$26,2,0)</f>
        <v>Nhóm 06</v>
      </c>
      <c r="M975" s="14">
        <f>VLOOKUP($C975,List!$A$2:$D$26,3,0)*D975/1000</f>
        <v>1.2350000000000001</v>
      </c>
      <c r="N975" s="13" t="str">
        <f>VLOOKUP($C975,List!$A$2:$D$26,4,0)</f>
        <v>250g</v>
      </c>
      <c r="O975" s="14" t="str">
        <f t="shared" si="47"/>
        <v>Q4</v>
      </c>
    </row>
    <row r="976" spans="1:15" x14ac:dyDescent="0.55000000000000004">
      <c r="A976" s="2">
        <v>43748</v>
      </c>
      <c r="B976" t="s">
        <v>61</v>
      </c>
      <c r="C976" t="s">
        <v>29</v>
      </c>
      <c r="D976" s="6">
        <v>460</v>
      </c>
      <c r="E976" s="4">
        <v>881095</v>
      </c>
      <c r="F976" s="4">
        <v>405303730</v>
      </c>
      <c r="G976" s="4">
        <v>77007708.700000003</v>
      </c>
      <c r="H976" t="s">
        <v>44</v>
      </c>
      <c r="I976" t="s">
        <v>75</v>
      </c>
      <c r="J976" s="13" t="str">
        <f t="shared" si="45"/>
        <v>T10</v>
      </c>
      <c r="K976" s="13" t="str">
        <f t="shared" si="46"/>
        <v>W41</v>
      </c>
      <c r="L976" s="13" t="str">
        <f>VLOOKUP($C976,List!$A$2:$D$26,2,0)</f>
        <v>Nhóm 02</v>
      </c>
      <c r="M976" s="14">
        <f>VLOOKUP($C976,List!$A$2:$D$26,3,0)*D976/1000</f>
        <v>1.518</v>
      </c>
      <c r="N976" s="13" t="str">
        <f>VLOOKUP($C976,List!$A$2:$D$26,4,0)</f>
        <v>800g</v>
      </c>
      <c r="O976" s="14" t="str">
        <f t="shared" si="47"/>
        <v>Q4</v>
      </c>
    </row>
    <row r="977" spans="1:15" x14ac:dyDescent="0.55000000000000004">
      <c r="A977" s="2">
        <v>43748</v>
      </c>
      <c r="B977" t="s">
        <v>61</v>
      </c>
      <c r="C977" t="s">
        <v>24</v>
      </c>
      <c r="D977" s="6">
        <v>830</v>
      </c>
      <c r="E977" s="4">
        <v>508250</v>
      </c>
      <c r="F977" s="4">
        <v>421847790</v>
      </c>
      <c r="G977" s="4">
        <v>80151080.099999994</v>
      </c>
      <c r="H977" t="s">
        <v>46</v>
      </c>
      <c r="I977" t="s">
        <v>75</v>
      </c>
      <c r="J977" s="13" t="str">
        <f t="shared" si="45"/>
        <v>T10</v>
      </c>
      <c r="K977" s="13" t="str">
        <f t="shared" si="46"/>
        <v>W41</v>
      </c>
      <c r="L977" s="13" t="str">
        <f>VLOOKUP($C977,List!$A$2:$D$26,2,0)</f>
        <v>Nhóm 06</v>
      </c>
      <c r="M977" s="14">
        <f>VLOOKUP($C977,List!$A$2:$D$26,3,0)*D977/1000</f>
        <v>1.7430000000000001</v>
      </c>
      <c r="N977" s="13" t="str">
        <f>VLOOKUP($C977,List!$A$2:$D$26,4,0)</f>
        <v>500g</v>
      </c>
      <c r="O977" s="14" t="str">
        <f t="shared" si="47"/>
        <v>Q4</v>
      </c>
    </row>
    <row r="978" spans="1:15" x14ac:dyDescent="0.55000000000000004">
      <c r="A978" s="2">
        <v>43748</v>
      </c>
      <c r="B978" t="s">
        <v>52</v>
      </c>
      <c r="C978" t="s">
        <v>30</v>
      </c>
      <c r="D978" s="6">
        <v>1080</v>
      </c>
      <c r="E978" s="4">
        <v>453156</v>
      </c>
      <c r="F978" s="4">
        <v>489408580</v>
      </c>
      <c r="G978" s="4">
        <v>122352145</v>
      </c>
      <c r="H978" t="s">
        <v>45</v>
      </c>
      <c r="I978" t="s">
        <v>75</v>
      </c>
      <c r="J978" s="13" t="str">
        <f t="shared" si="45"/>
        <v>T10</v>
      </c>
      <c r="K978" s="13" t="str">
        <f t="shared" si="46"/>
        <v>W41</v>
      </c>
      <c r="L978" s="13" t="str">
        <f>VLOOKUP($C978,List!$A$2:$D$26,2,0)</f>
        <v>Nhóm 07</v>
      </c>
      <c r="M978" s="14">
        <f>VLOOKUP($C978,List!$A$2:$D$26,3,0)*D978/1000</f>
        <v>4.1040000000000001</v>
      </c>
      <c r="N978" s="13" t="str">
        <f>VLOOKUP($C978,List!$A$2:$D$26,4,0)</f>
        <v>800g</v>
      </c>
      <c r="O978" s="14" t="str">
        <f t="shared" si="47"/>
        <v>Q4</v>
      </c>
    </row>
    <row r="979" spans="1:15" x14ac:dyDescent="0.55000000000000004">
      <c r="A979" s="2">
        <v>43748</v>
      </c>
      <c r="B979" t="s">
        <v>64</v>
      </c>
      <c r="C979" t="s">
        <v>17</v>
      </c>
      <c r="D979" s="6">
        <v>50</v>
      </c>
      <c r="E979" s="4">
        <v>437020</v>
      </c>
      <c r="F979" s="4">
        <v>21850980</v>
      </c>
      <c r="G979" s="4">
        <v>3059137.2</v>
      </c>
      <c r="H979" t="s">
        <v>44</v>
      </c>
      <c r="I979" t="s">
        <v>75</v>
      </c>
      <c r="J979" s="13" t="str">
        <f t="shared" si="45"/>
        <v>T10</v>
      </c>
      <c r="K979" s="13" t="str">
        <f t="shared" si="46"/>
        <v>W41</v>
      </c>
      <c r="L979" s="13" t="str">
        <f>VLOOKUP($C979,List!$A$2:$D$26,2,0)</f>
        <v>Nhóm 01</v>
      </c>
      <c r="M979" s="14">
        <f>VLOOKUP($C979,List!$A$2:$D$26,3,0)*D979/1000</f>
        <v>0.11499999999999999</v>
      </c>
      <c r="N979" s="13" t="str">
        <f>VLOOKUP($C979,List!$A$2:$D$26,4,0)</f>
        <v>500g</v>
      </c>
      <c r="O979" s="14" t="str">
        <f t="shared" si="47"/>
        <v>Q4</v>
      </c>
    </row>
    <row r="980" spans="1:15" x14ac:dyDescent="0.55000000000000004">
      <c r="A980" s="2">
        <v>43748</v>
      </c>
      <c r="B980" t="s">
        <v>61</v>
      </c>
      <c r="C980" t="s">
        <v>9</v>
      </c>
      <c r="D980" s="6">
        <v>1110</v>
      </c>
      <c r="E980" s="4">
        <v>488835</v>
      </c>
      <c r="F980" s="4">
        <v>542606440</v>
      </c>
      <c r="G980" s="4">
        <v>124799481.20000002</v>
      </c>
      <c r="H980" t="s">
        <v>44</v>
      </c>
      <c r="I980" t="s">
        <v>75</v>
      </c>
      <c r="J980" s="13" t="str">
        <f t="shared" si="45"/>
        <v>T10</v>
      </c>
      <c r="K980" s="13" t="str">
        <f t="shared" si="46"/>
        <v>W41</v>
      </c>
      <c r="L980" s="13" t="str">
        <f>VLOOKUP($C980,List!$A$2:$D$26,2,0)</f>
        <v>Nhóm 04</v>
      </c>
      <c r="M980" s="14">
        <f>VLOOKUP($C980,List!$A$2:$D$26,3,0)*D980/1000</f>
        <v>3.552</v>
      </c>
      <c r="N980" s="13" t="str">
        <f>VLOOKUP($C980,List!$A$2:$D$26,4,0)</f>
        <v>800g</v>
      </c>
      <c r="O980" s="14" t="str">
        <f t="shared" si="47"/>
        <v>Q4</v>
      </c>
    </row>
    <row r="981" spans="1:15" x14ac:dyDescent="0.55000000000000004">
      <c r="A981" s="2">
        <v>43748</v>
      </c>
      <c r="B981" t="s">
        <v>63</v>
      </c>
      <c r="C981" t="s">
        <v>11</v>
      </c>
      <c r="D981" s="6">
        <v>1490</v>
      </c>
      <c r="E981" s="4">
        <v>358112</v>
      </c>
      <c r="F981" s="4">
        <v>533587470</v>
      </c>
      <c r="G981" s="4">
        <v>112053368.69999999</v>
      </c>
      <c r="H981" t="s">
        <v>46</v>
      </c>
      <c r="I981" t="s">
        <v>75</v>
      </c>
      <c r="J981" s="13" t="str">
        <f t="shared" si="45"/>
        <v>T10</v>
      </c>
      <c r="K981" s="13" t="str">
        <f t="shared" si="46"/>
        <v>W41</v>
      </c>
      <c r="L981" s="13" t="str">
        <f>VLOOKUP($C981,List!$A$2:$D$26,2,0)</f>
        <v>Nhóm 05</v>
      </c>
      <c r="M981" s="14">
        <f>VLOOKUP($C981,List!$A$2:$D$26,3,0)*D981/1000</f>
        <v>3.2780000000000005</v>
      </c>
      <c r="N981" s="13" t="str">
        <f>VLOOKUP($C981,List!$A$2:$D$26,4,0)</f>
        <v>500g</v>
      </c>
      <c r="O981" s="14" t="str">
        <f t="shared" si="47"/>
        <v>Q4</v>
      </c>
    </row>
    <row r="982" spans="1:15" x14ac:dyDescent="0.55000000000000004">
      <c r="A982" s="2">
        <v>43748</v>
      </c>
      <c r="B982" t="s">
        <v>61</v>
      </c>
      <c r="C982" t="s">
        <v>9</v>
      </c>
      <c r="D982" s="6">
        <v>280</v>
      </c>
      <c r="E982" s="4">
        <v>537431</v>
      </c>
      <c r="F982" s="4">
        <v>150480810</v>
      </c>
      <c r="G982" s="4">
        <v>19562505.300000001</v>
      </c>
      <c r="H982" t="s">
        <v>43</v>
      </c>
      <c r="I982" t="s">
        <v>75</v>
      </c>
      <c r="J982" s="13" t="str">
        <f t="shared" si="45"/>
        <v>T10</v>
      </c>
      <c r="K982" s="13" t="str">
        <f t="shared" si="46"/>
        <v>W41</v>
      </c>
      <c r="L982" s="13" t="str">
        <f>VLOOKUP($C982,List!$A$2:$D$26,2,0)</f>
        <v>Nhóm 04</v>
      </c>
      <c r="M982" s="14">
        <f>VLOOKUP($C982,List!$A$2:$D$26,3,0)*D982/1000</f>
        <v>0.89600000000000002</v>
      </c>
      <c r="N982" s="13" t="str">
        <f>VLOOKUP($C982,List!$A$2:$D$26,4,0)</f>
        <v>800g</v>
      </c>
      <c r="O982" s="14" t="str">
        <f t="shared" si="47"/>
        <v>Q4</v>
      </c>
    </row>
    <row r="983" spans="1:15" x14ac:dyDescent="0.55000000000000004">
      <c r="A983" s="2">
        <v>43749</v>
      </c>
      <c r="B983" t="s">
        <v>53</v>
      </c>
      <c r="C983" t="s">
        <v>14</v>
      </c>
      <c r="D983" s="6">
        <v>1730</v>
      </c>
      <c r="E983" s="4">
        <v>212336</v>
      </c>
      <c r="F983" s="4">
        <v>367341730</v>
      </c>
      <c r="G983" s="4">
        <v>36734173</v>
      </c>
      <c r="H983" t="s">
        <v>47</v>
      </c>
      <c r="I983" t="s">
        <v>74</v>
      </c>
      <c r="J983" s="13" t="str">
        <f t="shared" si="45"/>
        <v>T10</v>
      </c>
      <c r="K983" s="13" t="str">
        <f t="shared" si="46"/>
        <v>W41</v>
      </c>
      <c r="L983" s="13" t="str">
        <f>VLOOKUP($C983,List!$A$2:$D$26,2,0)</f>
        <v>Nhóm 04</v>
      </c>
      <c r="M983" s="14">
        <f>VLOOKUP($C983,List!$A$2:$D$26,3,0)*D983/1000</f>
        <v>2.7679999999999998</v>
      </c>
      <c r="N983" s="13" t="str">
        <f>VLOOKUP($C983,List!$A$2:$D$26,4,0)</f>
        <v>250g</v>
      </c>
      <c r="O983" s="14" t="str">
        <f t="shared" si="47"/>
        <v>Q4</v>
      </c>
    </row>
    <row r="984" spans="1:15" x14ac:dyDescent="0.55000000000000004">
      <c r="A984" s="2">
        <v>43749</v>
      </c>
      <c r="B984" t="s">
        <v>51</v>
      </c>
      <c r="C984" t="s">
        <v>29</v>
      </c>
      <c r="D984" s="6">
        <v>80</v>
      </c>
      <c r="E984" s="4">
        <v>794612</v>
      </c>
      <c r="F984" s="4">
        <v>63568920</v>
      </c>
      <c r="G984" s="4">
        <v>9535338</v>
      </c>
      <c r="H984" t="s">
        <v>44</v>
      </c>
      <c r="I984" t="s">
        <v>75</v>
      </c>
      <c r="J984" s="13" t="str">
        <f t="shared" si="45"/>
        <v>T10</v>
      </c>
      <c r="K984" s="13" t="str">
        <f t="shared" si="46"/>
        <v>W41</v>
      </c>
      <c r="L984" s="13" t="str">
        <f>VLOOKUP($C984,List!$A$2:$D$26,2,0)</f>
        <v>Nhóm 02</v>
      </c>
      <c r="M984" s="14">
        <f>VLOOKUP($C984,List!$A$2:$D$26,3,0)*D984/1000</f>
        <v>0.26400000000000001</v>
      </c>
      <c r="N984" s="13" t="str">
        <f>VLOOKUP($C984,List!$A$2:$D$26,4,0)</f>
        <v>800g</v>
      </c>
      <c r="O984" s="14" t="str">
        <f t="shared" si="47"/>
        <v>Q4</v>
      </c>
    </row>
    <row r="985" spans="1:15" x14ac:dyDescent="0.55000000000000004">
      <c r="A985" s="2">
        <v>43750</v>
      </c>
      <c r="B985" t="s">
        <v>61</v>
      </c>
      <c r="C985" t="s">
        <v>14</v>
      </c>
      <c r="D985" s="6">
        <v>120</v>
      </c>
      <c r="E985" s="4">
        <v>277321</v>
      </c>
      <c r="F985" s="4">
        <v>33278530</v>
      </c>
      <c r="G985" s="4">
        <v>3327853.0000000005</v>
      </c>
      <c r="H985" t="s">
        <v>46</v>
      </c>
      <c r="I985" t="s">
        <v>75</v>
      </c>
      <c r="J985" s="13" t="str">
        <f t="shared" si="45"/>
        <v>T10</v>
      </c>
      <c r="K985" s="13" t="str">
        <f t="shared" si="46"/>
        <v>W41</v>
      </c>
      <c r="L985" s="13" t="str">
        <f>VLOOKUP($C985,List!$A$2:$D$26,2,0)</f>
        <v>Nhóm 04</v>
      </c>
      <c r="M985" s="14">
        <f>VLOOKUP($C985,List!$A$2:$D$26,3,0)*D985/1000</f>
        <v>0.192</v>
      </c>
      <c r="N985" s="13" t="str">
        <f>VLOOKUP($C985,List!$A$2:$D$26,4,0)</f>
        <v>250g</v>
      </c>
      <c r="O985" s="14" t="str">
        <f t="shared" si="47"/>
        <v>Q4</v>
      </c>
    </row>
    <row r="986" spans="1:15" x14ac:dyDescent="0.55000000000000004">
      <c r="A986" s="2">
        <v>43750</v>
      </c>
      <c r="B986" t="s">
        <v>54</v>
      </c>
      <c r="C986" t="s">
        <v>23</v>
      </c>
      <c r="D986" s="6">
        <v>370</v>
      </c>
      <c r="E986" s="4">
        <v>912431</v>
      </c>
      <c r="F986" s="4">
        <v>337599450</v>
      </c>
      <c r="G986" s="4">
        <v>64143895.5</v>
      </c>
      <c r="H986" t="s">
        <v>46</v>
      </c>
      <c r="I986" t="s">
        <v>75</v>
      </c>
      <c r="J986" s="13" t="str">
        <f t="shared" si="45"/>
        <v>T10</v>
      </c>
      <c r="K986" s="13" t="str">
        <f t="shared" si="46"/>
        <v>W41</v>
      </c>
      <c r="L986" s="13" t="str">
        <f>VLOOKUP($C986,List!$A$2:$D$26,2,0)</f>
        <v>Nhóm 07</v>
      </c>
      <c r="M986" s="14">
        <f>VLOOKUP($C986,List!$A$2:$D$26,3,0)*D986/1000</f>
        <v>1.5169999999999997</v>
      </c>
      <c r="N986" s="13" t="str">
        <f>VLOOKUP($C986,List!$A$2:$D$26,4,0)</f>
        <v>1000g</v>
      </c>
      <c r="O986" s="14" t="str">
        <f t="shared" si="47"/>
        <v>Q4</v>
      </c>
    </row>
    <row r="987" spans="1:15" x14ac:dyDescent="0.55000000000000004">
      <c r="A987" s="2">
        <v>43750</v>
      </c>
      <c r="B987" t="s">
        <v>53</v>
      </c>
      <c r="C987" t="s">
        <v>19</v>
      </c>
      <c r="D987" s="6">
        <v>1040</v>
      </c>
      <c r="E987" s="4">
        <v>559629</v>
      </c>
      <c r="F987" s="4">
        <v>582013840</v>
      </c>
      <c r="G987" s="4">
        <v>87302076</v>
      </c>
      <c r="H987" t="s">
        <v>46</v>
      </c>
      <c r="I987" t="s">
        <v>75</v>
      </c>
      <c r="J987" s="13" t="str">
        <f t="shared" si="45"/>
        <v>T10</v>
      </c>
      <c r="K987" s="13" t="str">
        <f t="shared" si="46"/>
        <v>W41</v>
      </c>
      <c r="L987" s="13" t="str">
        <f>VLOOKUP($C987,List!$A$2:$D$26,2,0)</f>
        <v>Nhóm 08</v>
      </c>
      <c r="M987" s="14">
        <f>VLOOKUP($C987,List!$A$2:$D$26,3,0)*D987/1000</f>
        <v>1.248</v>
      </c>
      <c r="N987" s="13" t="str">
        <f>VLOOKUP($C987,List!$A$2:$D$26,4,0)</f>
        <v>250g</v>
      </c>
      <c r="O987" s="14" t="str">
        <f t="shared" si="47"/>
        <v>Q4</v>
      </c>
    </row>
    <row r="988" spans="1:15" x14ac:dyDescent="0.55000000000000004">
      <c r="A988" s="2">
        <v>43750</v>
      </c>
      <c r="B988" t="s">
        <v>63</v>
      </c>
      <c r="C988" t="s">
        <v>11</v>
      </c>
      <c r="D988" s="6">
        <v>690</v>
      </c>
      <c r="E988" s="4">
        <v>416012</v>
      </c>
      <c r="F988" s="4">
        <v>287048220</v>
      </c>
      <c r="G988" s="4">
        <v>25834339.800000001</v>
      </c>
      <c r="H988" t="s">
        <v>44</v>
      </c>
      <c r="I988" t="s">
        <v>74</v>
      </c>
      <c r="J988" s="13" t="str">
        <f t="shared" si="45"/>
        <v>T10</v>
      </c>
      <c r="K988" s="13" t="str">
        <f t="shared" si="46"/>
        <v>W41</v>
      </c>
      <c r="L988" s="13" t="str">
        <f>VLOOKUP($C988,List!$A$2:$D$26,2,0)</f>
        <v>Nhóm 05</v>
      </c>
      <c r="M988" s="14">
        <f>VLOOKUP($C988,List!$A$2:$D$26,3,0)*D988/1000</f>
        <v>1.5180000000000002</v>
      </c>
      <c r="N988" s="13" t="str">
        <f>VLOOKUP($C988,List!$A$2:$D$26,4,0)</f>
        <v>500g</v>
      </c>
      <c r="O988" s="14" t="str">
        <f t="shared" si="47"/>
        <v>Q4</v>
      </c>
    </row>
    <row r="989" spans="1:15" x14ac:dyDescent="0.55000000000000004">
      <c r="A989" s="2">
        <v>43750</v>
      </c>
      <c r="B989" t="s">
        <v>60</v>
      </c>
      <c r="C989" t="s">
        <v>29</v>
      </c>
      <c r="D989" s="6">
        <v>40</v>
      </c>
      <c r="E989" s="4">
        <v>1087206</v>
      </c>
      <c r="F989" s="4">
        <v>43488220</v>
      </c>
      <c r="G989" s="4">
        <v>3479057.6</v>
      </c>
      <c r="H989" t="s">
        <v>46</v>
      </c>
      <c r="I989" t="s">
        <v>75</v>
      </c>
      <c r="J989" s="13" t="str">
        <f t="shared" si="45"/>
        <v>T10</v>
      </c>
      <c r="K989" s="13" t="str">
        <f t="shared" si="46"/>
        <v>W41</v>
      </c>
      <c r="L989" s="13" t="str">
        <f>VLOOKUP($C989,List!$A$2:$D$26,2,0)</f>
        <v>Nhóm 02</v>
      </c>
      <c r="M989" s="14">
        <f>VLOOKUP($C989,List!$A$2:$D$26,3,0)*D989/1000</f>
        <v>0.13200000000000001</v>
      </c>
      <c r="N989" s="13" t="str">
        <f>VLOOKUP($C989,List!$A$2:$D$26,4,0)</f>
        <v>800g</v>
      </c>
      <c r="O989" s="14" t="str">
        <f t="shared" si="47"/>
        <v>Q4</v>
      </c>
    </row>
    <row r="990" spans="1:15" x14ac:dyDescent="0.55000000000000004">
      <c r="A990" s="2">
        <v>43751</v>
      </c>
      <c r="B990" t="s">
        <v>65</v>
      </c>
      <c r="C990" t="s">
        <v>25</v>
      </c>
      <c r="D990" s="6">
        <v>1050</v>
      </c>
      <c r="E990" s="4">
        <v>637406</v>
      </c>
      <c r="F990" s="4">
        <v>669276150</v>
      </c>
      <c r="G990" s="4">
        <v>66927615</v>
      </c>
      <c r="H990" t="s">
        <v>44</v>
      </c>
      <c r="I990" t="s">
        <v>75</v>
      </c>
      <c r="J990" s="13" t="str">
        <f t="shared" si="45"/>
        <v>T10</v>
      </c>
      <c r="K990" s="13" t="str">
        <f t="shared" si="46"/>
        <v>W42</v>
      </c>
      <c r="L990" s="13" t="str">
        <f>VLOOKUP($C990,List!$A$2:$D$26,2,0)</f>
        <v>Nhóm 06</v>
      </c>
      <c r="M990" s="14">
        <f>VLOOKUP($C990,List!$A$2:$D$26,3,0)*D990/1000</f>
        <v>1.365</v>
      </c>
      <c r="N990" s="13" t="str">
        <f>VLOOKUP($C990,List!$A$2:$D$26,4,0)</f>
        <v>250g</v>
      </c>
      <c r="O990" s="14" t="str">
        <f t="shared" si="47"/>
        <v>Q4</v>
      </c>
    </row>
    <row r="991" spans="1:15" x14ac:dyDescent="0.55000000000000004">
      <c r="A991" s="2">
        <v>43751</v>
      </c>
      <c r="B991" t="s">
        <v>57</v>
      </c>
      <c r="C991" t="s">
        <v>14</v>
      </c>
      <c r="D991" s="6">
        <v>570</v>
      </c>
      <c r="E991" s="4">
        <v>224917</v>
      </c>
      <c r="F991" s="4">
        <v>128202940</v>
      </c>
      <c r="G991" s="4">
        <v>12820294.000000002</v>
      </c>
      <c r="H991" t="s">
        <v>43</v>
      </c>
      <c r="I991" t="s">
        <v>74</v>
      </c>
      <c r="J991" s="13" t="str">
        <f t="shared" si="45"/>
        <v>T10</v>
      </c>
      <c r="K991" s="13" t="str">
        <f t="shared" si="46"/>
        <v>W42</v>
      </c>
      <c r="L991" s="13" t="str">
        <f>VLOOKUP($C991,List!$A$2:$D$26,2,0)</f>
        <v>Nhóm 04</v>
      </c>
      <c r="M991" s="14">
        <f>VLOOKUP($C991,List!$A$2:$D$26,3,0)*D991/1000</f>
        <v>0.91200000000000003</v>
      </c>
      <c r="N991" s="13" t="str">
        <f>VLOOKUP($C991,List!$A$2:$D$26,4,0)</f>
        <v>250g</v>
      </c>
      <c r="O991" s="14" t="str">
        <f t="shared" si="47"/>
        <v>Q4</v>
      </c>
    </row>
    <row r="992" spans="1:15" x14ac:dyDescent="0.55000000000000004">
      <c r="A992" s="2">
        <v>43751</v>
      </c>
      <c r="B992" t="s">
        <v>64</v>
      </c>
      <c r="C992" t="s">
        <v>26</v>
      </c>
      <c r="D992" s="6">
        <v>650</v>
      </c>
      <c r="E992" s="4">
        <v>957035</v>
      </c>
      <c r="F992" s="4">
        <v>622072610</v>
      </c>
      <c r="G992" s="4">
        <v>99531617.599999994</v>
      </c>
      <c r="H992" t="s">
        <v>47</v>
      </c>
      <c r="I992" t="s">
        <v>75</v>
      </c>
      <c r="J992" s="13" t="str">
        <f t="shared" si="45"/>
        <v>T10</v>
      </c>
      <c r="K992" s="13" t="str">
        <f t="shared" si="46"/>
        <v>W42</v>
      </c>
      <c r="L992" s="13" t="str">
        <f>VLOOKUP($C992,List!$A$2:$D$26,2,0)</f>
        <v>Nhóm 06</v>
      </c>
      <c r="M992" s="14">
        <f>VLOOKUP($C992,List!$A$2:$D$26,3,0)*D992/1000</f>
        <v>1.69</v>
      </c>
      <c r="N992" s="13" t="str">
        <f>VLOOKUP($C992,List!$A$2:$D$26,4,0)</f>
        <v>500g</v>
      </c>
      <c r="O992" s="14" t="str">
        <f t="shared" si="47"/>
        <v>Q4</v>
      </c>
    </row>
    <row r="993" spans="1:15" x14ac:dyDescent="0.55000000000000004">
      <c r="A993" s="2">
        <v>43751</v>
      </c>
      <c r="B993" t="s">
        <v>58</v>
      </c>
      <c r="C993" t="s">
        <v>9</v>
      </c>
      <c r="D993" s="6">
        <v>270</v>
      </c>
      <c r="E993" s="4">
        <v>437895</v>
      </c>
      <c r="F993" s="4">
        <v>118231690</v>
      </c>
      <c r="G993" s="4">
        <v>13005485.9</v>
      </c>
      <c r="H993" t="s">
        <v>43</v>
      </c>
      <c r="I993" t="s">
        <v>74</v>
      </c>
      <c r="J993" s="13" t="str">
        <f t="shared" si="45"/>
        <v>T10</v>
      </c>
      <c r="K993" s="13" t="str">
        <f t="shared" si="46"/>
        <v>W42</v>
      </c>
      <c r="L993" s="13" t="str">
        <f>VLOOKUP($C993,List!$A$2:$D$26,2,0)</f>
        <v>Nhóm 04</v>
      </c>
      <c r="M993" s="14">
        <f>VLOOKUP($C993,List!$A$2:$D$26,3,0)*D993/1000</f>
        <v>0.86399999999999999</v>
      </c>
      <c r="N993" s="13" t="str">
        <f>VLOOKUP($C993,List!$A$2:$D$26,4,0)</f>
        <v>800g</v>
      </c>
      <c r="O993" s="14" t="str">
        <f t="shared" si="47"/>
        <v>Q4</v>
      </c>
    </row>
    <row r="994" spans="1:15" x14ac:dyDescent="0.55000000000000004">
      <c r="A994" s="2">
        <v>43752</v>
      </c>
      <c r="B994" t="s">
        <v>56</v>
      </c>
      <c r="C994" t="s">
        <v>19</v>
      </c>
      <c r="D994" s="6">
        <v>1640</v>
      </c>
      <c r="E994" s="4">
        <v>425701</v>
      </c>
      <c r="F994" s="4">
        <v>698149570</v>
      </c>
      <c r="G994" s="4">
        <v>181518888.19999999</v>
      </c>
      <c r="H994" t="s">
        <v>46</v>
      </c>
      <c r="I994" t="s">
        <v>75</v>
      </c>
      <c r="J994" s="13" t="str">
        <f t="shared" si="45"/>
        <v>T10</v>
      </c>
      <c r="K994" s="13" t="str">
        <f t="shared" si="46"/>
        <v>W42</v>
      </c>
      <c r="L994" s="13" t="str">
        <f>VLOOKUP($C994,List!$A$2:$D$26,2,0)</f>
        <v>Nhóm 08</v>
      </c>
      <c r="M994" s="14">
        <f>VLOOKUP($C994,List!$A$2:$D$26,3,0)*D994/1000</f>
        <v>1.968</v>
      </c>
      <c r="N994" s="13" t="str">
        <f>VLOOKUP($C994,List!$A$2:$D$26,4,0)</f>
        <v>250g</v>
      </c>
      <c r="O994" s="14" t="str">
        <f t="shared" si="47"/>
        <v>Q4</v>
      </c>
    </row>
    <row r="995" spans="1:15" x14ac:dyDescent="0.55000000000000004">
      <c r="A995" s="2">
        <v>43752</v>
      </c>
      <c r="B995" t="s">
        <v>60</v>
      </c>
      <c r="C995" t="s">
        <v>16</v>
      </c>
      <c r="D995" s="6">
        <v>250</v>
      </c>
      <c r="E995" s="4">
        <v>670955</v>
      </c>
      <c r="F995" s="4">
        <v>167738680</v>
      </c>
      <c r="G995" s="4">
        <v>18451254.800000001</v>
      </c>
      <c r="H995" t="s">
        <v>43</v>
      </c>
      <c r="I995" t="s">
        <v>74</v>
      </c>
      <c r="J995" s="13" t="str">
        <f t="shared" si="45"/>
        <v>T10</v>
      </c>
      <c r="K995" s="13" t="str">
        <f t="shared" si="46"/>
        <v>W42</v>
      </c>
      <c r="L995" s="13" t="str">
        <f>VLOOKUP($C995,List!$A$2:$D$26,2,0)</f>
        <v>Nhóm 04</v>
      </c>
      <c r="M995" s="14">
        <f>VLOOKUP($C995,List!$A$2:$D$26,3,0)*D995/1000</f>
        <v>0.8</v>
      </c>
      <c r="N995" s="13" t="str">
        <f>VLOOKUP($C995,List!$A$2:$D$26,4,0)</f>
        <v>800g</v>
      </c>
      <c r="O995" s="14" t="str">
        <f t="shared" si="47"/>
        <v>Q4</v>
      </c>
    </row>
    <row r="996" spans="1:15" x14ac:dyDescent="0.55000000000000004">
      <c r="A996" s="2">
        <v>43752</v>
      </c>
      <c r="B996" t="s">
        <v>54</v>
      </c>
      <c r="C996" t="s">
        <v>14</v>
      </c>
      <c r="D996" s="6">
        <v>2280</v>
      </c>
      <c r="E996" s="4">
        <v>259878</v>
      </c>
      <c r="F996" s="4">
        <v>592521300</v>
      </c>
      <c r="G996" s="4">
        <v>130354686</v>
      </c>
      <c r="H996" t="s">
        <v>44</v>
      </c>
      <c r="I996" t="s">
        <v>75</v>
      </c>
      <c r="J996" s="13" t="str">
        <f t="shared" si="45"/>
        <v>T10</v>
      </c>
      <c r="K996" s="13" t="str">
        <f t="shared" si="46"/>
        <v>W42</v>
      </c>
      <c r="L996" s="13" t="str">
        <f>VLOOKUP($C996,List!$A$2:$D$26,2,0)</f>
        <v>Nhóm 04</v>
      </c>
      <c r="M996" s="14">
        <f>VLOOKUP($C996,List!$A$2:$D$26,3,0)*D996/1000</f>
        <v>3.6480000000000001</v>
      </c>
      <c r="N996" s="13" t="str">
        <f>VLOOKUP($C996,List!$A$2:$D$26,4,0)</f>
        <v>250g</v>
      </c>
      <c r="O996" s="14" t="str">
        <f t="shared" si="47"/>
        <v>Q4</v>
      </c>
    </row>
    <row r="997" spans="1:15" x14ac:dyDescent="0.55000000000000004">
      <c r="A997" s="2">
        <v>43752</v>
      </c>
      <c r="B997" t="s">
        <v>52</v>
      </c>
      <c r="C997" t="s">
        <v>28</v>
      </c>
      <c r="D997" s="6">
        <v>860</v>
      </c>
      <c r="E997" s="4">
        <v>764891</v>
      </c>
      <c r="F997" s="4">
        <v>657806210</v>
      </c>
      <c r="G997" s="4">
        <v>151295428.30000001</v>
      </c>
      <c r="H997" t="s">
        <v>43</v>
      </c>
      <c r="I997" t="s">
        <v>75</v>
      </c>
      <c r="J997" s="13" t="str">
        <f t="shared" si="45"/>
        <v>T10</v>
      </c>
      <c r="K997" s="13" t="str">
        <f t="shared" si="46"/>
        <v>W42</v>
      </c>
      <c r="L997" s="13" t="str">
        <f>VLOOKUP($C997,List!$A$2:$D$26,2,0)</f>
        <v>Nhóm 05</v>
      </c>
      <c r="M997" s="14">
        <f>VLOOKUP($C997,List!$A$2:$D$26,3,0)*D997/1000</f>
        <v>1.72</v>
      </c>
      <c r="N997" s="13" t="str">
        <f>VLOOKUP($C997,List!$A$2:$D$26,4,0)</f>
        <v>250g</v>
      </c>
      <c r="O997" s="14" t="str">
        <f t="shared" si="47"/>
        <v>Q4</v>
      </c>
    </row>
    <row r="998" spans="1:15" x14ac:dyDescent="0.55000000000000004">
      <c r="A998" s="2">
        <v>43753</v>
      </c>
      <c r="B998" t="s">
        <v>59</v>
      </c>
      <c r="C998" t="s">
        <v>24</v>
      </c>
      <c r="D998" s="6">
        <v>610</v>
      </c>
      <c r="E998" s="4">
        <v>589726</v>
      </c>
      <c r="F998" s="4">
        <v>359732770</v>
      </c>
      <c r="G998" s="4">
        <v>61154570.900000006</v>
      </c>
      <c r="H998" t="s">
        <v>47</v>
      </c>
      <c r="I998" t="s">
        <v>74</v>
      </c>
      <c r="J998" s="13" t="str">
        <f t="shared" si="45"/>
        <v>T10</v>
      </c>
      <c r="K998" s="13" t="str">
        <f t="shared" si="46"/>
        <v>W42</v>
      </c>
      <c r="L998" s="13" t="str">
        <f>VLOOKUP($C998,List!$A$2:$D$26,2,0)</f>
        <v>Nhóm 06</v>
      </c>
      <c r="M998" s="14">
        <f>VLOOKUP($C998,List!$A$2:$D$26,3,0)*D998/1000</f>
        <v>1.2809999999999999</v>
      </c>
      <c r="N998" s="13" t="str">
        <f>VLOOKUP($C998,List!$A$2:$D$26,4,0)</f>
        <v>500g</v>
      </c>
      <c r="O998" s="14" t="str">
        <f t="shared" si="47"/>
        <v>Q4</v>
      </c>
    </row>
    <row r="999" spans="1:15" x14ac:dyDescent="0.55000000000000004">
      <c r="A999" s="2">
        <v>43754</v>
      </c>
      <c r="B999" t="s">
        <v>57</v>
      </c>
      <c r="C999" t="s">
        <v>16</v>
      </c>
      <c r="D999" s="6">
        <v>30</v>
      </c>
      <c r="E999" s="4">
        <v>578297</v>
      </c>
      <c r="F999" s="4">
        <v>17348900</v>
      </c>
      <c r="G999" s="4">
        <v>3469780</v>
      </c>
      <c r="H999" t="s">
        <v>45</v>
      </c>
      <c r="I999" t="s">
        <v>74</v>
      </c>
      <c r="J999" s="13" t="str">
        <f t="shared" si="45"/>
        <v>T10</v>
      </c>
      <c r="K999" s="13" t="str">
        <f t="shared" si="46"/>
        <v>W42</v>
      </c>
      <c r="L999" s="13" t="str">
        <f>VLOOKUP($C999,List!$A$2:$D$26,2,0)</f>
        <v>Nhóm 04</v>
      </c>
      <c r="M999" s="14">
        <f>VLOOKUP($C999,List!$A$2:$D$26,3,0)*D999/1000</f>
        <v>9.6000000000000002E-2</v>
      </c>
      <c r="N999" s="13" t="str">
        <f>VLOOKUP($C999,List!$A$2:$D$26,4,0)</f>
        <v>800g</v>
      </c>
      <c r="O999" s="14" t="str">
        <f t="shared" si="47"/>
        <v>Q4</v>
      </c>
    </row>
    <row r="1000" spans="1:15" x14ac:dyDescent="0.55000000000000004">
      <c r="A1000" s="2">
        <v>43754</v>
      </c>
      <c r="B1000" t="s">
        <v>64</v>
      </c>
      <c r="C1000" t="s">
        <v>14</v>
      </c>
      <c r="D1000" s="6">
        <v>900</v>
      </c>
      <c r="E1000" s="4">
        <v>263954</v>
      </c>
      <c r="F1000" s="4">
        <v>237558450</v>
      </c>
      <c r="G1000" s="4">
        <v>42760521</v>
      </c>
      <c r="H1000" t="s">
        <v>43</v>
      </c>
      <c r="I1000" t="s">
        <v>75</v>
      </c>
      <c r="J1000" s="13" t="str">
        <f t="shared" si="45"/>
        <v>T10</v>
      </c>
      <c r="K1000" s="13" t="str">
        <f t="shared" si="46"/>
        <v>W42</v>
      </c>
      <c r="L1000" s="13" t="str">
        <f>VLOOKUP($C1000,List!$A$2:$D$26,2,0)</f>
        <v>Nhóm 04</v>
      </c>
      <c r="M1000" s="14">
        <f>VLOOKUP($C1000,List!$A$2:$D$26,3,0)*D1000/1000</f>
        <v>1.44</v>
      </c>
      <c r="N1000" s="13" t="str">
        <f>VLOOKUP($C1000,List!$A$2:$D$26,4,0)</f>
        <v>250g</v>
      </c>
      <c r="O1000" s="14" t="str">
        <f t="shared" si="47"/>
        <v>Q4</v>
      </c>
    </row>
    <row r="1001" spans="1:15" x14ac:dyDescent="0.55000000000000004">
      <c r="A1001" s="2">
        <v>43754</v>
      </c>
      <c r="B1001" t="s">
        <v>55</v>
      </c>
      <c r="C1001" t="s">
        <v>26</v>
      </c>
      <c r="D1001" s="6">
        <v>490</v>
      </c>
      <c r="E1001" s="4">
        <v>722107</v>
      </c>
      <c r="F1001" s="4">
        <v>353832470</v>
      </c>
      <c r="G1001" s="4">
        <v>38921571.700000003</v>
      </c>
      <c r="H1001" t="s">
        <v>43</v>
      </c>
      <c r="I1001" t="s">
        <v>74</v>
      </c>
      <c r="J1001" s="13" t="str">
        <f t="shared" si="45"/>
        <v>T10</v>
      </c>
      <c r="K1001" s="13" t="str">
        <f t="shared" si="46"/>
        <v>W42</v>
      </c>
      <c r="L1001" s="13" t="str">
        <f>VLOOKUP($C1001,List!$A$2:$D$26,2,0)</f>
        <v>Nhóm 06</v>
      </c>
      <c r="M1001" s="14">
        <f>VLOOKUP($C1001,List!$A$2:$D$26,3,0)*D1001/1000</f>
        <v>1.274</v>
      </c>
      <c r="N1001" s="13" t="str">
        <f>VLOOKUP($C1001,List!$A$2:$D$26,4,0)</f>
        <v>500g</v>
      </c>
      <c r="O1001" s="14" t="str">
        <f t="shared" si="47"/>
        <v>Q4</v>
      </c>
    </row>
    <row r="1002" spans="1:15" x14ac:dyDescent="0.55000000000000004">
      <c r="A1002" s="2">
        <v>43754</v>
      </c>
      <c r="B1002" t="s">
        <v>60</v>
      </c>
      <c r="C1002" t="s">
        <v>29</v>
      </c>
      <c r="D1002" s="6">
        <v>310</v>
      </c>
      <c r="E1002" s="4">
        <v>820526</v>
      </c>
      <c r="F1002" s="4">
        <v>254363180</v>
      </c>
      <c r="G1002" s="4">
        <v>40698108.799999997</v>
      </c>
      <c r="H1002" t="s">
        <v>45</v>
      </c>
      <c r="I1002" t="s">
        <v>74</v>
      </c>
      <c r="J1002" s="13" t="str">
        <f t="shared" si="45"/>
        <v>T10</v>
      </c>
      <c r="K1002" s="13" t="str">
        <f t="shared" si="46"/>
        <v>W42</v>
      </c>
      <c r="L1002" s="13" t="str">
        <f>VLOOKUP($C1002,List!$A$2:$D$26,2,0)</f>
        <v>Nhóm 02</v>
      </c>
      <c r="M1002" s="14">
        <f>VLOOKUP($C1002,List!$A$2:$D$26,3,0)*D1002/1000</f>
        <v>1.0229999999999999</v>
      </c>
      <c r="N1002" s="13" t="str">
        <f>VLOOKUP($C1002,List!$A$2:$D$26,4,0)</f>
        <v>800g</v>
      </c>
      <c r="O1002" s="14" t="str">
        <f t="shared" si="47"/>
        <v>Q4</v>
      </c>
    </row>
    <row r="1003" spans="1:15" x14ac:dyDescent="0.55000000000000004">
      <c r="A1003" s="2">
        <v>43754</v>
      </c>
      <c r="B1003" t="s">
        <v>56</v>
      </c>
      <c r="C1003" t="s">
        <v>25</v>
      </c>
      <c r="D1003" s="6">
        <v>670</v>
      </c>
      <c r="E1003" s="4">
        <v>610467</v>
      </c>
      <c r="F1003" s="4">
        <v>409012670</v>
      </c>
      <c r="G1003" s="4">
        <v>61351900.5</v>
      </c>
      <c r="H1003" t="s">
        <v>45</v>
      </c>
      <c r="I1003" t="s">
        <v>74</v>
      </c>
      <c r="J1003" s="13" t="str">
        <f t="shared" si="45"/>
        <v>T10</v>
      </c>
      <c r="K1003" s="13" t="str">
        <f t="shared" si="46"/>
        <v>W42</v>
      </c>
      <c r="L1003" s="13" t="str">
        <f>VLOOKUP($C1003,List!$A$2:$D$26,2,0)</f>
        <v>Nhóm 06</v>
      </c>
      <c r="M1003" s="14">
        <f>VLOOKUP($C1003,List!$A$2:$D$26,3,0)*D1003/1000</f>
        <v>0.871</v>
      </c>
      <c r="N1003" s="13" t="str">
        <f>VLOOKUP($C1003,List!$A$2:$D$26,4,0)</f>
        <v>250g</v>
      </c>
      <c r="O1003" s="14" t="str">
        <f t="shared" si="47"/>
        <v>Q4</v>
      </c>
    </row>
    <row r="1004" spans="1:15" x14ac:dyDescent="0.55000000000000004">
      <c r="A1004" s="2">
        <v>43755</v>
      </c>
      <c r="B1004" t="s">
        <v>55</v>
      </c>
      <c r="C1004" t="s">
        <v>25</v>
      </c>
      <c r="D1004" s="6">
        <v>1070</v>
      </c>
      <c r="E1004" s="4">
        <v>555085</v>
      </c>
      <c r="F1004" s="4">
        <v>593940780</v>
      </c>
      <c r="G1004" s="4">
        <v>59394078.000000007</v>
      </c>
      <c r="H1004" t="s">
        <v>46</v>
      </c>
      <c r="I1004" t="s">
        <v>74</v>
      </c>
      <c r="J1004" s="13" t="str">
        <f t="shared" si="45"/>
        <v>T10</v>
      </c>
      <c r="K1004" s="13" t="str">
        <f t="shared" si="46"/>
        <v>W42</v>
      </c>
      <c r="L1004" s="13" t="str">
        <f>VLOOKUP($C1004,List!$A$2:$D$26,2,0)</f>
        <v>Nhóm 06</v>
      </c>
      <c r="M1004" s="14">
        <f>VLOOKUP($C1004,List!$A$2:$D$26,3,0)*D1004/1000</f>
        <v>1.391</v>
      </c>
      <c r="N1004" s="13" t="str">
        <f>VLOOKUP($C1004,List!$A$2:$D$26,4,0)</f>
        <v>250g</v>
      </c>
      <c r="O1004" s="14" t="str">
        <f t="shared" si="47"/>
        <v>Q4</v>
      </c>
    </row>
    <row r="1005" spans="1:15" x14ac:dyDescent="0.55000000000000004">
      <c r="A1005" s="2">
        <v>43755</v>
      </c>
      <c r="B1005" t="s">
        <v>50</v>
      </c>
      <c r="C1005" t="s">
        <v>16</v>
      </c>
      <c r="D1005" s="6">
        <v>350</v>
      </c>
      <c r="E1005" s="4">
        <v>527802</v>
      </c>
      <c r="F1005" s="4">
        <v>184730810</v>
      </c>
      <c r="G1005" s="4">
        <v>20320389.099999998</v>
      </c>
      <c r="H1005" t="s">
        <v>44</v>
      </c>
      <c r="I1005" t="s">
        <v>74</v>
      </c>
      <c r="J1005" s="13" t="str">
        <f t="shared" si="45"/>
        <v>T10</v>
      </c>
      <c r="K1005" s="13" t="str">
        <f t="shared" si="46"/>
        <v>W42</v>
      </c>
      <c r="L1005" s="13" t="str">
        <f>VLOOKUP($C1005,List!$A$2:$D$26,2,0)</f>
        <v>Nhóm 04</v>
      </c>
      <c r="M1005" s="14">
        <f>VLOOKUP($C1005,List!$A$2:$D$26,3,0)*D1005/1000</f>
        <v>1.1200000000000001</v>
      </c>
      <c r="N1005" s="13" t="str">
        <f>VLOOKUP($C1005,List!$A$2:$D$26,4,0)</f>
        <v>800g</v>
      </c>
      <c r="O1005" s="14" t="str">
        <f t="shared" si="47"/>
        <v>Q4</v>
      </c>
    </row>
    <row r="1006" spans="1:15" x14ac:dyDescent="0.55000000000000004">
      <c r="A1006" s="2">
        <v>43756</v>
      </c>
      <c r="B1006" t="s">
        <v>65</v>
      </c>
      <c r="C1006" t="s">
        <v>25</v>
      </c>
      <c r="D1006" s="6">
        <v>1070</v>
      </c>
      <c r="E1006" s="4">
        <v>596916</v>
      </c>
      <c r="F1006" s="4">
        <v>638699900</v>
      </c>
      <c r="G1006" s="4">
        <v>159674975</v>
      </c>
      <c r="H1006" t="s">
        <v>47</v>
      </c>
      <c r="I1006" t="s">
        <v>75</v>
      </c>
      <c r="J1006" s="13" t="str">
        <f t="shared" si="45"/>
        <v>T10</v>
      </c>
      <c r="K1006" s="13" t="str">
        <f t="shared" si="46"/>
        <v>W42</v>
      </c>
      <c r="L1006" s="13" t="str">
        <f>VLOOKUP($C1006,List!$A$2:$D$26,2,0)</f>
        <v>Nhóm 06</v>
      </c>
      <c r="M1006" s="14">
        <f>VLOOKUP($C1006,List!$A$2:$D$26,3,0)*D1006/1000</f>
        <v>1.391</v>
      </c>
      <c r="N1006" s="13" t="str">
        <f>VLOOKUP($C1006,List!$A$2:$D$26,4,0)</f>
        <v>250g</v>
      </c>
      <c r="O1006" s="14" t="str">
        <f t="shared" si="47"/>
        <v>Q4</v>
      </c>
    </row>
    <row r="1007" spans="1:15" x14ac:dyDescent="0.55000000000000004">
      <c r="A1007" s="2">
        <v>43756</v>
      </c>
      <c r="B1007" t="s">
        <v>65</v>
      </c>
      <c r="C1007" t="s">
        <v>21</v>
      </c>
      <c r="D1007" s="6">
        <v>500</v>
      </c>
      <c r="E1007" s="4">
        <v>535715</v>
      </c>
      <c r="F1007" s="4">
        <v>267857590</v>
      </c>
      <c r="G1007" s="4">
        <v>56250093.899999999</v>
      </c>
      <c r="H1007" t="s">
        <v>47</v>
      </c>
      <c r="I1007" t="s">
        <v>74</v>
      </c>
      <c r="J1007" s="13" t="str">
        <f t="shared" si="45"/>
        <v>T10</v>
      </c>
      <c r="K1007" s="13" t="str">
        <f t="shared" si="46"/>
        <v>W42</v>
      </c>
      <c r="L1007" s="13" t="str">
        <f>VLOOKUP($C1007,List!$A$2:$D$26,2,0)</f>
        <v>Nhóm 07</v>
      </c>
      <c r="M1007" s="14">
        <f>VLOOKUP($C1007,List!$A$2:$D$26,3,0)*D1007/1000</f>
        <v>1.75</v>
      </c>
      <c r="N1007" s="13" t="str">
        <f>VLOOKUP($C1007,List!$A$2:$D$26,4,0)</f>
        <v>800g</v>
      </c>
      <c r="O1007" s="14" t="str">
        <f t="shared" si="47"/>
        <v>Q4</v>
      </c>
    </row>
    <row r="1008" spans="1:15" x14ac:dyDescent="0.55000000000000004">
      <c r="A1008" s="2">
        <v>43756</v>
      </c>
      <c r="B1008" t="s">
        <v>55</v>
      </c>
      <c r="C1008" t="s">
        <v>29</v>
      </c>
      <c r="D1008" s="6">
        <v>550</v>
      </c>
      <c r="E1008" s="4">
        <v>1091759</v>
      </c>
      <c r="F1008" s="4">
        <v>600467430</v>
      </c>
      <c r="G1008" s="4">
        <v>138107508.90000001</v>
      </c>
      <c r="H1008" t="s">
        <v>46</v>
      </c>
      <c r="I1008" t="s">
        <v>75</v>
      </c>
      <c r="J1008" s="13" t="str">
        <f t="shared" si="45"/>
        <v>T10</v>
      </c>
      <c r="K1008" s="13" t="str">
        <f t="shared" si="46"/>
        <v>W42</v>
      </c>
      <c r="L1008" s="13" t="str">
        <f>VLOOKUP($C1008,List!$A$2:$D$26,2,0)</f>
        <v>Nhóm 02</v>
      </c>
      <c r="M1008" s="14">
        <f>VLOOKUP($C1008,List!$A$2:$D$26,3,0)*D1008/1000</f>
        <v>1.8149999999999999</v>
      </c>
      <c r="N1008" s="13" t="str">
        <f>VLOOKUP($C1008,List!$A$2:$D$26,4,0)</f>
        <v>800g</v>
      </c>
      <c r="O1008" s="14" t="str">
        <f t="shared" si="47"/>
        <v>Q4</v>
      </c>
    </row>
    <row r="1009" spans="1:15" x14ac:dyDescent="0.55000000000000004">
      <c r="A1009" s="2">
        <v>43756</v>
      </c>
      <c r="B1009" t="s">
        <v>63</v>
      </c>
      <c r="C1009" t="s">
        <v>28</v>
      </c>
      <c r="D1009" s="6">
        <v>360</v>
      </c>
      <c r="E1009" s="4">
        <v>735737</v>
      </c>
      <c r="F1009" s="4">
        <v>264865210</v>
      </c>
      <c r="G1009" s="4">
        <v>31783825.199999999</v>
      </c>
      <c r="H1009" t="s">
        <v>46</v>
      </c>
      <c r="I1009" t="s">
        <v>74</v>
      </c>
      <c r="J1009" s="13" t="str">
        <f t="shared" si="45"/>
        <v>T10</v>
      </c>
      <c r="K1009" s="13" t="str">
        <f t="shared" si="46"/>
        <v>W42</v>
      </c>
      <c r="L1009" s="13" t="str">
        <f>VLOOKUP($C1009,List!$A$2:$D$26,2,0)</f>
        <v>Nhóm 05</v>
      </c>
      <c r="M1009" s="14">
        <f>VLOOKUP($C1009,List!$A$2:$D$26,3,0)*D1009/1000</f>
        <v>0.72</v>
      </c>
      <c r="N1009" s="13" t="str">
        <f>VLOOKUP($C1009,List!$A$2:$D$26,4,0)</f>
        <v>250g</v>
      </c>
      <c r="O1009" s="14" t="str">
        <f t="shared" si="47"/>
        <v>Q4</v>
      </c>
    </row>
    <row r="1010" spans="1:15" x14ac:dyDescent="0.55000000000000004">
      <c r="A1010" s="2">
        <v>43757</v>
      </c>
      <c r="B1010" t="s">
        <v>57</v>
      </c>
      <c r="C1010" t="s">
        <v>8</v>
      </c>
      <c r="D1010" s="6">
        <v>610</v>
      </c>
      <c r="E1010" s="4">
        <v>466005</v>
      </c>
      <c r="F1010" s="4">
        <v>284263180</v>
      </c>
      <c r="G1010" s="4">
        <v>42639477</v>
      </c>
      <c r="H1010" t="s">
        <v>46</v>
      </c>
      <c r="I1010" t="s">
        <v>75</v>
      </c>
      <c r="J1010" s="13" t="str">
        <f t="shared" si="45"/>
        <v>T10</v>
      </c>
      <c r="K1010" s="13" t="str">
        <f t="shared" si="46"/>
        <v>W42</v>
      </c>
      <c r="L1010" s="13" t="str">
        <f>VLOOKUP($C1010,List!$A$2:$D$26,2,0)</f>
        <v>Nhóm 02</v>
      </c>
      <c r="M1010" s="14">
        <f>VLOOKUP($C1010,List!$A$2:$D$26,3,0)*D1010/1000</f>
        <v>2.44</v>
      </c>
      <c r="N1010" s="13" t="str">
        <f>VLOOKUP($C1010,List!$A$2:$D$26,4,0)</f>
        <v>800g</v>
      </c>
      <c r="O1010" s="14" t="str">
        <f t="shared" si="47"/>
        <v>Q4</v>
      </c>
    </row>
    <row r="1011" spans="1:15" x14ac:dyDescent="0.55000000000000004">
      <c r="A1011" s="2">
        <v>43757</v>
      </c>
      <c r="B1011" t="s">
        <v>63</v>
      </c>
      <c r="C1011" t="s">
        <v>9</v>
      </c>
      <c r="D1011" s="6">
        <v>1110</v>
      </c>
      <c r="E1011" s="4">
        <v>573771</v>
      </c>
      <c r="F1011" s="4">
        <v>636885410</v>
      </c>
      <c r="G1011" s="4">
        <v>108270519.7</v>
      </c>
      <c r="H1011" t="s">
        <v>44</v>
      </c>
      <c r="I1011" t="s">
        <v>74</v>
      </c>
      <c r="J1011" s="13" t="str">
        <f t="shared" si="45"/>
        <v>T10</v>
      </c>
      <c r="K1011" s="13" t="str">
        <f t="shared" si="46"/>
        <v>W42</v>
      </c>
      <c r="L1011" s="13" t="str">
        <f>VLOOKUP($C1011,List!$A$2:$D$26,2,0)</f>
        <v>Nhóm 04</v>
      </c>
      <c r="M1011" s="14">
        <f>VLOOKUP($C1011,List!$A$2:$D$26,3,0)*D1011/1000</f>
        <v>3.552</v>
      </c>
      <c r="N1011" s="13" t="str">
        <f>VLOOKUP($C1011,List!$A$2:$D$26,4,0)</f>
        <v>800g</v>
      </c>
      <c r="O1011" s="14" t="str">
        <f t="shared" si="47"/>
        <v>Q4</v>
      </c>
    </row>
    <row r="1012" spans="1:15" x14ac:dyDescent="0.55000000000000004">
      <c r="A1012" s="2">
        <v>43757</v>
      </c>
      <c r="B1012" t="s">
        <v>60</v>
      </c>
      <c r="C1012" t="s">
        <v>27</v>
      </c>
      <c r="D1012" s="6">
        <v>2040</v>
      </c>
      <c r="E1012" s="4">
        <v>333203</v>
      </c>
      <c r="F1012" s="4">
        <v>679734720</v>
      </c>
      <c r="G1012" s="4">
        <v>67973472</v>
      </c>
      <c r="H1012" t="s">
        <v>43</v>
      </c>
      <c r="I1012" t="s">
        <v>74</v>
      </c>
      <c r="J1012" s="13" t="str">
        <f t="shared" si="45"/>
        <v>T10</v>
      </c>
      <c r="K1012" s="13" t="str">
        <f t="shared" si="46"/>
        <v>W42</v>
      </c>
      <c r="L1012" s="13" t="str">
        <f>VLOOKUP($C1012,List!$A$2:$D$26,2,0)</f>
        <v>Nhóm 03</v>
      </c>
      <c r="M1012" s="14">
        <f>VLOOKUP($C1012,List!$A$2:$D$26,3,0)*D1012/1000</f>
        <v>7.548</v>
      </c>
      <c r="N1012" s="13" t="str">
        <f>VLOOKUP($C1012,List!$A$2:$D$26,4,0)</f>
        <v>800g</v>
      </c>
      <c r="O1012" s="14" t="str">
        <f t="shared" si="47"/>
        <v>Q4</v>
      </c>
    </row>
    <row r="1013" spans="1:15" x14ac:dyDescent="0.55000000000000004">
      <c r="A1013" s="2">
        <v>43757</v>
      </c>
      <c r="B1013" t="s">
        <v>63</v>
      </c>
      <c r="C1013" t="s">
        <v>22</v>
      </c>
      <c r="D1013" s="6">
        <v>460</v>
      </c>
      <c r="E1013" s="4">
        <v>753239</v>
      </c>
      <c r="F1013" s="4">
        <v>346489780</v>
      </c>
      <c r="G1013" s="4">
        <v>62368160.399999999</v>
      </c>
      <c r="H1013" t="s">
        <v>47</v>
      </c>
      <c r="I1013" t="s">
        <v>74</v>
      </c>
      <c r="J1013" s="13" t="str">
        <f t="shared" si="45"/>
        <v>T10</v>
      </c>
      <c r="K1013" s="13" t="str">
        <f t="shared" si="46"/>
        <v>W42</v>
      </c>
      <c r="L1013" s="13" t="str">
        <f>VLOOKUP($C1013,List!$A$2:$D$26,2,0)</f>
        <v>Nhóm 06</v>
      </c>
      <c r="M1013" s="14">
        <f>VLOOKUP($C1013,List!$A$2:$D$26,3,0)*D1013/1000</f>
        <v>0.874</v>
      </c>
      <c r="N1013" s="13" t="str">
        <f>VLOOKUP($C1013,List!$A$2:$D$26,4,0)</f>
        <v>250g</v>
      </c>
      <c r="O1013" s="14" t="str">
        <f t="shared" si="47"/>
        <v>Q4</v>
      </c>
    </row>
    <row r="1014" spans="1:15" x14ac:dyDescent="0.55000000000000004">
      <c r="A1014" s="2">
        <v>43757</v>
      </c>
      <c r="B1014" t="s">
        <v>65</v>
      </c>
      <c r="C1014" t="s">
        <v>8</v>
      </c>
      <c r="D1014" s="6">
        <v>950</v>
      </c>
      <c r="E1014" s="4">
        <v>418644</v>
      </c>
      <c r="F1014" s="4">
        <v>397711530</v>
      </c>
      <c r="G1014" s="4">
        <v>95450767.199999988</v>
      </c>
      <c r="H1014" t="s">
        <v>43</v>
      </c>
      <c r="I1014" t="s">
        <v>74</v>
      </c>
      <c r="J1014" s="13" t="str">
        <f t="shared" si="45"/>
        <v>T10</v>
      </c>
      <c r="K1014" s="13" t="str">
        <f t="shared" si="46"/>
        <v>W42</v>
      </c>
      <c r="L1014" s="13" t="str">
        <f>VLOOKUP($C1014,List!$A$2:$D$26,2,0)</f>
        <v>Nhóm 02</v>
      </c>
      <c r="M1014" s="14">
        <f>VLOOKUP($C1014,List!$A$2:$D$26,3,0)*D1014/1000</f>
        <v>3.8</v>
      </c>
      <c r="N1014" s="13" t="str">
        <f>VLOOKUP($C1014,List!$A$2:$D$26,4,0)</f>
        <v>800g</v>
      </c>
      <c r="O1014" s="14" t="str">
        <f t="shared" si="47"/>
        <v>Q4</v>
      </c>
    </row>
    <row r="1015" spans="1:15" x14ac:dyDescent="0.55000000000000004">
      <c r="A1015" s="2">
        <v>43758</v>
      </c>
      <c r="B1015" t="s">
        <v>57</v>
      </c>
      <c r="C1015" t="s">
        <v>9</v>
      </c>
      <c r="D1015" s="6">
        <v>650</v>
      </c>
      <c r="E1015" s="4">
        <v>540555</v>
      </c>
      <c r="F1015" s="4">
        <v>351361050</v>
      </c>
      <c r="G1015" s="4">
        <v>42163326</v>
      </c>
      <c r="H1015" t="s">
        <v>44</v>
      </c>
      <c r="I1015" t="s">
        <v>75</v>
      </c>
      <c r="J1015" s="13" t="str">
        <f t="shared" si="45"/>
        <v>T10</v>
      </c>
      <c r="K1015" s="13" t="str">
        <f t="shared" si="46"/>
        <v>W43</v>
      </c>
      <c r="L1015" s="13" t="str">
        <f>VLOOKUP($C1015,List!$A$2:$D$26,2,0)</f>
        <v>Nhóm 04</v>
      </c>
      <c r="M1015" s="14">
        <f>VLOOKUP($C1015,List!$A$2:$D$26,3,0)*D1015/1000</f>
        <v>2.08</v>
      </c>
      <c r="N1015" s="13" t="str">
        <f>VLOOKUP($C1015,List!$A$2:$D$26,4,0)</f>
        <v>800g</v>
      </c>
      <c r="O1015" s="14" t="str">
        <f t="shared" si="47"/>
        <v>Q4</v>
      </c>
    </row>
    <row r="1016" spans="1:15" x14ac:dyDescent="0.55000000000000004">
      <c r="A1016" s="2">
        <v>43758</v>
      </c>
      <c r="B1016" t="s">
        <v>62</v>
      </c>
      <c r="C1016" t="s">
        <v>9</v>
      </c>
      <c r="D1016" s="6">
        <v>280</v>
      </c>
      <c r="E1016" s="4">
        <v>605884</v>
      </c>
      <c r="F1016" s="4">
        <v>169647540</v>
      </c>
      <c r="G1016" s="4">
        <v>42411885</v>
      </c>
      <c r="H1016" t="s">
        <v>46</v>
      </c>
      <c r="I1016" t="s">
        <v>75</v>
      </c>
      <c r="J1016" s="13" t="str">
        <f t="shared" si="45"/>
        <v>T10</v>
      </c>
      <c r="K1016" s="13" t="str">
        <f t="shared" si="46"/>
        <v>W43</v>
      </c>
      <c r="L1016" s="13" t="str">
        <f>VLOOKUP($C1016,List!$A$2:$D$26,2,0)</f>
        <v>Nhóm 04</v>
      </c>
      <c r="M1016" s="14">
        <f>VLOOKUP($C1016,List!$A$2:$D$26,3,0)*D1016/1000</f>
        <v>0.89600000000000002</v>
      </c>
      <c r="N1016" s="13" t="str">
        <f>VLOOKUP($C1016,List!$A$2:$D$26,4,0)</f>
        <v>800g</v>
      </c>
      <c r="O1016" s="14" t="str">
        <f t="shared" si="47"/>
        <v>Q4</v>
      </c>
    </row>
    <row r="1017" spans="1:15" x14ac:dyDescent="0.55000000000000004">
      <c r="A1017" s="2">
        <v>43759</v>
      </c>
      <c r="B1017" t="s">
        <v>60</v>
      </c>
      <c r="C1017" t="s">
        <v>11</v>
      </c>
      <c r="D1017" s="6">
        <v>220</v>
      </c>
      <c r="E1017" s="4">
        <v>359847</v>
      </c>
      <c r="F1017" s="4">
        <v>79166230</v>
      </c>
      <c r="G1017" s="4">
        <v>7124960.6999999993</v>
      </c>
      <c r="H1017" t="s">
        <v>46</v>
      </c>
      <c r="I1017" t="s">
        <v>74</v>
      </c>
      <c r="J1017" s="13" t="str">
        <f t="shared" si="45"/>
        <v>T10</v>
      </c>
      <c r="K1017" s="13" t="str">
        <f t="shared" si="46"/>
        <v>W43</v>
      </c>
      <c r="L1017" s="13" t="str">
        <f>VLOOKUP($C1017,List!$A$2:$D$26,2,0)</f>
        <v>Nhóm 05</v>
      </c>
      <c r="M1017" s="14">
        <f>VLOOKUP($C1017,List!$A$2:$D$26,3,0)*D1017/1000</f>
        <v>0.48400000000000004</v>
      </c>
      <c r="N1017" s="13" t="str">
        <f>VLOOKUP($C1017,List!$A$2:$D$26,4,0)</f>
        <v>500g</v>
      </c>
      <c r="O1017" s="14" t="str">
        <f t="shared" si="47"/>
        <v>Q4</v>
      </c>
    </row>
    <row r="1018" spans="1:15" x14ac:dyDescent="0.55000000000000004">
      <c r="A1018" s="2">
        <v>43760</v>
      </c>
      <c r="B1018" t="s">
        <v>63</v>
      </c>
      <c r="C1018" t="s">
        <v>30</v>
      </c>
      <c r="D1018" s="6">
        <v>840</v>
      </c>
      <c r="E1018" s="4">
        <v>351840</v>
      </c>
      <c r="F1018" s="4">
        <v>295545460</v>
      </c>
      <c r="G1018" s="4">
        <v>29554546</v>
      </c>
      <c r="H1018" t="s">
        <v>47</v>
      </c>
      <c r="I1018" t="s">
        <v>75</v>
      </c>
      <c r="J1018" s="13" t="str">
        <f t="shared" si="45"/>
        <v>T10</v>
      </c>
      <c r="K1018" s="13" t="str">
        <f t="shared" si="46"/>
        <v>W43</v>
      </c>
      <c r="L1018" s="13" t="str">
        <f>VLOOKUP($C1018,List!$A$2:$D$26,2,0)</f>
        <v>Nhóm 07</v>
      </c>
      <c r="M1018" s="14">
        <f>VLOOKUP($C1018,List!$A$2:$D$26,3,0)*D1018/1000</f>
        <v>3.1920000000000002</v>
      </c>
      <c r="N1018" s="13" t="str">
        <f>VLOOKUP($C1018,List!$A$2:$D$26,4,0)</f>
        <v>800g</v>
      </c>
      <c r="O1018" s="14" t="str">
        <f t="shared" si="47"/>
        <v>Q4</v>
      </c>
    </row>
    <row r="1019" spans="1:15" x14ac:dyDescent="0.55000000000000004">
      <c r="A1019" s="2">
        <v>43760</v>
      </c>
      <c r="B1019" t="s">
        <v>50</v>
      </c>
      <c r="C1019" t="s">
        <v>10</v>
      </c>
      <c r="D1019" s="6">
        <v>810</v>
      </c>
      <c r="E1019" s="4">
        <v>295433</v>
      </c>
      <c r="F1019" s="4">
        <v>239300430</v>
      </c>
      <c r="G1019" s="4">
        <v>45467081.700000003</v>
      </c>
      <c r="H1019" t="s">
        <v>43</v>
      </c>
      <c r="I1019" t="s">
        <v>74</v>
      </c>
      <c r="J1019" s="13" t="str">
        <f t="shared" si="45"/>
        <v>T10</v>
      </c>
      <c r="K1019" s="13" t="str">
        <f t="shared" si="46"/>
        <v>W43</v>
      </c>
      <c r="L1019" s="13" t="str">
        <f>VLOOKUP($C1019,List!$A$2:$D$26,2,0)</f>
        <v>Nhóm 07</v>
      </c>
      <c r="M1019" s="14">
        <f>VLOOKUP($C1019,List!$A$2:$D$26,3,0)*D1019/1000</f>
        <v>2.1869999999999998</v>
      </c>
      <c r="N1019" s="13" t="str">
        <f>VLOOKUP($C1019,List!$A$2:$D$26,4,0)</f>
        <v>500g</v>
      </c>
      <c r="O1019" s="14" t="str">
        <f t="shared" si="47"/>
        <v>Q4</v>
      </c>
    </row>
    <row r="1020" spans="1:15" x14ac:dyDescent="0.55000000000000004">
      <c r="A1020" s="2">
        <v>43761</v>
      </c>
      <c r="B1020" t="s">
        <v>59</v>
      </c>
      <c r="C1020" t="s">
        <v>24</v>
      </c>
      <c r="D1020" s="6">
        <v>530</v>
      </c>
      <c r="E1020" s="4">
        <v>510029</v>
      </c>
      <c r="F1020" s="4">
        <v>270315250</v>
      </c>
      <c r="G1020" s="4">
        <v>24328372.5</v>
      </c>
      <c r="H1020" t="s">
        <v>45</v>
      </c>
      <c r="I1020" t="s">
        <v>74</v>
      </c>
      <c r="J1020" s="13" t="str">
        <f t="shared" si="45"/>
        <v>T10</v>
      </c>
      <c r="K1020" s="13" t="str">
        <f t="shared" si="46"/>
        <v>W43</v>
      </c>
      <c r="L1020" s="13" t="str">
        <f>VLOOKUP($C1020,List!$A$2:$D$26,2,0)</f>
        <v>Nhóm 06</v>
      </c>
      <c r="M1020" s="14">
        <f>VLOOKUP($C1020,List!$A$2:$D$26,3,0)*D1020/1000</f>
        <v>1.113</v>
      </c>
      <c r="N1020" s="13" t="str">
        <f>VLOOKUP($C1020,List!$A$2:$D$26,4,0)</f>
        <v>500g</v>
      </c>
      <c r="O1020" s="14" t="str">
        <f t="shared" si="47"/>
        <v>Q4</v>
      </c>
    </row>
    <row r="1021" spans="1:15" x14ac:dyDescent="0.55000000000000004">
      <c r="A1021" s="2">
        <v>43761</v>
      </c>
      <c r="B1021" t="s">
        <v>58</v>
      </c>
      <c r="C1021" t="s">
        <v>13</v>
      </c>
      <c r="D1021" s="6">
        <v>110</v>
      </c>
      <c r="E1021" s="4">
        <v>850754</v>
      </c>
      <c r="F1021" s="4">
        <v>93582970</v>
      </c>
      <c r="G1021" s="4">
        <v>12165786.100000001</v>
      </c>
      <c r="H1021" t="s">
        <v>45</v>
      </c>
      <c r="I1021" t="s">
        <v>74</v>
      </c>
      <c r="J1021" s="13" t="str">
        <f t="shared" si="45"/>
        <v>T10</v>
      </c>
      <c r="K1021" s="13" t="str">
        <f t="shared" si="46"/>
        <v>W43</v>
      </c>
      <c r="L1021" s="13" t="str">
        <f>VLOOKUP($C1021,List!$A$2:$D$26,2,0)</f>
        <v>Nhóm 08</v>
      </c>
      <c r="M1021" s="14">
        <f>VLOOKUP($C1021,List!$A$2:$D$26,3,0)*D1021/1000</f>
        <v>0.29699999999999999</v>
      </c>
      <c r="N1021" s="13" t="str">
        <f>VLOOKUP($C1021,List!$A$2:$D$26,4,0)</f>
        <v>500g</v>
      </c>
      <c r="O1021" s="14" t="str">
        <f t="shared" si="47"/>
        <v>Q4</v>
      </c>
    </row>
    <row r="1022" spans="1:15" x14ac:dyDescent="0.55000000000000004">
      <c r="A1022" s="2">
        <v>43761</v>
      </c>
      <c r="B1022" t="s">
        <v>62</v>
      </c>
      <c r="C1022" t="s">
        <v>12</v>
      </c>
      <c r="D1022" s="6">
        <v>160</v>
      </c>
      <c r="E1022" s="4">
        <v>711728</v>
      </c>
      <c r="F1022" s="4">
        <v>113876460</v>
      </c>
      <c r="G1022" s="4">
        <v>12526410.600000001</v>
      </c>
      <c r="H1022" t="s">
        <v>46</v>
      </c>
      <c r="I1022" t="s">
        <v>75</v>
      </c>
      <c r="J1022" s="13" t="str">
        <f t="shared" si="45"/>
        <v>T10</v>
      </c>
      <c r="K1022" s="13" t="str">
        <f t="shared" si="46"/>
        <v>W43</v>
      </c>
      <c r="L1022" s="13" t="str">
        <f>VLOOKUP($C1022,List!$A$2:$D$26,2,0)</f>
        <v>Nhóm 03</v>
      </c>
      <c r="M1022" s="14">
        <f>VLOOKUP($C1022,List!$A$2:$D$26,3,0)*D1022/1000</f>
        <v>0.68799999999999994</v>
      </c>
      <c r="N1022" s="13" t="str">
        <f>VLOOKUP($C1022,List!$A$2:$D$26,4,0)</f>
        <v>1000g</v>
      </c>
      <c r="O1022" s="14" t="str">
        <f t="shared" si="47"/>
        <v>Q4</v>
      </c>
    </row>
    <row r="1023" spans="1:15" x14ac:dyDescent="0.55000000000000004">
      <c r="A1023" s="2">
        <v>43762</v>
      </c>
      <c r="B1023" t="s">
        <v>62</v>
      </c>
      <c r="C1023" t="s">
        <v>9</v>
      </c>
      <c r="D1023" s="6">
        <v>1260</v>
      </c>
      <c r="E1023" s="4">
        <v>466039</v>
      </c>
      <c r="F1023" s="4">
        <v>587209270</v>
      </c>
      <c r="G1023" s="4">
        <v>123313946.7</v>
      </c>
      <c r="H1023" t="s">
        <v>45</v>
      </c>
      <c r="I1023" t="s">
        <v>74</v>
      </c>
      <c r="J1023" s="13" t="str">
        <f t="shared" si="45"/>
        <v>T10</v>
      </c>
      <c r="K1023" s="13" t="str">
        <f t="shared" si="46"/>
        <v>W43</v>
      </c>
      <c r="L1023" s="13" t="str">
        <f>VLOOKUP($C1023,List!$A$2:$D$26,2,0)</f>
        <v>Nhóm 04</v>
      </c>
      <c r="M1023" s="14">
        <f>VLOOKUP($C1023,List!$A$2:$D$26,3,0)*D1023/1000</f>
        <v>4.032</v>
      </c>
      <c r="N1023" s="13" t="str">
        <f>VLOOKUP($C1023,List!$A$2:$D$26,4,0)</f>
        <v>800g</v>
      </c>
      <c r="O1023" s="14" t="str">
        <f t="shared" si="47"/>
        <v>Q4</v>
      </c>
    </row>
    <row r="1024" spans="1:15" x14ac:dyDescent="0.55000000000000004">
      <c r="A1024" s="2">
        <v>43762</v>
      </c>
      <c r="B1024" t="s">
        <v>52</v>
      </c>
      <c r="C1024" t="s">
        <v>28</v>
      </c>
      <c r="D1024" s="6">
        <v>810</v>
      </c>
      <c r="E1024" s="4">
        <v>643191</v>
      </c>
      <c r="F1024" s="4">
        <v>520985090</v>
      </c>
      <c r="G1024" s="4">
        <v>114616719.80000001</v>
      </c>
      <c r="H1024" t="s">
        <v>46</v>
      </c>
      <c r="I1024" t="s">
        <v>75</v>
      </c>
      <c r="J1024" s="13" t="str">
        <f t="shared" si="45"/>
        <v>T10</v>
      </c>
      <c r="K1024" s="13" t="str">
        <f t="shared" si="46"/>
        <v>W43</v>
      </c>
      <c r="L1024" s="13" t="str">
        <f>VLOOKUP($C1024,List!$A$2:$D$26,2,0)</f>
        <v>Nhóm 05</v>
      </c>
      <c r="M1024" s="14">
        <f>VLOOKUP($C1024,List!$A$2:$D$26,3,0)*D1024/1000</f>
        <v>1.62</v>
      </c>
      <c r="N1024" s="13" t="str">
        <f>VLOOKUP($C1024,List!$A$2:$D$26,4,0)</f>
        <v>250g</v>
      </c>
      <c r="O1024" s="14" t="str">
        <f t="shared" si="47"/>
        <v>Q4</v>
      </c>
    </row>
    <row r="1025" spans="1:15" x14ac:dyDescent="0.55000000000000004">
      <c r="A1025" s="2">
        <v>43763</v>
      </c>
      <c r="B1025" t="s">
        <v>64</v>
      </c>
      <c r="C1025" t="s">
        <v>28</v>
      </c>
      <c r="D1025" s="6">
        <v>600</v>
      </c>
      <c r="E1025" s="4">
        <v>670650</v>
      </c>
      <c r="F1025" s="4">
        <v>402389950</v>
      </c>
      <c r="G1025" s="4">
        <v>40238995</v>
      </c>
      <c r="H1025" t="s">
        <v>46</v>
      </c>
      <c r="I1025" t="s">
        <v>75</v>
      </c>
      <c r="J1025" s="13" t="str">
        <f t="shared" si="45"/>
        <v>T10</v>
      </c>
      <c r="K1025" s="13" t="str">
        <f t="shared" si="46"/>
        <v>W43</v>
      </c>
      <c r="L1025" s="13" t="str">
        <f>VLOOKUP($C1025,List!$A$2:$D$26,2,0)</f>
        <v>Nhóm 05</v>
      </c>
      <c r="M1025" s="14">
        <f>VLOOKUP($C1025,List!$A$2:$D$26,3,0)*D1025/1000</f>
        <v>1.2</v>
      </c>
      <c r="N1025" s="13" t="str">
        <f>VLOOKUP($C1025,List!$A$2:$D$26,4,0)</f>
        <v>250g</v>
      </c>
      <c r="O1025" s="14" t="str">
        <f t="shared" si="47"/>
        <v>Q4</v>
      </c>
    </row>
    <row r="1026" spans="1:15" x14ac:dyDescent="0.55000000000000004">
      <c r="A1026" s="2">
        <v>43763</v>
      </c>
      <c r="B1026" t="s">
        <v>61</v>
      </c>
      <c r="C1026" t="s">
        <v>16</v>
      </c>
      <c r="D1026" s="6">
        <v>70</v>
      </c>
      <c r="E1026" s="4">
        <v>550033</v>
      </c>
      <c r="F1026" s="4">
        <v>38502310</v>
      </c>
      <c r="G1026" s="4">
        <v>3465207.9</v>
      </c>
      <c r="H1026" t="s">
        <v>46</v>
      </c>
      <c r="I1026" t="s">
        <v>74</v>
      </c>
      <c r="J1026" s="13" t="str">
        <f t="shared" si="45"/>
        <v>T10</v>
      </c>
      <c r="K1026" s="13" t="str">
        <f t="shared" si="46"/>
        <v>W43</v>
      </c>
      <c r="L1026" s="13" t="str">
        <f>VLOOKUP($C1026,List!$A$2:$D$26,2,0)</f>
        <v>Nhóm 04</v>
      </c>
      <c r="M1026" s="14">
        <f>VLOOKUP($C1026,List!$A$2:$D$26,3,0)*D1026/1000</f>
        <v>0.224</v>
      </c>
      <c r="N1026" s="13" t="str">
        <f>VLOOKUP($C1026,List!$A$2:$D$26,4,0)</f>
        <v>800g</v>
      </c>
      <c r="O1026" s="14" t="str">
        <f t="shared" si="47"/>
        <v>Q4</v>
      </c>
    </row>
    <row r="1027" spans="1:15" x14ac:dyDescent="0.55000000000000004">
      <c r="A1027" s="2">
        <v>43764</v>
      </c>
      <c r="B1027" t="s">
        <v>51</v>
      </c>
      <c r="C1027" t="s">
        <v>18</v>
      </c>
      <c r="D1027" s="6">
        <v>1390</v>
      </c>
      <c r="E1027" s="4">
        <v>315051</v>
      </c>
      <c r="F1027" s="4">
        <v>437920560</v>
      </c>
      <c r="G1027" s="4">
        <v>65688083.999999993</v>
      </c>
      <c r="H1027" t="s">
        <v>44</v>
      </c>
      <c r="I1027" t="s">
        <v>74</v>
      </c>
      <c r="J1027" s="13" t="str">
        <f t="shared" si="45"/>
        <v>T10</v>
      </c>
      <c r="K1027" s="13" t="str">
        <f t="shared" si="46"/>
        <v>W43</v>
      </c>
      <c r="L1027" s="13" t="str">
        <f>VLOOKUP($C1027,List!$A$2:$D$26,2,0)</f>
        <v>Nhóm 02</v>
      </c>
      <c r="M1027" s="14">
        <f>VLOOKUP($C1027,List!$A$2:$D$26,3,0)*D1027/1000</f>
        <v>5.56</v>
      </c>
      <c r="N1027" s="13" t="str">
        <f>VLOOKUP($C1027,List!$A$2:$D$26,4,0)</f>
        <v>800g</v>
      </c>
      <c r="O1027" s="14" t="str">
        <f t="shared" si="47"/>
        <v>Q4</v>
      </c>
    </row>
    <row r="1028" spans="1:15" x14ac:dyDescent="0.55000000000000004">
      <c r="A1028" s="2">
        <v>43764</v>
      </c>
      <c r="B1028" t="s">
        <v>58</v>
      </c>
      <c r="C1028" t="s">
        <v>18</v>
      </c>
      <c r="D1028" s="6">
        <v>110</v>
      </c>
      <c r="E1028" s="4">
        <v>245379</v>
      </c>
      <c r="F1028" s="4">
        <v>26991680</v>
      </c>
      <c r="G1028" s="4">
        <v>6208086.4000000004</v>
      </c>
      <c r="H1028" t="s">
        <v>46</v>
      </c>
      <c r="I1028" t="s">
        <v>74</v>
      </c>
      <c r="J1028" s="13" t="str">
        <f t="shared" si="45"/>
        <v>T10</v>
      </c>
      <c r="K1028" s="13" t="str">
        <f t="shared" si="46"/>
        <v>W43</v>
      </c>
      <c r="L1028" s="13" t="str">
        <f>VLOOKUP($C1028,List!$A$2:$D$26,2,0)</f>
        <v>Nhóm 02</v>
      </c>
      <c r="M1028" s="14">
        <f>VLOOKUP($C1028,List!$A$2:$D$26,3,0)*D1028/1000</f>
        <v>0.44</v>
      </c>
      <c r="N1028" s="13" t="str">
        <f>VLOOKUP($C1028,List!$A$2:$D$26,4,0)</f>
        <v>800g</v>
      </c>
      <c r="O1028" s="14" t="str">
        <f t="shared" si="47"/>
        <v>Q4</v>
      </c>
    </row>
    <row r="1029" spans="1:15" x14ac:dyDescent="0.55000000000000004">
      <c r="A1029" s="2">
        <v>43764</v>
      </c>
      <c r="B1029" t="s">
        <v>62</v>
      </c>
      <c r="C1029" t="s">
        <v>27</v>
      </c>
      <c r="D1029" s="6">
        <v>1740</v>
      </c>
      <c r="E1029" s="4">
        <v>342918</v>
      </c>
      <c r="F1029" s="4">
        <v>596677010</v>
      </c>
      <c r="G1029" s="4">
        <v>89501551.5</v>
      </c>
      <c r="H1029" t="s">
        <v>43</v>
      </c>
      <c r="I1029" t="s">
        <v>75</v>
      </c>
      <c r="J1029" s="13" t="str">
        <f t="shared" si="45"/>
        <v>T10</v>
      </c>
      <c r="K1029" s="13" t="str">
        <f t="shared" si="46"/>
        <v>W43</v>
      </c>
      <c r="L1029" s="13" t="str">
        <f>VLOOKUP($C1029,List!$A$2:$D$26,2,0)</f>
        <v>Nhóm 03</v>
      </c>
      <c r="M1029" s="14">
        <f>VLOOKUP($C1029,List!$A$2:$D$26,3,0)*D1029/1000</f>
        <v>6.4379999999999997</v>
      </c>
      <c r="N1029" s="13" t="str">
        <f>VLOOKUP($C1029,List!$A$2:$D$26,4,0)</f>
        <v>800g</v>
      </c>
      <c r="O1029" s="14" t="str">
        <f t="shared" si="47"/>
        <v>Q4</v>
      </c>
    </row>
    <row r="1030" spans="1:15" x14ac:dyDescent="0.55000000000000004">
      <c r="A1030" s="2">
        <v>43765</v>
      </c>
      <c r="B1030" t="s">
        <v>54</v>
      </c>
      <c r="C1030" t="s">
        <v>24</v>
      </c>
      <c r="D1030" s="6">
        <v>40</v>
      </c>
      <c r="E1030" s="4">
        <v>625401</v>
      </c>
      <c r="F1030" s="4">
        <v>25016030</v>
      </c>
      <c r="G1030" s="4">
        <v>4002564.8</v>
      </c>
      <c r="H1030" t="s">
        <v>45</v>
      </c>
      <c r="I1030" t="s">
        <v>75</v>
      </c>
      <c r="J1030" s="13" t="str">
        <f t="shared" si="45"/>
        <v>T10</v>
      </c>
      <c r="K1030" s="13" t="str">
        <f t="shared" si="46"/>
        <v>W44</v>
      </c>
      <c r="L1030" s="13" t="str">
        <f>VLOOKUP($C1030,List!$A$2:$D$26,2,0)</f>
        <v>Nhóm 06</v>
      </c>
      <c r="M1030" s="14">
        <f>VLOOKUP($C1030,List!$A$2:$D$26,3,0)*D1030/1000</f>
        <v>8.4000000000000005E-2</v>
      </c>
      <c r="N1030" s="13" t="str">
        <f>VLOOKUP($C1030,List!$A$2:$D$26,4,0)</f>
        <v>500g</v>
      </c>
      <c r="O1030" s="14" t="str">
        <f t="shared" si="47"/>
        <v>Q4</v>
      </c>
    </row>
    <row r="1031" spans="1:15" x14ac:dyDescent="0.55000000000000004">
      <c r="A1031" s="2">
        <v>43765</v>
      </c>
      <c r="B1031" t="s">
        <v>59</v>
      </c>
      <c r="C1031" t="s">
        <v>9</v>
      </c>
      <c r="D1031" s="6">
        <v>310</v>
      </c>
      <c r="E1031" s="4">
        <v>517873</v>
      </c>
      <c r="F1031" s="4">
        <v>160540660</v>
      </c>
      <c r="G1031" s="4">
        <v>24081099</v>
      </c>
      <c r="H1031" t="s">
        <v>46</v>
      </c>
      <c r="I1031" t="s">
        <v>74</v>
      </c>
      <c r="J1031" s="13" t="str">
        <f t="shared" si="45"/>
        <v>T10</v>
      </c>
      <c r="K1031" s="13" t="str">
        <f t="shared" si="46"/>
        <v>W44</v>
      </c>
      <c r="L1031" s="13" t="str">
        <f>VLOOKUP($C1031,List!$A$2:$D$26,2,0)</f>
        <v>Nhóm 04</v>
      </c>
      <c r="M1031" s="14">
        <f>VLOOKUP($C1031,List!$A$2:$D$26,3,0)*D1031/1000</f>
        <v>0.99199999999999999</v>
      </c>
      <c r="N1031" s="13" t="str">
        <f>VLOOKUP($C1031,List!$A$2:$D$26,4,0)</f>
        <v>800g</v>
      </c>
      <c r="O1031" s="14" t="str">
        <f t="shared" si="47"/>
        <v>Q4</v>
      </c>
    </row>
    <row r="1032" spans="1:15" x14ac:dyDescent="0.55000000000000004">
      <c r="A1032" s="2">
        <v>43765</v>
      </c>
      <c r="B1032" t="s">
        <v>52</v>
      </c>
      <c r="C1032" t="s">
        <v>18</v>
      </c>
      <c r="D1032" s="6">
        <v>820</v>
      </c>
      <c r="E1032" s="4">
        <v>247275</v>
      </c>
      <c r="F1032" s="4">
        <v>202765880</v>
      </c>
      <c r="G1032" s="4">
        <v>46636152.400000006</v>
      </c>
      <c r="H1032" t="s">
        <v>45</v>
      </c>
      <c r="I1032" t="s">
        <v>74</v>
      </c>
      <c r="J1032" s="13" t="str">
        <f t="shared" ref="J1032:J1095" si="48">"T"&amp;RIGHT(0&amp;MONTH(A1032),2)</f>
        <v>T10</v>
      </c>
      <c r="K1032" s="13" t="str">
        <f t="shared" ref="K1032:K1095" si="49">"W"&amp;RIGHT(0&amp;WEEKNUM(A1032),2)</f>
        <v>W44</v>
      </c>
      <c r="L1032" s="13" t="str">
        <f>VLOOKUP($C1032,List!$A$2:$D$26,2,0)</f>
        <v>Nhóm 02</v>
      </c>
      <c r="M1032" s="14">
        <f>VLOOKUP($C1032,List!$A$2:$D$26,3,0)*D1032/1000</f>
        <v>3.28</v>
      </c>
      <c r="N1032" s="13" t="str">
        <f>VLOOKUP($C1032,List!$A$2:$D$26,4,0)</f>
        <v>800g</v>
      </c>
      <c r="O1032" s="14" t="str">
        <f t="shared" ref="O1032:O1095" si="50">IF(MONTH(A1032)&gt;9,"Q4",IF(MONTH(A1032)&gt;6,"Q3",IF(MONTH(A1032)&gt;3,"Q2","Q1")))</f>
        <v>Q4</v>
      </c>
    </row>
    <row r="1033" spans="1:15" x14ac:dyDescent="0.55000000000000004">
      <c r="A1033" s="2">
        <v>43765</v>
      </c>
      <c r="B1033" t="s">
        <v>59</v>
      </c>
      <c r="C1033" t="s">
        <v>17</v>
      </c>
      <c r="D1033" s="6">
        <v>1080</v>
      </c>
      <c r="E1033" s="4">
        <v>439920</v>
      </c>
      <c r="F1033" s="4">
        <v>475113090</v>
      </c>
      <c r="G1033" s="4">
        <v>57013570.799999997</v>
      </c>
      <c r="H1033" t="s">
        <v>46</v>
      </c>
      <c r="I1033" t="s">
        <v>75</v>
      </c>
      <c r="J1033" s="13" t="str">
        <f t="shared" si="48"/>
        <v>T10</v>
      </c>
      <c r="K1033" s="13" t="str">
        <f t="shared" si="49"/>
        <v>W44</v>
      </c>
      <c r="L1033" s="13" t="str">
        <f>VLOOKUP($C1033,List!$A$2:$D$26,2,0)</f>
        <v>Nhóm 01</v>
      </c>
      <c r="M1033" s="14">
        <f>VLOOKUP($C1033,List!$A$2:$D$26,3,0)*D1033/1000</f>
        <v>2.484</v>
      </c>
      <c r="N1033" s="13" t="str">
        <f>VLOOKUP($C1033,List!$A$2:$D$26,4,0)</f>
        <v>500g</v>
      </c>
      <c r="O1033" s="14" t="str">
        <f t="shared" si="50"/>
        <v>Q4</v>
      </c>
    </row>
    <row r="1034" spans="1:15" x14ac:dyDescent="0.55000000000000004">
      <c r="A1034" s="2">
        <v>43765</v>
      </c>
      <c r="B1034" t="s">
        <v>56</v>
      </c>
      <c r="C1034" t="s">
        <v>27</v>
      </c>
      <c r="D1034" s="6">
        <v>610</v>
      </c>
      <c r="E1034" s="4">
        <v>342268</v>
      </c>
      <c r="F1034" s="4">
        <v>208783600</v>
      </c>
      <c r="G1034" s="4">
        <v>39668884</v>
      </c>
      <c r="H1034" t="s">
        <v>43</v>
      </c>
      <c r="I1034" t="s">
        <v>75</v>
      </c>
      <c r="J1034" s="13" t="str">
        <f t="shared" si="48"/>
        <v>T10</v>
      </c>
      <c r="K1034" s="13" t="str">
        <f t="shared" si="49"/>
        <v>W44</v>
      </c>
      <c r="L1034" s="13" t="str">
        <f>VLOOKUP($C1034,List!$A$2:$D$26,2,0)</f>
        <v>Nhóm 03</v>
      </c>
      <c r="M1034" s="14">
        <f>VLOOKUP($C1034,List!$A$2:$D$26,3,0)*D1034/1000</f>
        <v>2.2570000000000001</v>
      </c>
      <c r="N1034" s="13" t="str">
        <f>VLOOKUP($C1034,List!$A$2:$D$26,4,0)</f>
        <v>800g</v>
      </c>
      <c r="O1034" s="14" t="str">
        <f t="shared" si="50"/>
        <v>Q4</v>
      </c>
    </row>
    <row r="1035" spans="1:15" x14ac:dyDescent="0.55000000000000004">
      <c r="A1035" s="2">
        <v>43765</v>
      </c>
      <c r="B1035" t="s">
        <v>54</v>
      </c>
      <c r="C1035" t="s">
        <v>17</v>
      </c>
      <c r="D1035" s="6">
        <v>1600</v>
      </c>
      <c r="E1035" s="4">
        <v>424720</v>
      </c>
      <c r="F1035" s="4">
        <v>679552670</v>
      </c>
      <c r="G1035" s="4">
        <v>163092640.80000001</v>
      </c>
      <c r="H1035" t="s">
        <v>43</v>
      </c>
      <c r="I1035" t="s">
        <v>75</v>
      </c>
      <c r="J1035" s="13" t="str">
        <f t="shared" si="48"/>
        <v>T10</v>
      </c>
      <c r="K1035" s="13" t="str">
        <f t="shared" si="49"/>
        <v>W44</v>
      </c>
      <c r="L1035" s="13" t="str">
        <f>VLOOKUP($C1035,List!$A$2:$D$26,2,0)</f>
        <v>Nhóm 01</v>
      </c>
      <c r="M1035" s="14">
        <f>VLOOKUP($C1035,List!$A$2:$D$26,3,0)*D1035/1000</f>
        <v>3.6799999999999997</v>
      </c>
      <c r="N1035" s="13" t="str">
        <f>VLOOKUP($C1035,List!$A$2:$D$26,4,0)</f>
        <v>500g</v>
      </c>
      <c r="O1035" s="14" t="str">
        <f t="shared" si="50"/>
        <v>Q4</v>
      </c>
    </row>
    <row r="1036" spans="1:15" x14ac:dyDescent="0.55000000000000004">
      <c r="A1036" s="2">
        <v>43766</v>
      </c>
      <c r="B1036" t="s">
        <v>53</v>
      </c>
      <c r="C1036" t="s">
        <v>10</v>
      </c>
      <c r="D1036" s="6">
        <v>2550</v>
      </c>
      <c r="E1036" s="4">
        <v>234355</v>
      </c>
      <c r="F1036" s="4">
        <v>597604210</v>
      </c>
      <c r="G1036" s="4">
        <v>53784378.899999999</v>
      </c>
      <c r="H1036" t="s">
        <v>43</v>
      </c>
      <c r="I1036" t="s">
        <v>74</v>
      </c>
      <c r="J1036" s="13" t="str">
        <f t="shared" si="48"/>
        <v>T10</v>
      </c>
      <c r="K1036" s="13" t="str">
        <f t="shared" si="49"/>
        <v>W44</v>
      </c>
      <c r="L1036" s="13" t="str">
        <f>VLOOKUP($C1036,List!$A$2:$D$26,2,0)</f>
        <v>Nhóm 07</v>
      </c>
      <c r="M1036" s="14">
        <f>VLOOKUP($C1036,List!$A$2:$D$26,3,0)*D1036/1000</f>
        <v>6.8849999999999998</v>
      </c>
      <c r="N1036" s="13" t="str">
        <f>VLOOKUP($C1036,List!$A$2:$D$26,4,0)</f>
        <v>500g</v>
      </c>
      <c r="O1036" s="14" t="str">
        <f t="shared" si="50"/>
        <v>Q4</v>
      </c>
    </row>
    <row r="1037" spans="1:15" x14ac:dyDescent="0.55000000000000004">
      <c r="A1037" s="2">
        <v>43766</v>
      </c>
      <c r="B1037" t="s">
        <v>54</v>
      </c>
      <c r="C1037" t="s">
        <v>10</v>
      </c>
      <c r="D1037" s="6">
        <v>1850</v>
      </c>
      <c r="E1037" s="4">
        <v>293910</v>
      </c>
      <c r="F1037" s="4">
        <v>543733680</v>
      </c>
      <c r="G1037" s="4">
        <v>48936031.200000003</v>
      </c>
      <c r="H1037" t="s">
        <v>44</v>
      </c>
      <c r="I1037" t="s">
        <v>74</v>
      </c>
      <c r="J1037" s="13" t="str">
        <f t="shared" si="48"/>
        <v>T10</v>
      </c>
      <c r="K1037" s="13" t="str">
        <f t="shared" si="49"/>
        <v>W44</v>
      </c>
      <c r="L1037" s="13" t="str">
        <f>VLOOKUP($C1037,List!$A$2:$D$26,2,0)</f>
        <v>Nhóm 07</v>
      </c>
      <c r="M1037" s="14">
        <f>VLOOKUP($C1037,List!$A$2:$D$26,3,0)*D1037/1000</f>
        <v>4.9950000000000001</v>
      </c>
      <c r="N1037" s="13" t="str">
        <f>VLOOKUP($C1037,List!$A$2:$D$26,4,0)</f>
        <v>500g</v>
      </c>
      <c r="O1037" s="14" t="str">
        <f t="shared" si="50"/>
        <v>Q4</v>
      </c>
    </row>
    <row r="1038" spans="1:15" x14ac:dyDescent="0.55000000000000004">
      <c r="A1038" s="2">
        <v>43766</v>
      </c>
      <c r="B1038" t="s">
        <v>56</v>
      </c>
      <c r="C1038" t="s">
        <v>15</v>
      </c>
      <c r="D1038" s="6">
        <v>510</v>
      </c>
      <c r="E1038" s="4">
        <v>594907</v>
      </c>
      <c r="F1038" s="4">
        <v>303402530</v>
      </c>
      <c r="G1038" s="4">
        <v>27306227.699999999</v>
      </c>
      <c r="H1038" t="s">
        <v>47</v>
      </c>
      <c r="I1038" t="s">
        <v>74</v>
      </c>
      <c r="J1038" s="13" t="str">
        <f t="shared" si="48"/>
        <v>T10</v>
      </c>
      <c r="K1038" s="13" t="str">
        <f t="shared" si="49"/>
        <v>W44</v>
      </c>
      <c r="L1038" s="13" t="str">
        <f>VLOOKUP($C1038,List!$A$2:$D$26,2,0)</f>
        <v>Nhóm 03</v>
      </c>
      <c r="M1038" s="14">
        <f>VLOOKUP($C1038,List!$A$2:$D$26,3,0)*D1038/1000</f>
        <v>1.8360000000000001</v>
      </c>
      <c r="N1038" s="13" t="str">
        <f>VLOOKUP($C1038,List!$A$2:$D$26,4,0)</f>
        <v>800g</v>
      </c>
      <c r="O1038" s="14" t="str">
        <f t="shared" si="50"/>
        <v>Q4</v>
      </c>
    </row>
    <row r="1039" spans="1:15" x14ac:dyDescent="0.55000000000000004">
      <c r="A1039" s="2">
        <v>43766</v>
      </c>
      <c r="B1039" t="s">
        <v>65</v>
      </c>
      <c r="C1039" t="s">
        <v>27</v>
      </c>
      <c r="D1039" s="6">
        <v>1000</v>
      </c>
      <c r="E1039" s="4">
        <v>352850</v>
      </c>
      <c r="F1039" s="4">
        <v>352849820</v>
      </c>
      <c r="G1039" s="4">
        <v>67041465.799999997</v>
      </c>
      <c r="H1039" t="s">
        <v>43</v>
      </c>
      <c r="I1039" t="s">
        <v>75</v>
      </c>
      <c r="J1039" s="13" t="str">
        <f t="shared" si="48"/>
        <v>T10</v>
      </c>
      <c r="K1039" s="13" t="str">
        <f t="shared" si="49"/>
        <v>W44</v>
      </c>
      <c r="L1039" s="13" t="str">
        <f>VLOOKUP($C1039,List!$A$2:$D$26,2,0)</f>
        <v>Nhóm 03</v>
      </c>
      <c r="M1039" s="14">
        <f>VLOOKUP($C1039,List!$A$2:$D$26,3,0)*D1039/1000</f>
        <v>3.7</v>
      </c>
      <c r="N1039" s="13" t="str">
        <f>VLOOKUP($C1039,List!$A$2:$D$26,4,0)</f>
        <v>800g</v>
      </c>
      <c r="O1039" s="14" t="str">
        <f t="shared" si="50"/>
        <v>Q4</v>
      </c>
    </row>
    <row r="1040" spans="1:15" x14ac:dyDescent="0.55000000000000004">
      <c r="A1040" s="2">
        <v>43767</v>
      </c>
      <c r="B1040" t="s">
        <v>57</v>
      </c>
      <c r="C1040" t="s">
        <v>28</v>
      </c>
      <c r="D1040" s="6">
        <v>20</v>
      </c>
      <c r="E1040" s="4">
        <v>922223</v>
      </c>
      <c r="F1040" s="4">
        <v>18444460</v>
      </c>
      <c r="G1040" s="4">
        <v>1660001.4</v>
      </c>
      <c r="H1040" t="s">
        <v>43</v>
      </c>
      <c r="I1040" t="s">
        <v>74</v>
      </c>
      <c r="J1040" s="13" t="str">
        <f t="shared" si="48"/>
        <v>T10</v>
      </c>
      <c r="K1040" s="13" t="str">
        <f t="shared" si="49"/>
        <v>W44</v>
      </c>
      <c r="L1040" s="13" t="str">
        <f>VLOOKUP($C1040,List!$A$2:$D$26,2,0)</f>
        <v>Nhóm 05</v>
      </c>
      <c r="M1040" s="14">
        <f>VLOOKUP($C1040,List!$A$2:$D$26,3,0)*D1040/1000</f>
        <v>0.04</v>
      </c>
      <c r="N1040" s="13" t="str">
        <f>VLOOKUP($C1040,List!$A$2:$D$26,4,0)</f>
        <v>250g</v>
      </c>
      <c r="O1040" s="14" t="str">
        <f t="shared" si="50"/>
        <v>Q4</v>
      </c>
    </row>
    <row r="1041" spans="1:15" x14ac:dyDescent="0.55000000000000004">
      <c r="A1041" s="2">
        <v>43767</v>
      </c>
      <c r="B1041" t="s">
        <v>65</v>
      </c>
      <c r="C1041" t="s">
        <v>31</v>
      </c>
      <c r="D1041" s="6">
        <v>110</v>
      </c>
      <c r="E1041" s="4">
        <v>786987</v>
      </c>
      <c r="F1041" s="4">
        <v>86568550</v>
      </c>
      <c r="G1041" s="4">
        <v>16448024.5</v>
      </c>
      <c r="H1041" t="s">
        <v>44</v>
      </c>
      <c r="I1041" t="s">
        <v>74</v>
      </c>
      <c r="J1041" s="13" t="str">
        <f t="shared" si="48"/>
        <v>T10</v>
      </c>
      <c r="K1041" s="13" t="str">
        <f t="shared" si="49"/>
        <v>W44</v>
      </c>
      <c r="L1041" s="13" t="str">
        <f>VLOOKUP($C1041,List!$A$2:$D$26,2,0)</f>
        <v>Nhóm 04</v>
      </c>
      <c r="M1041" s="14">
        <f>VLOOKUP($C1041,List!$A$2:$D$26,3,0)*D1041/1000</f>
        <v>0.35199999999999998</v>
      </c>
      <c r="N1041" s="13" t="str">
        <f>VLOOKUP($C1041,List!$A$2:$D$26,4,0)</f>
        <v>800g</v>
      </c>
      <c r="O1041" s="14" t="str">
        <f t="shared" si="50"/>
        <v>Q4</v>
      </c>
    </row>
    <row r="1042" spans="1:15" x14ac:dyDescent="0.55000000000000004">
      <c r="A1042" s="2">
        <v>43767</v>
      </c>
      <c r="B1042" t="s">
        <v>54</v>
      </c>
      <c r="C1042" t="s">
        <v>13</v>
      </c>
      <c r="D1042" s="6">
        <v>70</v>
      </c>
      <c r="E1042" s="4">
        <v>641984</v>
      </c>
      <c r="F1042" s="4">
        <v>44938890</v>
      </c>
      <c r="G1042" s="4">
        <v>5842055.7000000011</v>
      </c>
      <c r="H1042" t="s">
        <v>44</v>
      </c>
      <c r="I1042" t="s">
        <v>75</v>
      </c>
      <c r="J1042" s="13" t="str">
        <f t="shared" si="48"/>
        <v>T10</v>
      </c>
      <c r="K1042" s="13" t="str">
        <f t="shared" si="49"/>
        <v>W44</v>
      </c>
      <c r="L1042" s="13" t="str">
        <f>VLOOKUP($C1042,List!$A$2:$D$26,2,0)</f>
        <v>Nhóm 08</v>
      </c>
      <c r="M1042" s="14">
        <f>VLOOKUP($C1042,List!$A$2:$D$26,3,0)*D1042/1000</f>
        <v>0.189</v>
      </c>
      <c r="N1042" s="13" t="str">
        <f>VLOOKUP($C1042,List!$A$2:$D$26,4,0)</f>
        <v>500g</v>
      </c>
      <c r="O1042" s="14" t="str">
        <f t="shared" si="50"/>
        <v>Q4</v>
      </c>
    </row>
    <row r="1043" spans="1:15" x14ac:dyDescent="0.55000000000000004">
      <c r="A1043" s="2">
        <v>43767</v>
      </c>
      <c r="B1043" t="s">
        <v>59</v>
      </c>
      <c r="C1043" t="s">
        <v>26</v>
      </c>
      <c r="D1043" s="6">
        <v>450</v>
      </c>
      <c r="E1043" s="4">
        <v>764415</v>
      </c>
      <c r="F1043" s="4">
        <v>343986960</v>
      </c>
      <c r="G1043" s="4">
        <v>82556870.400000006</v>
      </c>
      <c r="H1043" t="s">
        <v>44</v>
      </c>
      <c r="I1043" t="s">
        <v>74</v>
      </c>
      <c r="J1043" s="13" t="str">
        <f t="shared" si="48"/>
        <v>T10</v>
      </c>
      <c r="K1043" s="13" t="str">
        <f t="shared" si="49"/>
        <v>W44</v>
      </c>
      <c r="L1043" s="13" t="str">
        <f>VLOOKUP($C1043,List!$A$2:$D$26,2,0)</f>
        <v>Nhóm 06</v>
      </c>
      <c r="M1043" s="14">
        <f>VLOOKUP($C1043,List!$A$2:$D$26,3,0)*D1043/1000</f>
        <v>1.17</v>
      </c>
      <c r="N1043" s="13" t="str">
        <f>VLOOKUP($C1043,List!$A$2:$D$26,4,0)</f>
        <v>500g</v>
      </c>
      <c r="O1043" s="14" t="str">
        <f t="shared" si="50"/>
        <v>Q4</v>
      </c>
    </row>
    <row r="1044" spans="1:15" x14ac:dyDescent="0.55000000000000004">
      <c r="A1044" s="2">
        <v>43767</v>
      </c>
      <c r="B1044" t="s">
        <v>65</v>
      </c>
      <c r="C1044" t="s">
        <v>18</v>
      </c>
      <c r="D1044" s="6">
        <v>690</v>
      </c>
      <c r="E1044" s="4">
        <v>284155</v>
      </c>
      <c r="F1044" s="4">
        <v>196066740</v>
      </c>
      <c r="G1044" s="4">
        <v>15685339.199999999</v>
      </c>
      <c r="H1044" t="s">
        <v>46</v>
      </c>
      <c r="I1044" t="s">
        <v>75</v>
      </c>
      <c r="J1044" s="13" t="str">
        <f t="shared" si="48"/>
        <v>T10</v>
      </c>
      <c r="K1044" s="13" t="str">
        <f t="shared" si="49"/>
        <v>W44</v>
      </c>
      <c r="L1044" s="13" t="str">
        <f>VLOOKUP($C1044,List!$A$2:$D$26,2,0)</f>
        <v>Nhóm 02</v>
      </c>
      <c r="M1044" s="14">
        <f>VLOOKUP($C1044,List!$A$2:$D$26,3,0)*D1044/1000</f>
        <v>2.76</v>
      </c>
      <c r="N1044" s="13" t="str">
        <f>VLOOKUP($C1044,List!$A$2:$D$26,4,0)</f>
        <v>800g</v>
      </c>
      <c r="O1044" s="14" t="str">
        <f t="shared" si="50"/>
        <v>Q4</v>
      </c>
    </row>
    <row r="1045" spans="1:15" x14ac:dyDescent="0.55000000000000004">
      <c r="A1045" s="2">
        <v>43767</v>
      </c>
      <c r="B1045" t="s">
        <v>59</v>
      </c>
      <c r="C1045" t="s">
        <v>23</v>
      </c>
      <c r="D1045" s="6">
        <v>150</v>
      </c>
      <c r="E1045" s="4">
        <v>835257</v>
      </c>
      <c r="F1045" s="4">
        <v>125288500</v>
      </c>
      <c r="G1045" s="4">
        <v>23804815</v>
      </c>
      <c r="H1045" t="s">
        <v>46</v>
      </c>
      <c r="I1045" t="s">
        <v>74</v>
      </c>
      <c r="J1045" s="13" t="str">
        <f t="shared" si="48"/>
        <v>T10</v>
      </c>
      <c r="K1045" s="13" t="str">
        <f t="shared" si="49"/>
        <v>W44</v>
      </c>
      <c r="L1045" s="13" t="str">
        <f>VLOOKUP($C1045,List!$A$2:$D$26,2,0)</f>
        <v>Nhóm 07</v>
      </c>
      <c r="M1045" s="14">
        <f>VLOOKUP($C1045,List!$A$2:$D$26,3,0)*D1045/1000</f>
        <v>0.61499999999999999</v>
      </c>
      <c r="N1045" s="13" t="str">
        <f>VLOOKUP($C1045,List!$A$2:$D$26,4,0)</f>
        <v>1000g</v>
      </c>
      <c r="O1045" s="14" t="str">
        <f t="shared" si="50"/>
        <v>Q4</v>
      </c>
    </row>
    <row r="1046" spans="1:15" x14ac:dyDescent="0.55000000000000004">
      <c r="A1046" s="2">
        <v>43767</v>
      </c>
      <c r="B1046" t="s">
        <v>55</v>
      </c>
      <c r="C1046" t="s">
        <v>31</v>
      </c>
      <c r="D1046" s="6">
        <v>600</v>
      </c>
      <c r="E1046" s="4">
        <v>812241</v>
      </c>
      <c r="F1046" s="4">
        <v>487344800</v>
      </c>
      <c r="G1046" s="4">
        <v>102342407.99999999</v>
      </c>
      <c r="H1046" t="s">
        <v>45</v>
      </c>
      <c r="I1046" t="s">
        <v>74</v>
      </c>
      <c r="J1046" s="13" t="str">
        <f t="shared" si="48"/>
        <v>T10</v>
      </c>
      <c r="K1046" s="13" t="str">
        <f t="shared" si="49"/>
        <v>W44</v>
      </c>
      <c r="L1046" s="13" t="str">
        <f>VLOOKUP($C1046,List!$A$2:$D$26,2,0)</f>
        <v>Nhóm 04</v>
      </c>
      <c r="M1046" s="14">
        <f>VLOOKUP($C1046,List!$A$2:$D$26,3,0)*D1046/1000</f>
        <v>1.92</v>
      </c>
      <c r="N1046" s="13" t="str">
        <f>VLOOKUP($C1046,List!$A$2:$D$26,4,0)</f>
        <v>800g</v>
      </c>
      <c r="O1046" s="14" t="str">
        <f t="shared" si="50"/>
        <v>Q4</v>
      </c>
    </row>
    <row r="1047" spans="1:15" x14ac:dyDescent="0.55000000000000004">
      <c r="A1047" s="2">
        <v>43768</v>
      </c>
      <c r="B1047" t="s">
        <v>51</v>
      </c>
      <c r="C1047" t="s">
        <v>15</v>
      </c>
      <c r="D1047" s="6">
        <v>430</v>
      </c>
      <c r="E1047" s="4">
        <v>665050</v>
      </c>
      <c r="F1047" s="4">
        <v>285971470</v>
      </c>
      <c r="G1047" s="4">
        <v>74352582.200000003</v>
      </c>
      <c r="H1047" t="s">
        <v>43</v>
      </c>
      <c r="I1047" t="s">
        <v>74</v>
      </c>
      <c r="J1047" s="13" t="str">
        <f t="shared" si="48"/>
        <v>T10</v>
      </c>
      <c r="K1047" s="13" t="str">
        <f t="shared" si="49"/>
        <v>W44</v>
      </c>
      <c r="L1047" s="13" t="str">
        <f>VLOOKUP($C1047,List!$A$2:$D$26,2,0)</f>
        <v>Nhóm 03</v>
      </c>
      <c r="M1047" s="14">
        <f>VLOOKUP($C1047,List!$A$2:$D$26,3,0)*D1047/1000</f>
        <v>1.548</v>
      </c>
      <c r="N1047" s="13" t="str">
        <f>VLOOKUP($C1047,List!$A$2:$D$26,4,0)</f>
        <v>800g</v>
      </c>
      <c r="O1047" s="14" t="str">
        <f t="shared" si="50"/>
        <v>Q4</v>
      </c>
    </row>
    <row r="1048" spans="1:15" x14ac:dyDescent="0.55000000000000004">
      <c r="A1048" s="2">
        <v>43768</v>
      </c>
      <c r="B1048" t="s">
        <v>61</v>
      </c>
      <c r="C1048" t="s">
        <v>11</v>
      </c>
      <c r="D1048" s="6">
        <v>690</v>
      </c>
      <c r="E1048" s="4">
        <v>335536</v>
      </c>
      <c r="F1048" s="4">
        <v>231520030</v>
      </c>
      <c r="G1048" s="4">
        <v>50934406.600000001</v>
      </c>
      <c r="H1048" t="s">
        <v>44</v>
      </c>
      <c r="I1048" t="s">
        <v>75</v>
      </c>
      <c r="J1048" s="13" t="str">
        <f t="shared" si="48"/>
        <v>T10</v>
      </c>
      <c r="K1048" s="13" t="str">
        <f t="shared" si="49"/>
        <v>W44</v>
      </c>
      <c r="L1048" s="13" t="str">
        <f>VLOOKUP($C1048,List!$A$2:$D$26,2,0)</f>
        <v>Nhóm 05</v>
      </c>
      <c r="M1048" s="14">
        <f>VLOOKUP($C1048,List!$A$2:$D$26,3,0)*D1048/1000</f>
        <v>1.5180000000000002</v>
      </c>
      <c r="N1048" s="13" t="str">
        <f>VLOOKUP($C1048,List!$A$2:$D$26,4,0)</f>
        <v>500g</v>
      </c>
      <c r="O1048" s="14" t="str">
        <f t="shared" si="50"/>
        <v>Q4</v>
      </c>
    </row>
    <row r="1049" spans="1:15" x14ac:dyDescent="0.55000000000000004">
      <c r="A1049" s="2">
        <v>43768</v>
      </c>
      <c r="B1049" t="s">
        <v>51</v>
      </c>
      <c r="C1049" t="s">
        <v>31</v>
      </c>
      <c r="D1049" s="6">
        <v>650</v>
      </c>
      <c r="E1049" s="4">
        <v>587943</v>
      </c>
      <c r="F1049" s="4">
        <v>382163100</v>
      </c>
      <c r="G1049" s="4">
        <v>91719144</v>
      </c>
      <c r="H1049" t="s">
        <v>46</v>
      </c>
      <c r="I1049" t="s">
        <v>74</v>
      </c>
      <c r="J1049" s="13" t="str">
        <f t="shared" si="48"/>
        <v>T10</v>
      </c>
      <c r="K1049" s="13" t="str">
        <f t="shared" si="49"/>
        <v>W44</v>
      </c>
      <c r="L1049" s="13" t="str">
        <f>VLOOKUP($C1049,List!$A$2:$D$26,2,0)</f>
        <v>Nhóm 04</v>
      </c>
      <c r="M1049" s="14">
        <f>VLOOKUP($C1049,List!$A$2:$D$26,3,0)*D1049/1000</f>
        <v>2.08</v>
      </c>
      <c r="N1049" s="13" t="str">
        <f>VLOOKUP($C1049,List!$A$2:$D$26,4,0)</f>
        <v>800g</v>
      </c>
      <c r="O1049" s="14" t="str">
        <f t="shared" si="50"/>
        <v>Q4</v>
      </c>
    </row>
    <row r="1050" spans="1:15" x14ac:dyDescent="0.55000000000000004">
      <c r="A1050" s="2">
        <v>43769</v>
      </c>
      <c r="B1050" t="s">
        <v>65</v>
      </c>
      <c r="C1050" t="s">
        <v>21</v>
      </c>
      <c r="D1050" s="6">
        <v>620</v>
      </c>
      <c r="E1050" s="4">
        <v>639510</v>
      </c>
      <c r="F1050" s="4">
        <v>396496220</v>
      </c>
      <c r="G1050" s="4">
        <v>63439395.200000003</v>
      </c>
      <c r="H1050" t="s">
        <v>45</v>
      </c>
      <c r="I1050" t="s">
        <v>75</v>
      </c>
      <c r="J1050" s="13" t="str">
        <f t="shared" si="48"/>
        <v>T10</v>
      </c>
      <c r="K1050" s="13" t="str">
        <f t="shared" si="49"/>
        <v>W44</v>
      </c>
      <c r="L1050" s="13" t="str">
        <f>VLOOKUP($C1050,List!$A$2:$D$26,2,0)</f>
        <v>Nhóm 07</v>
      </c>
      <c r="M1050" s="14">
        <f>VLOOKUP($C1050,List!$A$2:$D$26,3,0)*D1050/1000</f>
        <v>2.17</v>
      </c>
      <c r="N1050" s="13" t="str">
        <f>VLOOKUP($C1050,List!$A$2:$D$26,4,0)</f>
        <v>800g</v>
      </c>
      <c r="O1050" s="14" t="str">
        <f t="shared" si="50"/>
        <v>Q4</v>
      </c>
    </row>
    <row r="1051" spans="1:15" x14ac:dyDescent="0.55000000000000004">
      <c r="A1051" s="2">
        <v>43769</v>
      </c>
      <c r="B1051" t="s">
        <v>55</v>
      </c>
      <c r="C1051" t="s">
        <v>25</v>
      </c>
      <c r="D1051" s="6">
        <v>760</v>
      </c>
      <c r="E1051" s="4">
        <v>653615</v>
      </c>
      <c r="F1051" s="4">
        <v>496747620</v>
      </c>
      <c r="G1051" s="4">
        <v>39739809.600000001</v>
      </c>
      <c r="H1051" t="s">
        <v>44</v>
      </c>
      <c r="I1051" t="s">
        <v>74</v>
      </c>
      <c r="J1051" s="13" t="str">
        <f t="shared" si="48"/>
        <v>T10</v>
      </c>
      <c r="K1051" s="13" t="str">
        <f t="shared" si="49"/>
        <v>W44</v>
      </c>
      <c r="L1051" s="13" t="str">
        <f>VLOOKUP($C1051,List!$A$2:$D$26,2,0)</f>
        <v>Nhóm 06</v>
      </c>
      <c r="M1051" s="14">
        <f>VLOOKUP($C1051,List!$A$2:$D$26,3,0)*D1051/1000</f>
        <v>0.98799999999999999</v>
      </c>
      <c r="N1051" s="13" t="str">
        <f>VLOOKUP($C1051,List!$A$2:$D$26,4,0)</f>
        <v>250g</v>
      </c>
      <c r="O1051" s="14" t="str">
        <f t="shared" si="50"/>
        <v>Q4</v>
      </c>
    </row>
    <row r="1052" spans="1:15" x14ac:dyDescent="0.55000000000000004">
      <c r="A1052" s="2">
        <v>43769</v>
      </c>
      <c r="B1052" t="s">
        <v>61</v>
      </c>
      <c r="C1052" t="s">
        <v>31</v>
      </c>
      <c r="D1052" s="6">
        <v>960</v>
      </c>
      <c r="E1052" s="4">
        <v>629100</v>
      </c>
      <c r="F1052" s="4">
        <v>603936220</v>
      </c>
      <c r="G1052" s="4">
        <v>114747881.8</v>
      </c>
      <c r="H1052" t="s">
        <v>47</v>
      </c>
      <c r="I1052" t="s">
        <v>74</v>
      </c>
      <c r="J1052" s="13" t="str">
        <f t="shared" si="48"/>
        <v>T10</v>
      </c>
      <c r="K1052" s="13" t="str">
        <f t="shared" si="49"/>
        <v>W44</v>
      </c>
      <c r="L1052" s="13" t="str">
        <f>VLOOKUP($C1052,List!$A$2:$D$26,2,0)</f>
        <v>Nhóm 04</v>
      </c>
      <c r="M1052" s="14">
        <f>VLOOKUP($C1052,List!$A$2:$D$26,3,0)*D1052/1000</f>
        <v>3.0720000000000001</v>
      </c>
      <c r="N1052" s="13" t="str">
        <f>VLOOKUP($C1052,List!$A$2:$D$26,4,0)</f>
        <v>800g</v>
      </c>
      <c r="O1052" s="14" t="str">
        <f t="shared" si="50"/>
        <v>Q4</v>
      </c>
    </row>
    <row r="1053" spans="1:15" x14ac:dyDescent="0.55000000000000004">
      <c r="A1053" s="2">
        <v>43769</v>
      </c>
      <c r="B1053" t="s">
        <v>62</v>
      </c>
      <c r="C1053" t="s">
        <v>14</v>
      </c>
      <c r="D1053" s="6">
        <v>930</v>
      </c>
      <c r="E1053" s="4">
        <v>282835</v>
      </c>
      <c r="F1053" s="4">
        <v>263036230</v>
      </c>
      <c r="G1053" s="4">
        <v>55237608.299999997</v>
      </c>
      <c r="H1053" t="s">
        <v>45</v>
      </c>
      <c r="I1053" t="s">
        <v>74</v>
      </c>
      <c r="J1053" s="13" t="str">
        <f t="shared" si="48"/>
        <v>T10</v>
      </c>
      <c r="K1053" s="13" t="str">
        <f t="shared" si="49"/>
        <v>W44</v>
      </c>
      <c r="L1053" s="13" t="str">
        <f>VLOOKUP($C1053,List!$A$2:$D$26,2,0)</f>
        <v>Nhóm 04</v>
      </c>
      <c r="M1053" s="14">
        <f>VLOOKUP($C1053,List!$A$2:$D$26,3,0)*D1053/1000</f>
        <v>1.488</v>
      </c>
      <c r="N1053" s="13" t="str">
        <f>VLOOKUP($C1053,List!$A$2:$D$26,4,0)</f>
        <v>250g</v>
      </c>
      <c r="O1053" s="14" t="str">
        <f t="shared" si="50"/>
        <v>Q4</v>
      </c>
    </row>
    <row r="1054" spans="1:15" x14ac:dyDescent="0.55000000000000004">
      <c r="A1054" s="2">
        <v>43770</v>
      </c>
      <c r="B1054" t="s">
        <v>64</v>
      </c>
      <c r="C1054" t="s">
        <v>16</v>
      </c>
      <c r="D1054" s="6">
        <v>780</v>
      </c>
      <c r="E1054" s="4">
        <v>510354</v>
      </c>
      <c r="F1054" s="4">
        <v>398075810</v>
      </c>
      <c r="G1054" s="4">
        <v>99518952.5</v>
      </c>
      <c r="H1054" t="s">
        <v>46</v>
      </c>
      <c r="I1054" t="s">
        <v>75</v>
      </c>
      <c r="J1054" s="13" t="str">
        <f t="shared" si="48"/>
        <v>T11</v>
      </c>
      <c r="K1054" s="13" t="str">
        <f t="shared" si="49"/>
        <v>W44</v>
      </c>
      <c r="L1054" s="13" t="str">
        <f>VLOOKUP($C1054,List!$A$2:$D$26,2,0)</f>
        <v>Nhóm 04</v>
      </c>
      <c r="M1054" s="14">
        <f>VLOOKUP($C1054,List!$A$2:$D$26,3,0)*D1054/1000</f>
        <v>2.496</v>
      </c>
      <c r="N1054" s="13" t="str">
        <f>VLOOKUP($C1054,List!$A$2:$D$26,4,0)</f>
        <v>800g</v>
      </c>
      <c r="O1054" s="14" t="str">
        <f t="shared" si="50"/>
        <v>Q4</v>
      </c>
    </row>
    <row r="1055" spans="1:15" x14ac:dyDescent="0.55000000000000004">
      <c r="A1055" s="2">
        <v>43770</v>
      </c>
      <c r="B1055" t="s">
        <v>59</v>
      </c>
      <c r="C1055" t="s">
        <v>8</v>
      </c>
      <c r="D1055" s="6">
        <v>1030</v>
      </c>
      <c r="E1055" s="4">
        <v>507660</v>
      </c>
      <c r="F1055" s="4">
        <v>522890190</v>
      </c>
      <c r="G1055" s="4">
        <v>115035841.8</v>
      </c>
      <c r="H1055" t="s">
        <v>46</v>
      </c>
      <c r="I1055" t="s">
        <v>75</v>
      </c>
      <c r="J1055" s="13" t="str">
        <f t="shared" si="48"/>
        <v>T11</v>
      </c>
      <c r="K1055" s="13" t="str">
        <f t="shared" si="49"/>
        <v>W44</v>
      </c>
      <c r="L1055" s="13" t="str">
        <f>VLOOKUP($C1055,List!$A$2:$D$26,2,0)</f>
        <v>Nhóm 02</v>
      </c>
      <c r="M1055" s="14">
        <f>VLOOKUP($C1055,List!$A$2:$D$26,3,0)*D1055/1000</f>
        <v>4.12</v>
      </c>
      <c r="N1055" s="13" t="str">
        <f>VLOOKUP($C1055,List!$A$2:$D$26,4,0)</f>
        <v>800g</v>
      </c>
      <c r="O1055" s="14" t="str">
        <f t="shared" si="50"/>
        <v>Q4</v>
      </c>
    </row>
    <row r="1056" spans="1:15" x14ac:dyDescent="0.55000000000000004">
      <c r="A1056" s="2">
        <v>43770</v>
      </c>
      <c r="B1056" t="s">
        <v>55</v>
      </c>
      <c r="C1056" t="s">
        <v>30</v>
      </c>
      <c r="D1056" s="6">
        <v>830</v>
      </c>
      <c r="E1056" s="4">
        <v>489263</v>
      </c>
      <c r="F1056" s="4">
        <v>406088390</v>
      </c>
      <c r="G1056" s="4">
        <v>69035026.300000012</v>
      </c>
      <c r="H1056" t="s">
        <v>46</v>
      </c>
      <c r="I1056" t="s">
        <v>75</v>
      </c>
      <c r="J1056" s="13" t="str">
        <f t="shared" si="48"/>
        <v>T11</v>
      </c>
      <c r="K1056" s="13" t="str">
        <f t="shared" si="49"/>
        <v>W44</v>
      </c>
      <c r="L1056" s="13" t="str">
        <f>VLOOKUP($C1056,List!$A$2:$D$26,2,0)</f>
        <v>Nhóm 07</v>
      </c>
      <c r="M1056" s="14">
        <f>VLOOKUP($C1056,List!$A$2:$D$26,3,0)*D1056/1000</f>
        <v>3.1539999999999999</v>
      </c>
      <c r="N1056" s="13" t="str">
        <f>VLOOKUP($C1056,List!$A$2:$D$26,4,0)</f>
        <v>800g</v>
      </c>
      <c r="O1056" s="14" t="str">
        <f t="shared" si="50"/>
        <v>Q4</v>
      </c>
    </row>
    <row r="1057" spans="1:15" x14ac:dyDescent="0.55000000000000004">
      <c r="A1057" s="2">
        <v>43770</v>
      </c>
      <c r="B1057" t="s">
        <v>53</v>
      </c>
      <c r="C1057" t="s">
        <v>26</v>
      </c>
      <c r="D1057" s="6">
        <v>410</v>
      </c>
      <c r="E1057" s="4">
        <v>774990</v>
      </c>
      <c r="F1057" s="4">
        <v>317745830</v>
      </c>
      <c r="G1057" s="4">
        <v>73081540.900000006</v>
      </c>
      <c r="H1057" t="s">
        <v>46</v>
      </c>
      <c r="I1057" t="s">
        <v>75</v>
      </c>
      <c r="J1057" s="13" t="str">
        <f t="shared" si="48"/>
        <v>T11</v>
      </c>
      <c r="K1057" s="13" t="str">
        <f t="shared" si="49"/>
        <v>W44</v>
      </c>
      <c r="L1057" s="13" t="str">
        <f>VLOOKUP($C1057,List!$A$2:$D$26,2,0)</f>
        <v>Nhóm 06</v>
      </c>
      <c r="M1057" s="14">
        <f>VLOOKUP($C1057,List!$A$2:$D$26,3,0)*D1057/1000</f>
        <v>1.0660000000000001</v>
      </c>
      <c r="N1057" s="13" t="str">
        <f>VLOOKUP($C1057,List!$A$2:$D$26,4,0)</f>
        <v>500g</v>
      </c>
      <c r="O1057" s="14" t="str">
        <f t="shared" si="50"/>
        <v>Q4</v>
      </c>
    </row>
    <row r="1058" spans="1:15" x14ac:dyDescent="0.55000000000000004">
      <c r="A1058" s="2">
        <v>43771</v>
      </c>
      <c r="B1058" t="s">
        <v>57</v>
      </c>
      <c r="C1058" t="s">
        <v>11</v>
      </c>
      <c r="D1058" s="6">
        <v>1510</v>
      </c>
      <c r="E1058" s="4">
        <v>404584</v>
      </c>
      <c r="F1058" s="4">
        <v>610921930</v>
      </c>
      <c r="G1058" s="4">
        <v>116075166.7</v>
      </c>
      <c r="H1058" t="s">
        <v>45</v>
      </c>
      <c r="I1058" t="s">
        <v>75</v>
      </c>
      <c r="J1058" s="13" t="str">
        <f t="shared" si="48"/>
        <v>T11</v>
      </c>
      <c r="K1058" s="13" t="str">
        <f t="shared" si="49"/>
        <v>W44</v>
      </c>
      <c r="L1058" s="13" t="str">
        <f>VLOOKUP($C1058,List!$A$2:$D$26,2,0)</f>
        <v>Nhóm 05</v>
      </c>
      <c r="M1058" s="14">
        <f>VLOOKUP($C1058,List!$A$2:$D$26,3,0)*D1058/1000</f>
        <v>3.3220000000000005</v>
      </c>
      <c r="N1058" s="13" t="str">
        <f>VLOOKUP($C1058,List!$A$2:$D$26,4,0)</f>
        <v>500g</v>
      </c>
      <c r="O1058" s="14" t="str">
        <f t="shared" si="50"/>
        <v>Q4</v>
      </c>
    </row>
    <row r="1059" spans="1:15" x14ac:dyDescent="0.55000000000000004">
      <c r="A1059" s="2">
        <v>43771</v>
      </c>
      <c r="B1059" t="s">
        <v>50</v>
      </c>
      <c r="C1059" t="s">
        <v>27</v>
      </c>
      <c r="D1059" s="6">
        <v>1750</v>
      </c>
      <c r="E1059" s="4">
        <v>349695</v>
      </c>
      <c r="F1059" s="4">
        <v>611967120</v>
      </c>
      <c r="G1059" s="4">
        <v>61196712</v>
      </c>
      <c r="H1059" t="s">
        <v>47</v>
      </c>
      <c r="I1059" t="s">
        <v>74</v>
      </c>
      <c r="J1059" s="13" t="str">
        <f t="shared" si="48"/>
        <v>T11</v>
      </c>
      <c r="K1059" s="13" t="str">
        <f t="shared" si="49"/>
        <v>W44</v>
      </c>
      <c r="L1059" s="13" t="str">
        <f>VLOOKUP($C1059,List!$A$2:$D$26,2,0)</f>
        <v>Nhóm 03</v>
      </c>
      <c r="M1059" s="14">
        <f>VLOOKUP($C1059,List!$A$2:$D$26,3,0)*D1059/1000</f>
        <v>6.4749999999999996</v>
      </c>
      <c r="N1059" s="13" t="str">
        <f>VLOOKUP($C1059,List!$A$2:$D$26,4,0)</f>
        <v>800g</v>
      </c>
      <c r="O1059" s="14" t="str">
        <f t="shared" si="50"/>
        <v>Q4</v>
      </c>
    </row>
    <row r="1060" spans="1:15" x14ac:dyDescent="0.55000000000000004">
      <c r="A1060" s="2">
        <v>43771</v>
      </c>
      <c r="B1060" t="s">
        <v>61</v>
      </c>
      <c r="C1060" t="s">
        <v>12</v>
      </c>
      <c r="D1060" s="6">
        <v>530</v>
      </c>
      <c r="E1060" s="4">
        <v>907621</v>
      </c>
      <c r="F1060" s="4">
        <v>481038990</v>
      </c>
      <c r="G1060" s="4">
        <v>125070137.40000001</v>
      </c>
      <c r="H1060" t="s">
        <v>46</v>
      </c>
      <c r="I1060" t="s">
        <v>75</v>
      </c>
      <c r="J1060" s="13" t="str">
        <f t="shared" si="48"/>
        <v>T11</v>
      </c>
      <c r="K1060" s="13" t="str">
        <f t="shared" si="49"/>
        <v>W44</v>
      </c>
      <c r="L1060" s="13" t="str">
        <f>VLOOKUP($C1060,List!$A$2:$D$26,2,0)</f>
        <v>Nhóm 03</v>
      </c>
      <c r="M1060" s="14">
        <f>VLOOKUP($C1060,List!$A$2:$D$26,3,0)*D1060/1000</f>
        <v>2.2789999999999999</v>
      </c>
      <c r="N1060" s="13" t="str">
        <f>VLOOKUP($C1060,List!$A$2:$D$26,4,0)</f>
        <v>1000g</v>
      </c>
      <c r="O1060" s="14" t="str">
        <f t="shared" si="50"/>
        <v>Q4</v>
      </c>
    </row>
    <row r="1061" spans="1:15" x14ac:dyDescent="0.55000000000000004">
      <c r="A1061" s="2">
        <v>43771</v>
      </c>
      <c r="B1061" t="s">
        <v>65</v>
      </c>
      <c r="C1061" t="s">
        <v>15</v>
      </c>
      <c r="D1061" s="6">
        <v>740</v>
      </c>
      <c r="E1061" s="4">
        <v>647881</v>
      </c>
      <c r="F1061" s="4">
        <v>479432060</v>
      </c>
      <c r="G1061" s="4">
        <v>38354564.799999997</v>
      </c>
      <c r="H1061" t="s">
        <v>43</v>
      </c>
      <c r="I1061" t="s">
        <v>74</v>
      </c>
      <c r="J1061" s="13" t="str">
        <f t="shared" si="48"/>
        <v>T11</v>
      </c>
      <c r="K1061" s="13" t="str">
        <f t="shared" si="49"/>
        <v>W44</v>
      </c>
      <c r="L1061" s="13" t="str">
        <f>VLOOKUP($C1061,List!$A$2:$D$26,2,0)</f>
        <v>Nhóm 03</v>
      </c>
      <c r="M1061" s="14">
        <f>VLOOKUP($C1061,List!$A$2:$D$26,3,0)*D1061/1000</f>
        <v>2.6640000000000001</v>
      </c>
      <c r="N1061" s="13" t="str">
        <f>VLOOKUP($C1061,List!$A$2:$D$26,4,0)</f>
        <v>800g</v>
      </c>
      <c r="O1061" s="14" t="str">
        <f t="shared" si="50"/>
        <v>Q4</v>
      </c>
    </row>
    <row r="1062" spans="1:15" x14ac:dyDescent="0.55000000000000004">
      <c r="A1062" s="2">
        <v>43772</v>
      </c>
      <c r="B1062" t="s">
        <v>52</v>
      </c>
      <c r="C1062" t="s">
        <v>31</v>
      </c>
      <c r="D1062" s="6">
        <v>990</v>
      </c>
      <c r="E1062" s="4">
        <v>582985</v>
      </c>
      <c r="F1062" s="4">
        <v>577155450</v>
      </c>
      <c r="G1062" s="4">
        <v>57715545</v>
      </c>
      <c r="H1062" t="s">
        <v>46</v>
      </c>
      <c r="I1062" t="s">
        <v>75</v>
      </c>
      <c r="J1062" s="13" t="str">
        <f t="shared" si="48"/>
        <v>T11</v>
      </c>
      <c r="K1062" s="13" t="str">
        <f t="shared" si="49"/>
        <v>W45</v>
      </c>
      <c r="L1062" s="13" t="str">
        <f>VLOOKUP($C1062,List!$A$2:$D$26,2,0)</f>
        <v>Nhóm 04</v>
      </c>
      <c r="M1062" s="14">
        <f>VLOOKUP($C1062,List!$A$2:$D$26,3,0)*D1062/1000</f>
        <v>3.1680000000000001</v>
      </c>
      <c r="N1062" s="13" t="str">
        <f>VLOOKUP($C1062,List!$A$2:$D$26,4,0)</f>
        <v>800g</v>
      </c>
      <c r="O1062" s="14" t="str">
        <f t="shared" si="50"/>
        <v>Q4</v>
      </c>
    </row>
    <row r="1063" spans="1:15" x14ac:dyDescent="0.55000000000000004">
      <c r="A1063" s="2">
        <v>43772</v>
      </c>
      <c r="B1063" t="s">
        <v>57</v>
      </c>
      <c r="C1063" t="s">
        <v>31</v>
      </c>
      <c r="D1063" s="6">
        <v>990</v>
      </c>
      <c r="E1063" s="4">
        <v>657998</v>
      </c>
      <c r="F1063" s="4">
        <v>651418400</v>
      </c>
      <c r="G1063" s="4">
        <v>130283680</v>
      </c>
      <c r="H1063" t="s">
        <v>44</v>
      </c>
      <c r="I1063" t="s">
        <v>75</v>
      </c>
      <c r="J1063" s="13" t="str">
        <f t="shared" si="48"/>
        <v>T11</v>
      </c>
      <c r="K1063" s="13" t="str">
        <f t="shared" si="49"/>
        <v>W45</v>
      </c>
      <c r="L1063" s="13" t="str">
        <f>VLOOKUP($C1063,List!$A$2:$D$26,2,0)</f>
        <v>Nhóm 04</v>
      </c>
      <c r="M1063" s="14">
        <f>VLOOKUP($C1063,List!$A$2:$D$26,3,0)*D1063/1000</f>
        <v>3.1680000000000001</v>
      </c>
      <c r="N1063" s="13" t="str">
        <f>VLOOKUP($C1063,List!$A$2:$D$26,4,0)</f>
        <v>800g</v>
      </c>
      <c r="O1063" s="14" t="str">
        <f t="shared" si="50"/>
        <v>Q4</v>
      </c>
    </row>
    <row r="1064" spans="1:15" x14ac:dyDescent="0.55000000000000004">
      <c r="A1064" s="2">
        <v>43772</v>
      </c>
      <c r="B1064" t="s">
        <v>55</v>
      </c>
      <c r="C1064" t="s">
        <v>26</v>
      </c>
      <c r="D1064" s="6">
        <v>480</v>
      </c>
      <c r="E1064" s="4">
        <v>883502</v>
      </c>
      <c r="F1064" s="4">
        <v>424081090</v>
      </c>
      <c r="G1064" s="4">
        <v>84816218</v>
      </c>
      <c r="H1064" t="s">
        <v>45</v>
      </c>
      <c r="I1064" t="s">
        <v>74</v>
      </c>
      <c r="J1064" s="13" t="str">
        <f t="shared" si="48"/>
        <v>T11</v>
      </c>
      <c r="K1064" s="13" t="str">
        <f t="shared" si="49"/>
        <v>W45</v>
      </c>
      <c r="L1064" s="13" t="str">
        <f>VLOOKUP($C1064,List!$A$2:$D$26,2,0)</f>
        <v>Nhóm 06</v>
      </c>
      <c r="M1064" s="14">
        <f>VLOOKUP($C1064,List!$A$2:$D$26,3,0)*D1064/1000</f>
        <v>1.248</v>
      </c>
      <c r="N1064" s="13" t="str">
        <f>VLOOKUP($C1064,List!$A$2:$D$26,4,0)</f>
        <v>500g</v>
      </c>
      <c r="O1064" s="14" t="str">
        <f t="shared" si="50"/>
        <v>Q4</v>
      </c>
    </row>
    <row r="1065" spans="1:15" x14ac:dyDescent="0.55000000000000004">
      <c r="A1065" s="2">
        <v>43773</v>
      </c>
      <c r="B1065" t="s">
        <v>64</v>
      </c>
      <c r="C1065" t="s">
        <v>23</v>
      </c>
      <c r="D1065" s="6">
        <v>510</v>
      </c>
      <c r="E1065" s="4">
        <v>782226</v>
      </c>
      <c r="F1065" s="4">
        <v>398935400</v>
      </c>
      <c r="G1065" s="4">
        <v>87765788</v>
      </c>
      <c r="H1065" t="s">
        <v>47</v>
      </c>
      <c r="I1065" t="s">
        <v>74</v>
      </c>
      <c r="J1065" s="13" t="str">
        <f t="shared" si="48"/>
        <v>T11</v>
      </c>
      <c r="K1065" s="13" t="str">
        <f t="shared" si="49"/>
        <v>W45</v>
      </c>
      <c r="L1065" s="13" t="str">
        <f>VLOOKUP($C1065,List!$A$2:$D$26,2,0)</f>
        <v>Nhóm 07</v>
      </c>
      <c r="M1065" s="14">
        <f>VLOOKUP($C1065,List!$A$2:$D$26,3,0)*D1065/1000</f>
        <v>2.0910000000000002</v>
      </c>
      <c r="N1065" s="13" t="str">
        <f>VLOOKUP($C1065,List!$A$2:$D$26,4,0)</f>
        <v>1000g</v>
      </c>
      <c r="O1065" s="14" t="str">
        <f t="shared" si="50"/>
        <v>Q4</v>
      </c>
    </row>
    <row r="1066" spans="1:15" x14ac:dyDescent="0.55000000000000004">
      <c r="A1066" s="2">
        <v>43773</v>
      </c>
      <c r="B1066" t="s">
        <v>61</v>
      </c>
      <c r="C1066" t="s">
        <v>15</v>
      </c>
      <c r="D1066" s="6">
        <v>420</v>
      </c>
      <c r="E1066" s="4">
        <v>645507</v>
      </c>
      <c r="F1066" s="4">
        <v>271112820</v>
      </c>
      <c r="G1066" s="4">
        <v>51511435.799999997</v>
      </c>
      <c r="H1066" t="s">
        <v>47</v>
      </c>
      <c r="I1066" t="s">
        <v>74</v>
      </c>
      <c r="J1066" s="13" t="str">
        <f t="shared" si="48"/>
        <v>T11</v>
      </c>
      <c r="K1066" s="13" t="str">
        <f t="shared" si="49"/>
        <v>W45</v>
      </c>
      <c r="L1066" s="13" t="str">
        <f>VLOOKUP($C1066,List!$A$2:$D$26,2,0)</f>
        <v>Nhóm 03</v>
      </c>
      <c r="M1066" s="14">
        <f>VLOOKUP($C1066,List!$A$2:$D$26,3,0)*D1066/1000</f>
        <v>1.512</v>
      </c>
      <c r="N1066" s="13" t="str">
        <f>VLOOKUP($C1066,List!$A$2:$D$26,4,0)</f>
        <v>800g</v>
      </c>
      <c r="O1066" s="14" t="str">
        <f t="shared" si="50"/>
        <v>Q4</v>
      </c>
    </row>
    <row r="1067" spans="1:15" x14ac:dyDescent="0.55000000000000004">
      <c r="A1067" s="2">
        <v>43773</v>
      </c>
      <c r="B1067" t="s">
        <v>59</v>
      </c>
      <c r="C1067" t="s">
        <v>18</v>
      </c>
      <c r="D1067" s="6">
        <v>1600</v>
      </c>
      <c r="E1067" s="4">
        <v>309787</v>
      </c>
      <c r="F1067" s="4">
        <v>495659730</v>
      </c>
      <c r="G1067" s="4">
        <v>44609375.700000003</v>
      </c>
      <c r="H1067" t="s">
        <v>46</v>
      </c>
      <c r="I1067" t="s">
        <v>74</v>
      </c>
      <c r="J1067" s="13" t="str">
        <f t="shared" si="48"/>
        <v>T11</v>
      </c>
      <c r="K1067" s="13" t="str">
        <f t="shared" si="49"/>
        <v>W45</v>
      </c>
      <c r="L1067" s="13" t="str">
        <f>VLOOKUP($C1067,List!$A$2:$D$26,2,0)</f>
        <v>Nhóm 02</v>
      </c>
      <c r="M1067" s="14">
        <f>VLOOKUP($C1067,List!$A$2:$D$26,3,0)*D1067/1000</f>
        <v>6.4</v>
      </c>
      <c r="N1067" s="13" t="str">
        <f>VLOOKUP($C1067,List!$A$2:$D$26,4,0)</f>
        <v>800g</v>
      </c>
      <c r="O1067" s="14" t="str">
        <f t="shared" si="50"/>
        <v>Q4</v>
      </c>
    </row>
    <row r="1068" spans="1:15" x14ac:dyDescent="0.55000000000000004">
      <c r="A1068" s="2">
        <v>43775</v>
      </c>
      <c r="B1068" t="s">
        <v>60</v>
      </c>
      <c r="C1068" t="s">
        <v>10</v>
      </c>
      <c r="D1068" s="6">
        <v>1440</v>
      </c>
      <c r="E1068" s="4">
        <v>323267</v>
      </c>
      <c r="F1068" s="4">
        <v>465504420</v>
      </c>
      <c r="G1068" s="4">
        <v>88445839.800000012</v>
      </c>
      <c r="H1068" t="s">
        <v>45</v>
      </c>
      <c r="I1068" t="s">
        <v>74</v>
      </c>
      <c r="J1068" s="13" t="str">
        <f t="shared" si="48"/>
        <v>T11</v>
      </c>
      <c r="K1068" s="13" t="str">
        <f t="shared" si="49"/>
        <v>W45</v>
      </c>
      <c r="L1068" s="13" t="str">
        <f>VLOOKUP($C1068,List!$A$2:$D$26,2,0)</f>
        <v>Nhóm 07</v>
      </c>
      <c r="M1068" s="14">
        <f>VLOOKUP($C1068,List!$A$2:$D$26,3,0)*D1068/1000</f>
        <v>3.8880000000000003</v>
      </c>
      <c r="N1068" s="13" t="str">
        <f>VLOOKUP($C1068,List!$A$2:$D$26,4,0)</f>
        <v>500g</v>
      </c>
      <c r="O1068" s="14" t="str">
        <f t="shared" si="50"/>
        <v>Q4</v>
      </c>
    </row>
    <row r="1069" spans="1:15" x14ac:dyDescent="0.55000000000000004">
      <c r="A1069" s="2">
        <v>43775</v>
      </c>
      <c r="B1069" t="s">
        <v>51</v>
      </c>
      <c r="C1069" t="s">
        <v>24</v>
      </c>
      <c r="D1069" s="6">
        <v>800</v>
      </c>
      <c r="E1069" s="4">
        <v>561148</v>
      </c>
      <c r="F1069" s="4">
        <v>448918270</v>
      </c>
      <c r="G1069" s="4">
        <v>103251202.10000001</v>
      </c>
      <c r="H1069" t="s">
        <v>47</v>
      </c>
      <c r="I1069" t="s">
        <v>75</v>
      </c>
      <c r="J1069" s="13" t="str">
        <f t="shared" si="48"/>
        <v>T11</v>
      </c>
      <c r="K1069" s="13" t="str">
        <f t="shared" si="49"/>
        <v>W45</v>
      </c>
      <c r="L1069" s="13" t="str">
        <f>VLOOKUP($C1069,List!$A$2:$D$26,2,0)</f>
        <v>Nhóm 06</v>
      </c>
      <c r="M1069" s="14">
        <f>VLOOKUP($C1069,List!$A$2:$D$26,3,0)*D1069/1000</f>
        <v>1.68</v>
      </c>
      <c r="N1069" s="13" t="str">
        <f>VLOOKUP($C1069,List!$A$2:$D$26,4,0)</f>
        <v>500g</v>
      </c>
      <c r="O1069" s="14" t="str">
        <f t="shared" si="50"/>
        <v>Q4</v>
      </c>
    </row>
    <row r="1070" spans="1:15" x14ac:dyDescent="0.55000000000000004">
      <c r="A1070" s="2">
        <v>43775</v>
      </c>
      <c r="B1070" t="s">
        <v>52</v>
      </c>
      <c r="C1070" t="s">
        <v>25</v>
      </c>
      <c r="D1070" s="6">
        <v>450</v>
      </c>
      <c r="E1070" s="4">
        <v>613748</v>
      </c>
      <c r="F1070" s="4">
        <v>276186750</v>
      </c>
      <c r="G1070" s="4">
        <v>57999217.5</v>
      </c>
      <c r="H1070" t="s">
        <v>45</v>
      </c>
      <c r="I1070" t="s">
        <v>75</v>
      </c>
      <c r="J1070" s="13" t="str">
        <f t="shared" si="48"/>
        <v>T11</v>
      </c>
      <c r="K1070" s="13" t="str">
        <f t="shared" si="49"/>
        <v>W45</v>
      </c>
      <c r="L1070" s="13" t="str">
        <f>VLOOKUP($C1070,List!$A$2:$D$26,2,0)</f>
        <v>Nhóm 06</v>
      </c>
      <c r="M1070" s="14">
        <f>VLOOKUP($C1070,List!$A$2:$D$26,3,0)*D1070/1000</f>
        <v>0.58499999999999996</v>
      </c>
      <c r="N1070" s="13" t="str">
        <f>VLOOKUP($C1070,List!$A$2:$D$26,4,0)</f>
        <v>250g</v>
      </c>
      <c r="O1070" s="14" t="str">
        <f t="shared" si="50"/>
        <v>Q4</v>
      </c>
    </row>
    <row r="1071" spans="1:15" x14ac:dyDescent="0.55000000000000004">
      <c r="A1071" s="2">
        <v>43775</v>
      </c>
      <c r="B1071" t="s">
        <v>53</v>
      </c>
      <c r="C1071" t="s">
        <v>29</v>
      </c>
      <c r="D1071" s="6">
        <v>30</v>
      </c>
      <c r="E1071" s="4">
        <v>925955</v>
      </c>
      <c r="F1071" s="4">
        <v>27778660</v>
      </c>
      <c r="G1071" s="4">
        <v>5277945.4000000004</v>
      </c>
      <c r="H1071" t="s">
        <v>46</v>
      </c>
      <c r="I1071" t="s">
        <v>74</v>
      </c>
      <c r="J1071" s="13" t="str">
        <f t="shared" si="48"/>
        <v>T11</v>
      </c>
      <c r="K1071" s="13" t="str">
        <f t="shared" si="49"/>
        <v>W45</v>
      </c>
      <c r="L1071" s="13" t="str">
        <f>VLOOKUP($C1071,List!$A$2:$D$26,2,0)</f>
        <v>Nhóm 02</v>
      </c>
      <c r="M1071" s="14">
        <f>VLOOKUP($C1071,List!$A$2:$D$26,3,0)*D1071/1000</f>
        <v>9.9000000000000005E-2</v>
      </c>
      <c r="N1071" s="13" t="str">
        <f>VLOOKUP($C1071,List!$A$2:$D$26,4,0)</f>
        <v>800g</v>
      </c>
      <c r="O1071" s="14" t="str">
        <f t="shared" si="50"/>
        <v>Q4</v>
      </c>
    </row>
    <row r="1072" spans="1:15" x14ac:dyDescent="0.55000000000000004">
      <c r="A1072" s="2">
        <v>43776</v>
      </c>
      <c r="B1072" t="s">
        <v>65</v>
      </c>
      <c r="C1072" t="s">
        <v>13</v>
      </c>
      <c r="D1072" s="6">
        <v>340</v>
      </c>
      <c r="E1072" s="4">
        <v>729675</v>
      </c>
      <c r="F1072" s="4">
        <v>248089620</v>
      </c>
      <c r="G1072" s="4">
        <v>52098820.199999996</v>
      </c>
      <c r="H1072" t="s">
        <v>46</v>
      </c>
      <c r="I1072" t="s">
        <v>75</v>
      </c>
      <c r="J1072" s="13" t="str">
        <f t="shared" si="48"/>
        <v>T11</v>
      </c>
      <c r="K1072" s="13" t="str">
        <f t="shared" si="49"/>
        <v>W45</v>
      </c>
      <c r="L1072" s="13" t="str">
        <f>VLOOKUP($C1072,List!$A$2:$D$26,2,0)</f>
        <v>Nhóm 08</v>
      </c>
      <c r="M1072" s="14">
        <f>VLOOKUP($C1072,List!$A$2:$D$26,3,0)*D1072/1000</f>
        <v>0.91800000000000015</v>
      </c>
      <c r="N1072" s="13" t="str">
        <f>VLOOKUP($C1072,List!$A$2:$D$26,4,0)</f>
        <v>500g</v>
      </c>
      <c r="O1072" s="14" t="str">
        <f t="shared" si="50"/>
        <v>Q4</v>
      </c>
    </row>
    <row r="1073" spans="1:15" x14ac:dyDescent="0.55000000000000004">
      <c r="A1073" s="2">
        <v>43776</v>
      </c>
      <c r="B1073" t="s">
        <v>59</v>
      </c>
      <c r="C1073" t="s">
        <v>18</v>
      </c>
      <c r="D1073" s="6">
        <v>80</v>
      </c>
      <c r="E1073" s="4">
        <v>323022</v>
      </c>
      <c r="F1073" s="4">
        <v>25841760</v>
      </c>
      <c r="G1073" s="4">
        <v>5426769.5999999996</v>
      </c>
      <c r="H1073" t="s">
        <v>43</v>
      </c>
      <c r="I1073" t="s">
        <v>75</v>
      </c>
      <c r="J1073" s="13" t="str">
        <f t="shared" si="48"/>
        <v>T11</v>
      </c>
      <c r="K1073" s="13" t="str">
        <f t="shared" si="49"/>
        <v>W45</v>
      </c>
      <c r="L1073" s="13" t="str">
        <f>VLOOKUP($C1073,List!$A$2:$D$26,2,0)</f>
        <v>Nhóm 02</v>
      </c>
      <c r="M1073" s="14">
        <f>VLOOKUP($C1073,List!$A$2:$D$26,3,0)*D1073/1000</f>
        <v>0.32</v>
      </c>
      <c r="N1073" s="13" t="str">
        <f>VLOOKUP($C1073,List!$A$2:$D$26,4,0)</f>
        <v>800g</v>
      </c>
      <c r="O1073" s="14" t="str">
        <f t="shared" si="50"/>
        <v>Q4</v>
      </c>
    </row>
    <row r="1074" spans="1:15" x14ac:dyDescent="0.55000000000000004">
      <c r="A1074" s="2">
        <v>43776</v>
      </c>
      <c r="B1074" t="s">
        <v>63</v>
      </c>
      <c r="C1074" t="s">
        <v>29</v>
      </c>
      <c r="D1074" s="6">
        <v>120</v>
      </c>
      <c r="E1074" s="4">
        <v>782752</v>
      </c>
      <c r="F1074" s="4">
        <v>93930270</v>
      </c>
      <c r="G1074" s="4">
        <v>22543264.800000001</v>
      </c>
      <c r="H1074" t="s">
        <v>43</v>
      </c>
      <c r="I1074" t="s">
        <v>74</v>
      </c>
      <c r="J1074" s="13" t="str">
        <f t="shared" si="48"/>
        <v>T11</v>
      </c>
      <c r="K1074" s="13" t="str">
        <f t="shared" si="49"/>
        <v>W45</v>
      </c>
      <c r="L1074" s="13" t="str">
        <f>VLOOKUP($C1074,List!$A$2:$D$26,2,0)</f>
        <v>Nhóm 02</v>
      </c>
      <c r="M1074" s="14">
        <f>VLOOKUP($C1074,List!$A$2:$D$26,3,0)*D1074/1000</f>
        <v>0.39600000000000002</v>
      </c>
      <c r="N1074" s="13" t="str">
        <f>VLOOKUP($C1074,List!$A$2:$D$26,4,0)</f>
        <v>800g</v>
      </c>
      <c r="O1074" s="14" t="str">
        <f t="shared" si="50"/>
        <v>Q4</v>
      </c>
    </row>
    <row r="1075" spans="1:15" x14ac:dyDescent="0.55000000000000004">
      <c r="A1075" s="2">
        <v>43777</v>
      </c>
      <c r="B1075" t="s">
        <v>60</v>
      </c>
      <c r="C1075" t="s">
        <v>23</v>
      </c>
      <c r="D1075" s="6">
        <v>230</v>
      </c>
      <c r="E1075" s="4">
        <v>840481</v>
      </c>
      <c r="F1075" s="4">
        <v>193310740</v>
      </c>
      <c r="G1075" s="4">
        <v>25130396.200000003</v>
      </c>
      <c r="H1075" t="s">
        <v>46</v>
      </c>
      <c r="I1075" t="s">
        <v>74</v>
      </c>
      <c r="J1075" s="13" t="str">
        <f t="shared" si="48"/>
        <v>T11</v>
      </c>
      <c r="K1075" s="13" t="str">
        <f t="shared" si="49"/>
        <v>W45</v>
      </c>
      <c r="L1075" s="13" t="str">
        <f>VLOOKUP($C1075,List!$A$2:$D$26,2,0)</f>
        <v>Nhóm 07</v>
      </c>
      <c r="M1075" s="14">
        <f>VLOOKUP($C1075,List!$A$2:$D$26,3,0)*D1075/1000</f>
        <v>0.94299999999999984</v>
      </c>
      <c r="N1075" s="13" t="str">
        <f>VLOOKUP($C1075,List!$A$2:$D$26,4,0)</f>
        <v>1000g</v>
      </c>
      <c r="O1075" s="14" t="str">
        <f t="shared" si="50"/>
        <v>Q4</v>
      </c>
    </row>
    <row r="1076" spans="1:15" x14ac:dyDescent="0.55000000000000004">
      <c r="A1076" s="2">
        <v>43777</v>
      </c>
      <c r="B1076" t="s">
        <v>64</v>
      </c>
      <c r="C1076" t="s">
        <v>17</v>
      </c>
      <c r="D1076" s="6">
        <v>1150</v>
      </c>
      <c r="E1076" s="4">
        <v>583780</v>
      </c>
      <c r="F1076" s="4">
        <v>671346810</v>
      </c>
      <c r="G1076" s="4">
        <v>100702021.5</v>
      </c>
      <c r="H1076" t="s">
        <v>47</v>
      </c>
      <c r="I1076" t="s">
        <v>75</v>
      </c>
      <c r="J1076" s="13" t="str">
        <f t="shared" si="48"/>
        <v>T11</v>
      </c>
      <c r="K1076" s="13" t="str">
        <f t="shared" si="49"/>
        <v>W45</v>
      </c>
      <c r="L1076" s="13" t="str">
        <f>VLOOKUP($C1076,List!$A$2:$D$26,2,0)</f>
        <v>Nhóm 01</v>
      </c>
      <c r="M1076" s="14">
        <f>VLOOKUP($C1076,List!$A$2:$D$26,3,0)*D1076/1000</f>
        <v>2.645</v>
      </c>
      <c r="N1076" s="13" t="str">
        <f>VLOOKUP($C1076,List!$A$2:$D$26,4,0)</f>
        <v>500g</v>
      </c>
      <c r="O1076" s="14" t="str">
        <f t="shared" si="50"/>
        <v>Q4</v>
      </c>
    </row>
    <row r="1077" spans="1:15" x14ac:dyDescent="0.55000000000000004">
      <c r="A1077" s="2">
        <v>43777</v>
      </c>
      <c r="B1077" t="s">
        <v>52</v>
      </c>
      <c r="C1077" t="s">
        <v>19</v>
      </c>
      <c r="D1077" s="6">
        <v>160</v>
      </c>
      <c r="E1077" s="4">
        <v>573969</v>
      </c>
      <c r="F1077" s="4">
        <v>91835030</v>
      </c>
      <c r="G1077" s="4">
        <v>11020203.599999998</v>
      </c>
      <c r="H1077" t="s">
        <v>47</v>
      </c>
      <c r="I1077" t="s">
        <v>75</v>
      </c>
      <c r="J1077" s="13" t="str">
        <f t="shared" si="48"/>
        <v>T11</v>
      </c>
      <c r="K1077" s="13" t="str">
        <f t="shared" si="49"/>
        <v>W45</v>
      </c>
      <c r="L1077" s="13" t="str">
        <f>VLOOKUP($C1077,List!$A$2:$D$26,2,0)</f>
        <v>Nhóm 08</v>
      </c>
      <c r="M1077" s="14">
        <f>VLOOKUP($C1077,List!$A$2:$D$26,3,0)*D1077/1000</f>
        <v>0.192</v>
      </c>
      <c r="N1077" s="13" t="str">
        <f>VLOOKUP($C1077,List!$A$2:$D$26,4,0)</f>
        <v>250g</v>
      </c>
      <c r="O1077" s="14" t="str">
        <f t="shared" si="50"/>
        <v>Q4</v>
      </c>
    </row>
    <row r="1078" spans="1:15" x14ac:dyDescent="0.55000000000000004">
      <c r="A1078" s="2">
        <v>43777</v>
      </c>
      <c r="B1078" t="s">
        <v>54</v>
      </c>
      <c r="C1078" t="s">
        <v>30</v>
      </c>
      <c r="D1078" s="6">
        <v>920</v>
      </c>
      <c r="E1078" s="4">
        <v>469252</v>
      </c>
      <c r="F1078" s="4">
        <v>431711670</v>
      </c>
      <c r="G1078" s="4">
        <v>56122517.100000001</v>
      </c>
      <c r="H1078" t="s">
        <v>43</v>
      </c>
      <c r="I1078" t="s">
        <v>74</v>
      </c>
      <c r="J1078" s="13" t="str">
        <f t="shared" si="48"/>
        <v>T11</v>
      </c>
      <c r="K1078" s="13" t="str">
        <f t="shared" si="49"/>
        <v>W45</v>
      </c>
      <c r="L1078" s="13" t="str">
        <f>VLOOKUP($C1078,List!$A$2:$D$26,2,0)</f>
        <v>Nhóm 07</v>
      </c>
      <c r="M1078" s="14">
        <f>VLOOKUP($C1078,List!$A$2:$D$26,3,0)*D1078/1000</f>
        <v>3.496</v>
      </c>
      <c r="N1078" s="13" t="str">
        <f>VLOOKUP($C1078,List!$A$2:$D$26,4,0)</f>
        <v>800g</v>
      </c>
      <c r="O1078" s="14" t="str">
        <f t="shared" si="50"/>
        <v>Q4</v>
      </c>
    </row>
    <row r="1079" spans="1:15" x14ac:dyDescent="0.55000000000000004">
      <c r="A1079" s="2">
        <v>43777</v>
      </c>
      <c r="B1079" t="s">
        <v>65</v>
      </c>
      <c r="C1079" t="s">
        <v>24</v>
      </c>
      <c r="D1079" s="6">
        <v>1090</v>
      </c>
      <c r="E1079" s="4">
        <v>518928</v>
      </c>
      <c r="F1079" s="4">
        <v>565631140</v>
      </c>
      <c r="G1079" s="4">
        <v>56563114</v>
      </c>
      <c r="H1079" t="s">
        <v>46</v>
      </c>
      <c r="I1079" t="s">
        <v>74</v>
      </c>
      <c r="J1079" s="13" t="str">
        <f t="shared" si="48"/>
        <v>T11</v>
      </c>
      <c r="K1079" s="13" t="str">
        <f t="shared" si="49"/>
        <v>W45</v>
      </c>
      <c r="L1079" s="13" t="str">
        <f>VLOOKUP($C1079,List!$A$2:$D$26,2,0)</f>
        <v>Nhóm 06</v>
      </c>
      <c r="M1079" s="14">
        <f>VLOOKUP($C1079,List!$A$2:$D$26,3,0)*D1079/1000</f>
        <v>2.2890000000000001</v>
      </c>
      <c r="N1079" s="13" t="str">
        <f>VLOOKUP($C1079,List!$A$2:$D$26,4,0)</f>
        <v>500g</v>
      </c>
      <c r="O1079" s="14" t="str">
        <f t="shared" si="50"/>
        <v>Q4</v>
      </c>
    </row>
    <row r="1080" spans="1:15" x14ac:dyDescent="0.55000000000000004">
      <c r="A1080" s="2">
        <v>43777</v>
      </c>
      <c r="B1080" t="s">
        <v>54</v>
      </c>
      <c r="C1080" t="s">
        <v>23</v>
      </c>
      <c r="D1080" s="6">
        <v>630</v>
      </c>
      <c r="E1080" s="4">
        <v>959516</v>
      </c>
      <c r="F1080" s="4">
        <v>604495210</v>
      </c>
      <c r="G1080" s="4">
        <v>96719233.599999994</v>
      </c>
      <c r="H1080" t="s">
        <v>44</v>
      </c>
      <c r="I1080" t="s">
        <v>75</v>
      </c>
      <c r="J1080" s="13" t="str">
        <f t="shared" si="48"/>
        <v>T11</v>
      </c>
      <c r="K1080" s="13" t="str">
        <f t="shared" si="49"/>
        <v>W45</v>
      </c>
      <c r="L1080" s="13" t="str">
        <f>VLOOKUP($C1080,List!$A$2:$D$26,2,0)</f>
        <v>Nhóm 07</v>
      </c>
      <c r="M1080" s="14">
        <f>VLOOKUP($C1080,List!$A$2:$D$26,3,0)*D1080/1000</f>
        <v>2.5830000000000002</v>
      </c>
      <c r="N1080" s="13" t="str">
        <f>VLOOKUP($C1080,List!$A$2:$D$26,4,0)</f>
        <v>1000g</v>
      </c>
      <c r="O1080" s="14" t="str">
        <f t="shared" si="50"/>
        <v>Q4</v>
      </c>
    </row>
    <row r="1081" spans="1:15" x14ac:dyDescent="0.55000000000000004">
      <c r="A1081" s="2">
        <v>43777</v>
      </c>
      <c r="B1081" t="s">
        <v>65</v>
      </c>
      <c r="C1081" t="s">
        <v>18</v>
      </c>
      <c r="D1081" s="6">
        <v>1020</v>
      </c>
      <c r="E1081" s="4">
        <v>277207</v>
      </c>
      <c r="F1081" s="4">
        <v>282751620</v>
      </c>
      <c r="G1081" s="4">
        <v>56550324</v>
      </c>
      <c r="H1081" t="s">
        <v>45</v>
      </c>
      <c r="I1081" t="s">
        <v>75</v>
      </c>
      <c r="J1081" s="13" t="str">
        <f t="shared" si="48"/>
        <v>T11</v>
      </c>
      <c r="K1081" s="13" t="str">
        <f t="shared" si="49"/>
        <v>W45</v>
      </c>
      <c r="L1081" s="13" t="str">
        <f>VLOOKUP($C1081,List!$A$2:$D$26,2,0)</f>
        <v>Nhóm 02</v>
      </c>
      <c r="M1081" s="14">
        <f>VLOOKUP($C1081,List!$A$2:$D$26,3,0)*D1081/1000</f>
        <v>4.08</v>
      </c>
      <c r="N1081" s="13" t="str">
        <f>VLOOKUP($C1081,List!$A$2:$D$26,4,0)</f>
        <v>800g</v>
      </c>
      <c r="O1081" s="14" t="str">
        <f t="shared" si="50"/>
        <v>Q4</v>
      </c>
    </row>
    <row r="1082" spans="1:15" x14ac:dyDescent="0.55000000000000004">
      <c r="A1082" s="2">
        <v>43777</v>
      </c>
      <c r="B1082" t="s">
        <v>51</v>
      </c>
      <c r="C1082" t="s">
        <v>22</v>
      </c>
      <c r="D1082" s="6">
        <v>410</v>
      </c>
      <c r="E1082" s="4">
        <v>955371</v>
      </c>
      <c r="F1082" s="4">
        <v>391702080</v>
      </c>
      <c r="G1082" s="4">
        <v>47004249.600000001</v>
      </c>
      <c r="H1082" t="s">
        <v>45</v>
      </c>
      <c r="I1082" t="s">
        <v>75</v>
      </c>
      <c r="J1082" s="13" t="str">
        <f t="shared" si="48"/>
        <v>T11</v>
      </c>
      <c r="K1082" s="13" t="str">
        <f t="shared" si="49"/>
        <v>W45</v>
      </c>
      <c r="L1082" s="13" t="str">
        <f>VLOOKUP($C1082,List!$A$2:$D$26,2,0)</f>
        <v>Nhóm 06</v>
      </c>
      <c r="M1082" s="14">
        <f>VLOOKUP($C1082,List!$A$2:$D$26,3,0)*D1082/1000</f>
        <v>0.77900000000000003</v>
      </c>
      <c r="N1082" s="13" t="str">
        <f>VLOOKUP($C1082,List!$A$2:$D$26,4,0)</f>
        <v>250g</v>
      </c>
      <c r="O1082" s="14" t="str">
        <f t="shared" si="50"/>
        <v>Q4</v>
      </c>
    </row>
    <row r="1083" spans="1:15" x14ac:dyDescent="0.55000000000000004">
      <c r="A1083" s="2">
        <v>43777</v>
      </c>
      <c r="B1083" t="s">
        <v>56</v>
      </c>
      <c r="C1083" t="s">
        <v>7</v>
      </c>
      <c r="D1083" s="6">
        <v>190</v>
      </c>
      <c r="E1083" s="4">
        <v>437979</v>
      </c>
      <c r="F1083" s="4">
        <v>83215930</v>
      </c>
      <c r="G1083" s="4">
        <v>6657274.4000000004</v>
      </c>
      <c r="H1083" t="s">
        <v>43</v>
      </c>
      <c r="I1083" t="s">
        <v>75</v>
      </c>
      <c r="J1083" s="13" t="str">
        <f t="shared" si="48"/>
        <v>T11</v>
      </c>
      <c r="K1083" s="13" t="str">
        <f t="shared" si="49"/>
        <v>W45</v>
      </c>
      <c r="L1083" s="13" t="str">
        <f>VLOOKUP($C1083,List!$A$2:$D$26,2,0)</f>
        <v>Nhóm 06</v>
      </c>
      <c r="M1083" s="14">
        <f>VLOOKUP($C1083,List!$A$2:$D$26,3,0)*D1083/1000</f>
        <v>0.60799999999999998</v>
      </c>
      <c r="N1083" s="13" t="str">
        <f>VLOOKUP($C1083,List!$A$2:$D$26,4,0)</f>
        <v>800g</v>
      </c>
      <c r="O1083" s="14" t="str">
        <f t="shared" si="50"/>
        <v>Q4</v>
      </c>
    </row>
    <row r="1084" spans="1:15" x14ac:dyDescent="0.55000000000000004">
      <c r="A1084" s="2">
        <v>43778</v>
      </c>
      <c r="B1084" t="s">
        <v>59</v>
      </c>
      <c r="C1084" t="s">
        <v>15</v>
      </c>
      <c r="D1084" s="6">
        <v>190</v>
      </c>
      <c r="E1084" s="4">
        <v>802939</v>
      </c>
      <c r="F1084" s="4">
        <v>152558440</v>
      </c>
      <c r="G1084" s="4">
        <v>18307012.800000001</v>
      </c>
      <c r="H1084" t="s">
        <v>43</v>
      </c>
      <c r="I1084" t="s">
        <v>75</v>
      </c>
      <c r="J1084" s="13" t="str">
        <f t="shared" si="48"/>
        <v>T11</v>
      </c>
      <c r="K1084" s="13" t="str">
        <f t="shared" si="49"/>
        <v>W45</v>
      </c>
      <c r="L1084" s="13" t="str">
        <f>VLOOKUP($C1084,List!$A$2:$D$26,2,0)</f>
        <v>Nhóm 03</v>
      </c>
      <c r="M1084" s="14">
        <f>VLOOKUP($C1084,List!$A$2:$D$26,3,0)*D1084/1000</f>
        <v>0.68400000000000005</v>
      </c>
      <c r="N1084" s="13" t="str">
        <f>VLOOKUP($C1084,List!$A$2:$D$26,4,0)</f>
        <v>800g</v>
      </c>
      <c r="O1084" s="14" t="str">
        <f t="shared" si="50"/>
        <v>Q4</v>
      </c>
    </row>
    <row r="1085" spans="1:15" x14ac:dyDescent="0.55000000000000004">
      <c r="A1085" s="2">
        <v>43778</v>
      </c>
      <c r="B1085" t="s">
        <v>64</v>
      </c>
      <c r="C1085" t="s">
        <v>23</v>
      </c>
      <c r="D1085" s="6">
        <v>240</v>
      </c>
      <c r="E1085" s="4">
        <v>866187</v>
      </c>
      <c r="F1085" s="4">
        <v>207884800</v>
      </c>
      <c r="G1085" s="4">
        <v>31182720</v>
      </c>
      <c r="H1085" t="s">
        <v>46</v>
      </c>
      <c r="I1085" t="s">
        <v>75</v>
      </c>
      <c r="J1085" s="13" t="str">
        <f t="shared" si="48"/>
        <v>T11</v>
      </c>
      <c r="K1085" s="13" t="str">
        <f t="shared" si="49"/>
        <v>W45</v>
      </c>
      <c r="L1085" s="13" t="str">
        <f>VLOOKUP($C1085,List!$A$2:$D$26,2,0)</f>
        <v>Nhóm 07</v>
      </c>
      <c r="M1085" s="14">
        <f>VLOOKUP($C1085,List!$A$2:$D$26,3,0)*D1085/1000</f>
        <v>0.98399999999999987</v>
      </c>
      <c r="N1085" s="13" t="str">
        <f>VLOOKUP($C1085,List!$A$2:$D$26,4,0)</f>
        <v>1000g</v>
      </c>
      <c r="O1085" s="14" t="str">
        <f t="shared" si="50"/>
        <v>Q4</v>
      </c>
    </row>
    <row r="1086" spans="1:15" x14ac:dyDescent="0.55000000000000004">
      <c r="A1086" s="2">
        <v>43778</v>
      </c>
      <c r="B1086" t="s">
        <v>51</v>
      </c>
      <c r="C1086" t="s">
        <v>19</v>
      </c>
      <c r="D1086" s="6">
        <v>750</v>
      </c>
      <c r="E1086" s="4">
        <v>605444</v>
      </c>
      <c r="F1086" s="4">
        <v>454083330</v>
      </c>
      <c r="G1086" s="4">
        <v>81734999.399999991</v>
      </c>
      <c r="H1086" t="s">
        <v>47</v>
      </c>
      <c r="I1086" t="s">
        <v>75</v>
      </c>
      <c r="J1086" s="13" t="str">
        <f t="shared" si="48"/>
        <v>T11</v>
      </c>
      <c r="K1086" s="13" t="str">
        <f t="shared" si="49"/>
        <v>W45</v>
      </c>
      <c r="L1086" s="13" t="str">
        <f>VLOOKUP($C1086,List!$A$2:$D$26,2,0)</f>
        <v>Nhóm 08</v>
      </c>
      <c r="M1086" s="14">
        <f>VLOOKUP($C1086,List!$A$2:$D$26,3,0)*D1086/1000</f>
        <v>0.9</v>
      </c>
      <c r="N1086" s="13" t="str">
        <f>VLOOKUP($C1086,List!$A$2:$D$26,4,0)</f>
        <v>250g</v>
      </c>
      <c r="O1086" s="14" t="str">
        <f t="shared" si="50"/>
        <v>Q4</v>
      </c>
    </row>
    <row r="1087" spans="1:15" x14ac:dyDescent="0.55000000000000004">
      <c r="A1087" s="2">
        <v>43778</v>
      </c>
      <c r="B1087" t="s">
        <v>65</v>
      </c>
      <c r="C1087" t="s">
        <v>11</v>
      </c>
      <c r="D1087" s="6">
        <v>510</v>
      </c>
      <c r="E1087" s="4">
        <v>426620</v>
      </c>
      <c r="F1087" s="4">
        <v>217576310</v>
      </c>
      <c r="G1087" s="4">
        <v>54394077.5</v>
      </c>
      <c r="H1087" t="s">
        <v>44</v>
      </c>
      <c r="I1087" t="s">
        <v>74</v>
      </c>
      <c r="J1087" s="13" t="str">
        <f t="shared" si="48"/>
        <v>T11</v>
      </c>
      <c r="K1087" s="13" t="str">
        <f t="shared" si="49"/>
        <v>W45</v>
      </c>
      <c r="L1087" s="13" t="str">
        <f>VLOOKUP($C1087,List!$A$2:$D$26,2,0)</f>
        <v>Nhóm 05</v>
      </c>
      <c r="M1087" s="14">
        <f>VLOOKUP($C1087,List!$A$2:$D$26,3,0)*D1087/1000</f>
        <v>1.1220000000000001</v>
      </c>
      <c r="N1087" s="13" t="str">
        <f>VLOOKUP($C1087,List!$A$2:$D$26,4,0)</f>
        <v>500g</v>
      </c>
      <c r="O1087" s="14" t="str">
        <f t="shared" si="50"/>
        <v>Q4</v>
      </c>
    </row>
    <row r="1088" spans="1:15" x14ac:dyDescent="0.55000000000000004">
      <c r="A1088" s="2">
        <v>43779</v>
      </c>
      <c r="B1088" t="s">
        <v>52</v>
      </c>
      <c r="C1088" t="s">
        <v>22</v>
      </c>
      <c r="D1088" s="6">
        <v>340</v>
      </c>
      <c r="E1088" s="4">
        <v>977581</v>
      </c>
      <c r="F1088" s="4">
        <v>332377410</v>
      </c>
      <c r="G1088" s="4">
        <v>49856611.499999993</v>
      </c>
      <c r="H1088" t="s">
        <v>46</v>
      </c>
      <c r="I1088" t="s">
        <v>74</v>
      </c>
      <c r="J1088" s="13" t="str">
        <f t="shared" si="48"/>
        <v>T11</v>
      </c>
      <c r="K1088" s="13" t="str">
        <f t="shared" si="49"/>
        <v>W46</v>
      </c>
      <c r="L1088" s="13" t="str">
        <f>VLOOKUP($C1088,List!$A$2:$D$26,2,0)</f>
        <v>Nhóm 06</v>
      </c>
      <c r="M1088" s="14">
        <f>VLOOKUP($C1088,List!$A$2:$D$26,3,0)*D1088/1000</f>
        <v>0.64600000000000002</v>
      </c>
      <c r="N1088" s="13" t="str">
        <f>VLOOKUP($C1088,List!$A$2:$D$26,4,0)</f>
        <v>250g</v>
      </c>
      <c r="O1088" s="14" t="str">
        <f t="shared" si="50"/>
        <v>Q4</v>
      </c>
    </row>
    <row r="1089" spans="1:15" x14ac:dyDescent="0.55000000000000004">
      <c r="A1089" s="2">
        <v>43779</v>
      </c>
      <c r="B1089" t="s">
        <v>58</v>
      </c>
      <c r="C1089" t="s">
        <v>28</v>
      </c>
      <c r="D1089" s="6">
        <v>970</v>
      </c>
      <c r="E1089" s="4">
        <v>665810</v>
      </c>
      <c r="F1089" s="4">
        <v>645835300</v>
      </c>
      <c r="G1089" s="4">
        <v>71041883</v>
      </c>
      <c r="H1089" t="s">
        <v>43</v>
      </c>
      <c r="I1089" t="s">
        <v>74</v>
      </c>
      <c r="J1089" s="13" t="str">
        <f t="shared" si="48"/>
        <v>T11</v>
      </c>
      <c r="K1089" s="13" t="str">
        <f t="shared" si="49"/>
        <v>W46</v>
      </c>
      <c r="L1089" s="13" t="str">
        <f>VLOOKUP($C1089,List!$A$2:$D$26,2,0)</f>
        <v>Nhóm 05</v>
      </c>
      <c r="M1089" s="14">
        <f>VLOOKUP($C1089,List!$A$2:$D$26,3,0)*D1089/1000</f>
        <v>1.94</v>
      </c>
      <c r="N1089" s="13" t="str">
        <f>VLOOKUP($C1089,List!$A$2:$D$26,4,0)</f>
        <v>250g</v>
      </c>
      <c r="O1089" s="14" t="str">
        <f t="shared" si="50"/>
        <v>Q4</v>
      </c>
    </row>
    <row r="1090" spans="1:15" x14ac:dyDescent="0.55000000000000004">
      <c r="A1090" s="2">
        <v>43779</v>
      </c>
      <c r="B1090" t="s">
        <v>50</v>
      </c>
      <c r="C1090" t="s">
        <v>7</v>
      </c>
      <c r="D1090" s="6">
        <v>1310</v>
      </c>
      <c r="E1090" s="4">
        <v>491754</v>
      </c>
      <c r="F1090" s="4">
        <v>644197630</v>
      </c>
      <c r="G1090" s="4">
        <v>77303715.599999994</v>
      </c>
      <c r="H1090" t="s">
        <v>44</v>
      </c>
      <c r="I1090" t="s">
        <v>74</v>
      </c>
      <c r="J1090" s="13" t="str">
        <f t="shared" si="48"/>
        <v>T11</v>
      </c>
      <c r="K1090" s="13" t="str">
        <f t="shared" si="49"/>
        <v>W46</v>
      </c>
      <c r="L1090" s="13" t="str">
        <f>VLOOKUP($C1090,List!$A$2:$D$26,2,0)</f>
        <v>Nhóm 06</v>
      </c>
      <c r="M1090" s="14">
        <f>VLOOKUP($C1090,List!$A$2:$D$26,3,0)*D1090/1000</f>
        <v>4.1920000000000002</v>
      </c>
      <c r="N1090" s="13" t="str">
        <f>VLOOKUP($C1090,List!$A$2:$D$26,4,0)</f>
        <v>800g</v>
      </c>
      <c r="O1090" s="14" t="str">
        <f t="shared" si="50"/>
        <v>Q4</v>
      </c>
    </row>
    <row r="1091" spans="1:15" x14ac:dyDescent="0.55000000000000004">
      <c r="A1091" s="2">
        <v>43780</v>
      </c>
      <c r="B1091" t="s">
        <v>51</v>
      </c>
      <c r="C1091" t="s">
        <v>17</v>
      </c>
      <c r="D1091" s="6">
        <v>1200</v>
      </c>
      <c r="E1091" s="4">
        <v>449931</v>
      </c>
      <c r="F1091" s="4">
        <v>539916670</v>
      </c>
      <c r="G1091" s="4">
        <v>53991667</v>
      </c>
      <c r="H1091" t="s">
        <v>43</v>
      </c>
      <c r="I1091" t="s">
        <v>74</v>
      </c>
      <c r="J1091" s="13" t="str">
        <f t="shared" si="48"/>
        <v>T11</v>
      </c>
      <c r="K1091" s="13" t="str">
        <f t="shared" si="49"/>
        <v>W46</v>
      </c>
      <c r="L1091" s="13" t="str">
        <f>VLOOKUP($C1091,List!$A$2:$D$26,2,0)</f>
        <v>Nhóm 01</v>
      </c>
      <c r="M1091" s="14">
        <f>VLOOKUP($C1091,List!$A$2:$D$26,3,0)*D1091/1000</f>
        <v>2.76</v>
      </c>
      <c r="N1091" s="13" t="str">
        <f>VLOOKUP($C1091,List!$A$2:$D$26,4,0)</f>
        <v>500g</v>
      </c>
      <c r="O1091" s="14" t="str">
        <f t="shared" si="50"/>
        <v>Q4</v>
      </c>
    </row>
    <row r="1092" spans="1:15" x14ac:dyDescent="0.55000000000000004">
      <c r="A1092" s="2">
        <v>43780</v>
      </c>
      <c r="B1092" t="s">
        <v>62</v>
      </c>
      <c r="C1092" t="s">
        <v>25</v>
      </c>
      <c r="D1092" s="6">
        <v>690</v>
      </c>
      <c r="E1092" s="4">
        <v>632661</v>
      </c>
      <c r="F1092" s="4">
        <v>436536250</v>
      </c>
      <c r="G1092" s="4">
        <v>48018987.5</v>
      </c>
      <c r="H1092" t="s">
        <v>43</v>
      </c>
      <c r="I1092" t="s">
        <v>74</v>
      </c>
      <c r="J1092" s="13" t="str">
        <f t="shared" si="48"/>
        <v>T11</v>
      </c>
      <c r="K1092" s="13" t="str">
        <f t="shared" si="49"/>
        <v>W46</v>
      </c>
      <c r="L1092" s="13" t="str">
        <f>VLOOKUP($C1092,List!$A$2:$D$26,2,0)</f>
        <v>Nhóm 06</v>
      </c>
      <c r="M1092" s="14">
        <f>VLOOKUP($C1092,List!$A$2:$D$26,3,0)*D1092/1000</f>
        <v>0.89700000000000002</v>
      </c>
      <c r="N1092" s="13" t="str">
        <f>VLOOKUP($C1092,List!$A$2:$D$26,4,0)</f>
        <v>250g</v>
      </c>
      <c r="O1092" s="14" t="str">
        <f t="shared" si="50"/>
        <v>Q4</v>
      </c>
    </row>
    <row r="1093" spans="1:15" x14ac:dyDescent="0.55000000000000004">
      <c r="A1093" s="2">
        <v>43780</v>
      </c>
      <c r="B1093" t="s">
        <v>63</v>
      </c>
      <c r="C1093" t="s">
        <v>30</v>
      </c>
      <c r="D1093" s="6">
        <v>630</v>
      </c>
      <c r="E1093" s="4">
        <v>491224</v>
      </c>
      <c r="F1093" s="4">
        <v>309471180</v>
      </c>
      <c r="G1093" s="4">
        <v>52610100.600000009</v>
      </c>
      <c r="H1093" t="s">
        <v>46</v>
      </c>
      <c r="I1093" t="s">
        <v>75</v>
      </c>
      <c r="J1093" s="13" t="str">
        <f t="shared" si="48"/>
        <v>T11</v>
      </c>
      <c r="K1093" s="13" t="str">
        <f t="shared" si="49"/>
        <v>W46</v>
      </c>
      <c r="L1093" s="13" t="str">
        <f>VLOOKUP($C1093,List!$A$2:$D$26,2,0)</f>
        <v>Nhóm 07</v>
      </c>
      <c r="M1093" s="14">
        <f>VLOOKUP($C1093,List!$A$2:$D$26,3,0)*D1093/1000</f>
        <v>2.3940000000000001</v>
      </c>
      <c r="N1093" s="13" t="str">
        <f>VLOOKUP($C1093,List!$A$2:$D$26,4,0)</f>
        <v>800g</v>
      </c>
      <c r="O1093" s="14" t="str">
        <f t="shared" si="50"/>
        <v>Q4</v>
      </c>
    </row>
    <row r="1094" spans="1:15" x14ac:dyDescent="0.55000000000000004">
      <c r="A1094" s="2">
        <v>43780</v>
      </c>
      <c r="B1094" t="s">
        <v>63</v>
      </c>
      <c r="C1094" t="s">
        <v>8</v>
      </c>
      <c r="D1094" s="6">
        <v>80</v>
      </c>
      <c r="E1094" s="4">
        <v>388820</v>
      </c>
      <c r="F1094" s="4">
        <v>31105630</v>
      </c>
      <c r="G1094" s="4">
        <v>8087463.7999999998</v>
      </c>
      <c r="H1094" t="s">
        <v>43</v>
      </c>
      <c r="I1094" t="s">
        <v>75</v>
      </c>
      <c r="J1094" s="13" t="str">
        <f t="shared" si="48"/>
        <v>T11</v>
      </c>
      <c r="K1094" s="13" t="str">
        <f t="shared" si="49"/>
        <v>W46</v>
      </c>
      <c r="L1094" s="13" t="str">
        <f>VLOOKUP($C1094,List!$A$2:$D$26,2,0)</f>
        <v>Nhóm 02</v>
      </c>
      <c r="M1094" s="14">
        <f>VLOOKUP($C1094,List!$A$2:$D$26,3,0)*D1094/1000</f>
        <v>0.32</v>
      </c>
      <c r="N1094" s="13" t="str">
        <f>VLOOKUP($C1094,List!$A$2:$D$26,4,0)</f>
        <v>800g</v>
      </c>
      <c r="O1094" s="14" t="str">
        <f t="shared" si="50"/>
        <v>Q4</v>
      </c>
    </row>
    <row r="1095" spans="1:15" x14ac:dyDescent="0.55000000000000004">
      <c r="A1095" s="2">
        <v>43780</v>
      </c>
      <c r="B1095" t="s">
        <v>59</v>
      </c>
      <c r="C1095" t="s">
        <v>16</v>
      </c>
      <c r="D1095" s="6">
        <v>910</v>
      </c>
      <c r="E1095" s="4">
        <v>688045</v>
      </c>
      <c r="F1095" s="4">
        <v>626121130</v>
      </c>
      <c r="G1095" s="4">
        <v>81395746.900000006</v>
      </c>
      <c r="H1095" t="s">
        <v>46</v>
      </c>
      <c r="I1095" t="s">
        <v>74</v>
      </c>
      <c r="J1095" s="13" t="str">
        <f t="shared" si="48"/>
        <v>T11</v>
      </c>
      <c r="K1095" s="13" t="str">
        <f t="shared" si="49"/>
        <v>W46</v>
      </c>
      <c r="L1095" s="13" t="str">
        <f>VLOOKUP($C1095,List!$A$2:$D$26,2,0)</f>
        <v>Nhóm 04</v>
      </c>
      <c r="M1095" s="14">
        <f>VLOOKUP($C1095,List!$A$2:$D$26,3,0)*D1095/1000</f>
        <v>2.9119999999999999</v>
      </c>
      <c r="N1095" s="13" t="str">
        <f>VLOOKUP($C1095,List!$A$2:$D$26,4,0)</f>
        <v>800g</v>
      </c>
      <c r="O1095" s="14" t="str">
        <f t="shared" si="50"/>
        <v>Q4</v>
      </c>
    </row>
    <row r="1096" spans="1:15" x14ac:dyDescent="0.55000000000000004">
      <c r="A1096" s="2">
        <v>43780</v>
      </c>
      <c r="B1096" t="s">
        <v>60</v>
      </c>
      <c r="C1096" t="s">
        <v>15</v>
      </c>
      <c r="D1096" s="6">
        <v>420</v>
      </c>
      <c r="E1096" s="4">
        <v>733067</v>
      </c>
      <c r="F1096" s="4">
        <v>307888200</v>
      </c>
      <c r="G1096" s="4">
        <v>30788820</v>
      </c>
      <c r="H1096" t="s">
        <v>46</v>
      </c>
      <c r="I1096" t="s">
        <v>74</v>
      </c>
      <c r="J1096" s="13" t="str">
        <f t="shared" ref="J1096:J1159" si="51">"T"&amp;RIGHT(0&amp;MONTH(A1096),2)</f>
        <v>T11</v>
      </c>
      <c r="K1096" s="13" t="str">
        <f t="shared" ref="K1096:K1159" si="52">"W"&amp;RIGHT(0&amp;WEEKNUM(A1096),2)</f>
        <v>W46</v>
      </c>
      <c r="L1096" s="13" t="str">
        <f>VLOOKUP($C1096,List!$A$2:$D$26,2,0)</f>
        <v>Nhóm 03</v>
      </c>
      <c r="M1096" s="14">
        <f>VLOOKUP($C1096,List!$A$2:$D$26,3,0)*D1096/1000</f>
        <v>1.512</v>
      </c>
      <c r="N1096" s="13" t="str">
        <f>VLOOKUP($C1096,List!$A$2:$D$26,4,0)</f>
        <v>800g</v>
      </c>
      <c r="O1096" s="14" t="str">
        <f t="shared" ref="O1096:O1159" si="53">IF(MONTH(A1096)&gt;9,"Q4",IF(MONTH(A1096)&gt;6,"Q3",IF(MONTH(A1096)&gt;3,"Q2","Q1")))</f>
        <v>Q4</v>
      </c>
    </row>
    <row r="1097" spans="1:15" x14ac:dyDescent="0.55000000000000004">
      <c r="A1097" s="2">
        <v>43780</v>
      </c>
      <c r="B1097" t="s">
        <v>58</v>
      </c>
      <c r="C1097" t="s">
        <v>29</v>
      </c>
      <c r="D1097" s="6">
        <v>410</v>
      </c>
      <c r="E1097" s="4">
        <v>1040649</v>
      </c>
      <c r="F1097" s="4">
        <v>426666180</v>
      </c>
      <c r="G1097" s="4">
        <v>110933206.8</v>
      </c>
      <c r="H1097" t="s">
        <v>43</v>
      </c>
      <c r="I1097" t="s">
        <v>74</v>
      </c>
      <c r="J1097" s="13" t="str">
        <f t="shared" si="51"/>
        <v>T11</v>
      </c>
      <c r="K1097" s="13" t="str">
        <f t="shared" si="52"/>
        <v>W46</v>
      </c>
      <c r="L1097" s="13" t="str">
        <f>VLOOKUP($C1097,List!$A$2:$D$26,2,0)</f>
        <v>Nhóm 02</v>
      </c>
      <c r="M1097" s="14">
        <f>VLOOKUP($C1097,List!$A$2:$D$26,3,0)*D1097/1000</f>
        <v>1.353</v>
      </c>
      <c r="N1097" s="13" t="str">
        <f>VLOOKUP($C1097,List!$A$2:$D$26,4,0)</f>
        <v>800g</v>
      </c>
      <c r="O1097" s="14" t="str">
        <f t="shared" si="53"/>
        <v>Q4</v>
      </c>
    </row>
    <row r="1098" spans="1:15" x14ac:dyDescent="0.55000000000000004">
      <c r="A1098" s="2">
        <v>43781</v>
      </c>
      <c r="B1098" t="s">
        <v>61</v>
      </c>
      <c r="C1098" t="s">
        <v>16</v>
      </c>
      <c r="D1098" s="6">
        <v>850</v>
      </c>
      <c r="E1098" s="4">
        <v>549410</v>
      </c>
      <c r="F1098" s="4">
        <v>466998240</v>
      </c>
      <c r="G1098" s="4">
        <v>70049736</v>
      </c>
      <c r="H1098" t="s">
        <v>43</v>
      </c>
      <c r="I1098" t="s">
        <v>74</v>
      </c>
      <c r="J1098" s="13" t="str">
        <f t="shared" si="51"/>
        <v>T11</v>
      </c>
      <c r="K1098" s="13" t="str">
        <f t="shared" si="52"/>
        <v>W46</v>
      </c>
      <c r="L1098" s="13" t="str">
        <f>VLOOKUP($C1098,List!$A$2:$D$26,2,0)</f>
        <v>Nhóm 04</v>
      </c>
      <c r="M1098" s="14">
        <f>VLOOKUP($C1098,List!$A$2:$D$26,3,0)*D1098/1000</f>
        <v>2.72</v>
      </c>
      <c r="N1098" s="13" t="str">
        <f>VLOOKUP($C1098,List!$A$2:$D$26,4,0)</f>
        <v>800g</v>
      </c>
      <c r="O1098" s="14" t="str">
        <f t="shared" si="53"/>
        <v>Q4</v>
      </c>
    </row>
    <row r="1099" spans="1:15" x14ac:dyDescent="0.55000000000000004">
      <c r="A1099" s="2">
        <v>43781</v>
      </c>
      <c r="B1099" t="s">
        <v>54</v>
      </c>
      <c r="C1099" t="s">
        <v>28</v>
      </c>
      <c r="D1099" s="6">
        <v>440</v>
      </c>
      <c r="E1099" s="4">
        <v>774820</v>
      </c>
      <c r="F1099" s="4">
        <v>340920790</v>
      </c>
      <c r="G1099" s="4">
        <v>64774950.099999994</v>
      </c>
      <c r="H1099" t="s">
        <v>45</v>
      </c>
      <c r="I1099" t="s">
        <v>75</v>
      </c>
      <c r="J1099" s="13" t="str">
        <f t="shared" si="51"/>
        <v>T11</v>
      </c>
      <c r="K1099" s="13" t="str">
        <f t="shared" si="52"/>
        <v>W46</v>
      </c>
      <c r="L1099" s="13" t="str">
        <f>VLOOKUP($C1099,List!$A$2:$D$26,2,0)</f>
        <v>Nhóm 05</v>
      </c>
      <c r="M1099" s="14">
        <f>VLOOKUP($C1099,List!$A$2:$D$26,3,0)*D1099/1000</f>
        <v>0.88</v>
      </c>
      <c r="N1099" s="13" t="str">
        <f>VLOOKUP($C1099,List!$A$2:$D$26,4,0)</f>
        <v>250g</v>
      </c>
      <c r="O1099" s="14" t="str">
        <f t="shared" si="53"/>
        <v>Q4</v>
      </c>
    </row>
    <row r="1100" spans="1:15" x14ac:dyDescent="0.55000000000000004">
      <c r="A1100" s="2">
        <v>43781</v>
      </c>
      <c r="B1100" t="s">
        <v>56</v>
      </c>
      <c r="C1100" t="s">
        <v>27</v>
      </c>
      <c r="D1100" s="6">
        <v>1700</v>
      </c>
      <c r="E1100" s="4">
        <v>372755</v>
      </c>
      <c r="F1100" s="4">
        <v>633682690</v>
      </c>
      <c r="G1100" s="4">
        <v>158420672.5</v>
      </c>
      <c r="H1100" t="s">
        <v>43</v>
      </c>
      <c r="I1100" t="s">
        <v>75</v>
      </c>
      <c r="J1100" s="13" t="str">
        <f t="shared" si="51"/>
        <v>T11</v>
      </c>
      <c r="K1100" s="13" t="str">
        <f t="shared" si="52"/>
        <v>W46</v>
      </c>
      <c r="L1100" s="13" t="str">
        <f>VLOOKUP($C1100,List!$A$2:$D$26,2,0)</f>
        <v>Nhóm 03</v>
      </c>
      <c r="M1100" s="14">
        <f>VLOOKUP($C1100,List!$A$2:$D$26,3,0)*D1100/1000</f>
        <v>6.29</v>
      </c>
      <c r="N1100" s="13" t="str">
        <f>VLOOKUP($C1100,List!$A$2:$D$26,4,0)</f>
        <v>800g</v>
      </c>
      <c r="O1100" s="14" t="str">
        <f t="shared" si="53"/>
        <v>Q4</v>
      </c>
    </row>
    <row r="1101" spans="1:15" x14ac:dyDescent="0.55000000000000004">
      <c r="A1101" s="2">
        <v>43782</v>
      </c>
      <c r="B1101" t="s">
        <v>63</v>
      </c>
      <c r="C1101" t="s">
        <v>11</v>
      </c>
      <c r="D1101" s="6">
        <v>1270</v>
      </c>
      <c r="E1101" s="4">
        <v>422932</v>
      </c>
      <c r="F1101" s="4">
        <v>537123360</v>
      </c>
      <c r="G1101" s="4">
        <v>91310971.200000018</v>
      </c>
      <c r="H1101" t="s">
        <v>47</v>
      </c>
      <c r="I1101" t="s">
        <v>75</v>
      </c>
      <c r="J1101" s="13" t="str">
        <f t="shared" si="51"/>
        <v>T11</v>
      </c>
      <c r="K1101" s="13" t="str">
        <f t="shared" si="52"/>
        <v>W46</v>
      </c>
      <c r="L1101" s="13" t="str">
        <f>VLOOKUP($C1101,List!$A$2:$D$26,2,0)</f>
        <v>Nhóm 05</v>
      </c>
      <c r="M1101" s="14">
        <f>VLOOKUP($C1101,List!$A$2:$D$26,3,0)*D1101/1000</f>
        <v>2.794</v>
      </c>
      <c r="N1101" s="13" t="str">
        <f>VLOOKUP($C1101,List!$A$2:$D$26,4,0)</f>
        <v>500g</v>
      </c>
      <c r="O1101" s="14" t="str">
        <f t="shared" si="53"/>
        <v>Q4</v>
      </c>
    </row>
    <row r="1102" spans="1:15" x14ac:dyDescent="0.55000000000000004">
      <c r="A1102" s="2">
        <v>43783</v>
      </c>
      <c r="B1102" t="s">
        <v>63</v>
      </c>
      <c r="C1102" t="s">
        <v>30</v>
      </c>
      <c r="D1102" s="6">
        <v>510</v>
      </c>
      <c r="E1102" s="4">
        <v>472938</v>
      </c>
      <c r="F1102" s="4">
        <v>241198190</v>
      </c>
      <c r="G1102" s="4">
        <v>26531800.899999999</v>
      </c>
      <c r="H1102" t="s">
        <v>44</v>
      </c>
      <c r="I1102" t="s">
        <v>75</v>
      </c>
      <c r="J1102" s="13" t="str">
        <f t="shared" si="51"/>
        <v>T11</v>
      </c>
      <c r="K1102" s="13" t="str">
        <f t="shared" si="52"/>
        <v>W46</v>
      </c>
      <c r="L1102" s="13" t="str">
        <f>VLOOKUP($C1102,List!$A$2:$D$26,2,0)</f>
        <v>Nhóm 07</v>
      </c>
      <c r="M1102" s="14">
        <f>VLOOKUP($C1102,List!$A$2:$D$26,3,0)*D1102/1000</f>
        <v>1.9379999999999999</v>
      </c>
      <c r="N1102" s="13" t="str">
        <f>VLOOKUP($C1102,List!$A$2:$D$26,4,0)</f>
        <v>800g</v>
      </c>
      <c r="O1102" s="14" t="str">
        <f t="shared" si="53"/>
        <v>Q4</v>
      </c>
    </row>
    <row r="1103" spans="1:15" x14ac:dyDescent="0.55000000000000004">
      <c r="A1103" s="2">
        <v>43783</v>
      </c>
      <c r="B1103" t="s">
        <v>55</v>
      </c>
      <c r="C1103" t="s">
        <v>28</v>
      </c>
      <c r="D1103" s="6">
        <v>370</v>
      </c>
      <c r="E1103" s="4">
        <v>784587</v>
      </c>
      <c r="F1103" s="4">
        <v>290297070</v>
      </c>
      <c r="G1103" s="4">
        <v>40641589.800000004</v>
      </c>
      <c r="H1103" t="s">
        <v>45</v>
      </c>
      <c r="I1103" t="s">
        <v>75</v>
      </c>
      <c r="J1103" s="13" t="str">
        <f t="shared" si="51"/>
        <v>T11</v>
      </c>
      <c r="K1103" s="13" t="str">
        <f t="shared" si="52"/>
        <v>W46</v>
      </c>
      <c r="L1103" s="13" t="str">
        <f>VLOOKUP($C1103,List!$A$2:$D$26,2,0)</f>
        <v>Nhóm 05</v>
      </c>
      <c r="M1103" s="14">
        <f>VLOOKUP($C1103,List!$A$2:$D$26,3,0)*D1103/1000</f>
        <v>0.74</v>
      </c>
      <c r="N1103" s="13" t="str">
        <f>VLOOKUP($C1103,List!$A$2:$D$26,4,0)</f>
        <v>250g</v>
      </c>
      <c r="O1103" s="14" t="str">
        <f t="shared" si="53"/>
        <v>Q4</v>
      </c>
    </row>
    <row r="1104" spans="1:15" x14ac:dyDescent="0.55000000000000004">
      <c r="A1104" s="2">
        <v>43783</v>
      </c>
      <c r="B1104" t="s">
        <v>54</v>
      </c>
      <c r="C1104" t="s">
        <v>31</v>
      </c>
      <c r="D1104" s="6">
        <v>1040</v>
      </c>
      <c r="E1104" s="4">
        <v>600113</v>
      </c>
      <c r="F1104" s="4">
        <v>624117920</v>
      </c>
      <c r="G1104" s="4">
        <v>56170612.799999997</v>
      </c>
      <c r="H1104" t="s">
        <v>44</v>
      </c>
      <c r="I1104" t="s">
        <v>75</v>
      </c>
      <c r="J1104" s="13" t="str">
        <f t="shared" si="51"/>
        <v>T11</v>
      </c>
      <c r="K1104" s="13" t="str">
        <f t="shared" si="52"/>
        <v>W46</v>
      </c>
      <c r="L1104" s="13" t="str">
        <f>VLOOKUP($C1104,List!$A$2:$D$26,2,0)</f>
        <v>Nhóm 04</v>
      </c>
      <c r="M1104" s="14">
        <f>VLOOKUP($C1104,List!$A$2:$D$26,3,0)*D1104/1000</f>
        <v>3.3279999999999998</v>
      </c>
      <c r="N1104" s="13" t="str">
        <f>VLOOKUP($C1104,List!$A$2:$D$26,4,0)</f>
        <v>800g</v>
      </c>
      <c r="O1104" s="14" t="str">
        <f t="shared" si="53"/>
        <v>Q4</v>
      </c>
    </row>
    <row r="1105" spans="1:15" x14ac:dyDescent="0.55000000000000004">
      <c r="A1105" s="2">
        <v>43784</v>
      </c>
      <c r="B1105" t="s">
        <v>53</v>
      </c>
      <c r="C1105" t="s">
        <v>19</v>
      </c>
      <c r="D1105" s="6">
        <v>310</v>
      </c>
      <c r="E1105" s="4">
        <v>603371</v>
      </c>
      <c r="F1105" s="4">
        <v>187045040</v>
      </c>
      <c r="G1105" s="4">
        <v>46761260</v>
      </c>
      <c r="H1105" t="s">
        <v>43</v>
      </c>
      <c r="I1105" t="s">
        <v>75</v>
      </c>
      <c r="J1105" s="13" t="str">
        <f t="shared" si="51"/>
        <v>T11</v>
      </c>
      <c r="K1105" s="13" t="str">
        <f t="shared" si="52"/>
        <v>W46</v>
      </c>
      <c r="L1105" s="13" t="str">
        <f>VLOOKUP($C1105,List!$A$2:$D$26,2,0)</f>
        <v>Nhóm 08</v>
      </c>
      <c r="M1105" s="14">
        <f>VLOOKUP($C1105,List!$A$2:$D$26,3,0)*D1105/1000</f>
        <v>0.372</v>
      </c>
      <c r="N1105" s="13" t="str">
        <f>VLOOKUP($C1105,List!$A$2:$D$26,4,0)</f>
        <v>250g</v>
      </c>
      <c r="O1105" s="14" t="str">
        <f t="shared" si="53"/>
        <v>Q4</v>
      </c>
    </row>
    <row r="1106" spans="1:15" x14ac:dyDescent="0.55000000000000004">
      <c r="A1106" s="2">
        <v>43785</v>
      </c>
      <c r="B1106" t="s">
        <v>50</v>
      </c>
      <c r="C1106" t="s">
        <v>24</v>
      </c>
      <c r="D1106" s="6">
        <v>60</v>
      </c>
      <c r="E1106" s="4">
        <v>688420</v>
      </c>
      <c r="F1106" s="4">
        <v>41305220</v>
      </c>
      <c r="G1106" s="4">
        <v>4543574.2</v>
      </c>
      <c r="H1106" t="s">
        <v>46</v>
      </c>
      <c r="I1106" t="s">
        <v>75</v>
      </c>
      <c r="J1106" s="13" t="str">
        <f t="shared" si="51"/>
        <v>T11</v>
      </c>
      <c r="K1106" s="13" t="str">
        <f t="shared" si="52"/>
        <v>W46</v>
      </c>
      <c r="L1106" s="13" t="str">
        <f>VLOOKUP($C1106,List!$A$2:$D$26,2,0)</f>
        <v>Nhóm 06</v>
      </c>
      <c r="M1106" s="14">
        <f>VLOOKUP($C1106,List!$A$2:$D$26,3,0)*D1106/1000</f>
        <v>0.126</v>
      </c>
      <c r="N1106" s="13" t="str">
        <f>VLOOKUP($C1106,List!$A$2:$D$26,4,0)</f>
        <v>500g</v>
      </c>
      <c r="O1106" s="14" t="str">
        <f t="shared" si="53"/>
        <v>Q4</v>
      </c>
    </row>
    <row r="1107" spans="1:15" x14ac:dyDescent="0.55000000000000004">
      <c r="A1107" s="2">
        <v>43785</v>
      </c>
      <c r="B1107" t="s">
        <v>50</v>
      </c>
      <c r="C1107" t="s">
        <v>28</v>
      </c>
      <c r="D1107" s="6">
        <v>820</v>
      </c>
      <c r="E1107" s="4">
        <v>694173</v>
      </c>
      <c r="F1107" s="4">
        <v>569221650</v>
      </c>
      <c r="G1107" s="4">
        <v>102459897</v>
      </c>
      <c r="H1107" t="s">
        <v>44</v>
      </c>
      <c r="I1107" t="s">
        <v>74</v>
      </c>
      <c r="J1107" s="13" t="str">
        <f t="shared" si="51"/>
        <v>T11</v>
      </c>
      <c r="K1107" s="13" t="str">
        <f t="shared" si="52"/>
        <v>W46</v>
      </c>
      <c r="L1107" s="13" t="str">
        <f>VLOOKUP($C1107,List!$A$2:$D$26,2,0)</f>
        <v>Nhóm 05</v>
      </c>
      <c r="M1107" s="14">
        <f>VLOOKUP($C1107,List!$A$2:$D$26,3,0)*D1107/1000</f>
        <v>1.64</v>
      </c>
      <c r="N1107" s="13" t="str">
        <f>VLOOKUP($C1107,List!$A$2:$D$26,4,0)</f>
        <v>250g</v>
      </c>
      <c r="O1107" s="14" t="str">
        <f t="shared" si="53"/>
        <v>Q4</v>
      </c>
    </row>
    <row r="1108" spans="1:15" x14ac:dyDescent="0.55000000000000004">
      <c r="A1108" s="2">
        <v>43785</v>
      </c>
      <c r="B1108" t="s">
        <v>51</v>
      </c>
      <c r="C1108" t="s">
        <v>13</v>
      </c>
      <c r="D1108" s="6">
        <v>370</v>
      </c>
      <c r="E1108" s="4">
        <v>797226</v>
      </c>
      <c r="F1108" s="4">
        <v>294973690</v>
      </c>
      <c r="G1108" s="4">
        <v>23597895.199999999</v>
      </c>
      <c r="H1108" t="s">
        <v>44</v>
      </c>
      <c r="I1108" t="s">
        <v>75</v>
      </c>
      <c r="J1108" s="13" t="str">
        <f t="shared" si="51"/>
        <v>T11</v>
      </c>
      <c r="K1108" s="13" t="str">
        <f t="shared" si="52"/>
        <v>W46</v>
      </c>
      <c r="L1108" s="13" t="str">
        <f>VLOOKUP($C1108,List!$A$2:$D$26,2,0)</f>
        <v>Nhóm 08</v>
      </c>
      <c r="M1108" s="14">
        <f>VLOOKUP($C1108,List!$A$2:$D$26,3,0)*D1108/1000</f>
        <v>0.99900000000000011</v>
      </c>
      <c r="N1108" s="13" t="str">
        <f>VLOOKUP($C1108,List!$A$2:$D$26,4,0)</f>
        <v>500g</v>
      </c>
      <c r="O1108" s="14" t="str">
        <f t="shared" si="53"/>
        <v>Q4</v>
      </c>
    </row>
    <row r="1109" spans="1:15" x14ac:dyDescent="0.55000000000000004">
      <c r="A1109" s="2">
        <v>43785</v>
      </c>
      <c r="B1109" t="s">
        <v>50</v>
      </c>
      <c r="C1109" t="s">
        <v>7</v>
      </c>
      <c r="D1109" s="6">
        <v>1100</v>
      </c>
      <c r="E1109" s="4">
        <v>461007</v>
      </c>
      <c r="F1109" s="4">
        <v>507107470</v>
      </c>
      <c r="G1109" s="4">
        <v>55781821.700000003</v>
      </c>
      <c r="H1109" t="s">
        <v>45</v>
      </c>
      <c r="I1109" t="s">
        <v>74</v>
      </c>
      <c r="J1109" s="13" t="str">
        <f t="shared" si="51"/>
        <v>T11</v>
      </c>
      <c r="K1109" s="13" t="str">
        <f t="shared" si="52"/>
        <v>W46</v>
      </c>
      <c r="L1109" s="13" t="str">
        <f>VLOOKUP($C1109,List!$A$2:$D$26,2,0)</f>
        <v>Nhóm 06</v>
      </c>
      <c r="M1109" s="14">
        <f>VLOOKUP($C1109,List!$A$2:$D$26,3,0)*D1109/1000</f>
        <v>3.52</v>
      </c>
      <c r="N1109" s="13" t="str">
        <f>VLOOKUP($C1109,List!$A$2:$D$26,4,0)</f>
        <v>800g</v>
      </c>
      <c r="O1109" s="14" t="str">
        <f t="shared" si="53"/>
        <v>Q4</v>
      </c>
    </row>
    <row r="1110" spans="1:15" x14ac:dyDescent="0.55000000000000004">
      <c r="A1110" s="2">
        <v>43786</v>
      </c>
      <c r="B1110" t="s">
        <v>55</v>
      </c>
      <c r="C1110" t="s">
        <v>30</v>
      </c>
      <c r="D1110" s="6">
        <v>1300</v>
      </c>
      <c r="E1110" s="4">
        <v>395847</v>
      </c>
      <c r="F1110" s="4">
        <v>514601510</v>
      </c>
      <c r="G1110" s="4">
        <v>102920302.00000001</v>
      </c>
      <c r="H1110" t="s">
        <v>43</v>
      </c>
      <c r="I1110" t="s">
        <v>75</v>
      </c>
      <c r="J1110" s="13" t="str">
        <f t="shared" si="51"/>
        <v>T11</v>
      </c>
      <c r="K1110" s="13" t="str">
        <f t="shared" si="52"/>
        <v>W47</v>
      </c>
      <c r="L1110" s="13" t="str">
        <f>VLOOKUP($C1110,List!$A$2:$D$26,2,0)</f>
        <v>Nhóm 07</v>
      </c>
      <c r="M1110" s="14">
        <f>VLOOKUP($C1110,List!$A$2:$D$26,3,0)*D1110/1000</f>
        <v>4.9400000000000004</v>
      </c>
      <c r="N1110" s="13" t="str">
        <f>VLOOKUP($C1110,List!$A$2:$D$26,4,0)</f>
        <v>800g</v>
      </c>
      <c r="O1110" s="14" t="str">
        <f t="shared" si="53"/>
        <v>Q4</v>
      </c>
    </row>
    <row r="1111" spans="1:15" x14ac:dyDescent="0.55000000000000004">
      <c r="A1111" s="2">
        <v>43786</v>
      </c>
      <c r="B1111" t="s">
        <v>58</v>
      </c>
      <c r="C1111" t="s">
        <v>28</v>
      </c>
      <c r="D1111" s="6">
        <v>920</v>
      </c>
      <c r="E1111" s="4">
        <v>612362</v>
      </c>
      <c r="F1111" s="4">
        <v>563372900</v>
      </c>
      <c r="G1111" s="4">
        <v>101407122</v>
      </c>
      <c r="H1111" t="s">
        <v>43</v>
      </c>
      <c r="I1111" t="s">
        <v>75</v>
      </c>
      <c r="J1111" s="13" t="str">
        <f t="shared" si="51"/>
        <v>T11</v>
      </c>
      <c r="K1111" s="13" t="str">
        <f t="shared" si="52"/>
        <v>W47</v>
      </c>
      <c r="L1111" s="13" t="str">
        <f>VLOOKUP($C1111,List!$A$2:$D$26,2,0)</f>
        <v>Nhóm 05</v>
      </c>
      <c r="M1111" s="14">
        <f>VLOOKUP($C1111,List!$A$2:$D$26,3,0)*D1111/1000</f>
        <v>1.84</v>
      </c>
      <c r="N1111" s="13" t="str">
        <f>VLOOKUP($C1111,List!$A$2:$D$26,4,0)</f>
        <v>250g</v>
      </c>
      <c r="O1111" s="14" t="str">
        <f t="shared" si="53"/>
        <v>Q4</v>
      </c>
    </row>
    <row r="1112" spans="1:15" x14ac:dyDescent="0.55000000000000004">
      <c r="A1112" s="2">
        <v>43786</v>
      </c>
      <c r="B1112" t="s">
        <v>50</v>
      </c>
      <c r="C1112" t="s">
        <v>19</v>
      </c>
      <c r="D1112" s="6">
        <v>730</v>
      </c>
      <c r="E1112" s="4">
        <v>552883</v>
      </c>
      <c r="F1112" s="4">
        <v>403604540</v>
      </c>
      <c r="G1112" s="4">
        <v>72648817.200000003</v>
      </c>
      <c r="H1112" t="s">
        <v>47</v>
      </c>
      <c r="I1112" t="s">
        <v>75</v>
      </c>
      <c r="J1112" s="13" t="str">
        <f t="shared" si="51"/>
        <v>T11</v>
      </c>
      <c r="K1112" s="13" t="str">
        <f t="shared" si="52"/>
        <v>W47</v>
      </c>
      <c r="L1112" s="13" t="str">
        <f>VLOOKUP($C1112,List!$A$2:$D$26,2,0)</f>
        <v>Nhóm 08</v>
      </c>
      <c r="M1112" s="14">
        <f>VLOOKUP($C1112,List!$A$2:$D$26,3,0)*D1112/1000</f>
        <v>0.876</v>
      </c>
      <c r="N1112" s="13" t="str">
        <f>VLOOKUP($C1112,List!$A$2:$D$26,4,0)</f>
        <v>250g</v>
      </c>
      <c r="O1112" s="14" t="str">
        <f t="shared" si="53"/>
        <v>Q4</v>
      </c>
    </row>
    <row r="1113" spans="1:15" x14ac:dyDescent="0.55000000000000004">
      <c r="A1113" s="2">
        <v>43786</v>
      </c>
      <c r="B1113" t="s">
        <v>53</v>
      </c>
      <c r="C1113" t="s">
        <v>18</v>
      </c>
      <c r="D1113" s="6">
        <v>2170</v>
      </c>
      <c r="E1113" s="4">
        <v>257056</v>
      </c>
      <c r="F1113" s="4">
        <v>557811410</v>
      </c>
      <c r="G1113" s="4">
        <v>78093597.400000006</v>
      </c>
      <c r="H1113" t="s">
        <v>44</v>
      </c>
      <c r="I1113" t="s">
        <v>75</v>
      </c>
      <c r="J1113" s="13" t="str">
        <f t="shared" si="51"/>
        <v>T11</v>
      </c>
      <c r="K1113" s="13" t="str">
        <f t="shared" si="52"/>
        <v>W47</v>
      </c>
      <c r="L1113" s="13" t="str">
        <f>VLOOKUP($C1113,List!$A$2:$D$26,2,0)</f>
        <v>Nhóm 02</v>
      </c>
      <c r="M1113" s="14">
        <f>VLOOKUP($C1113,List!$A$2:$D$26,3,0)*D1113/1000</f>
        <v>8.68</v>
      </c>
      <c r="N1113" s="13" t="str">
        <f>VLOOKUP($C1113,List!$A$2:$D$26,4,0)</f>
        <v>800g</v>
      </c>
      <c r="O1113" s="14" t="str">
        <f t="shared" si="53"/>
        <v>Q4</v>
      </c>
    </row>
    <row r="1114" spans="1:15" x14ac:dyDescent="0.55000000000000004">
      <c r="A1114" s="2">
        <v>43786</v>
      </c>
      <c r="B1114" t="s">
        <v>62</v>
      </c>
      <c r="C1114" t="s">
        <v>25</v>
      </c>
      <c r="D1114" s="6">
        <v>40</v>
      </c>
      <c r="E1114" s="4">
        <v>693880</v>
      </c>
      <c r="F1114" s="4">
        <v>27755180</v>
      </c>
      <c r="G1114" s="4">
        <v>6661243.1999999993</v>
      </c>
      <c r="H1114" t="s">
        <v>47</v>
      </c>
      <c r="I1114" t="s">
        <v>75</v>
      </c>
      <c r="J1114" s="13" t="str">
        <f t="shared" si="51"/>
        <v>T11</v>
      </c>
      <c r="K1114" s="13" t="str">
        <f t="shared" si="52"/>
        <v>W47</v>
      </c>
      <c r="L1114" s="13" t="str">
        <f>VLOOKUP($C1114,List!$A$2:$D$26,2,0)</f>
        <v>Nhóm 06</v>
      </c>
      <c r="M1114" s="14">
        <f>VLOOKUP($C1114,List!$A$2:$D$26,3,0)*D1114/1000</f>
        <v>5.1999999999999998E-2</v>
      </c>
      <c r="N1114" s="13" t="str">
        <f>VLOOKUP($C1114,List!$A$2:$D$26,4,0)</f>
        <v>250g</v>
      </c>
      <c r="O1114" s="14" t="str">
        <f t="shared" si="53"/>
        <v>Q4</v>
      </c>
    </row>
    <row r="1115" spans="1:15" x14ac:dyDescent="0.55000000000000004">
      <c r="A1115" s="2">
        <v>43786</v>
      </c>
      <c r="B1115" t="s">
        <v>57</v>
      </c>
      <c r="C1115" t="s">
        <v>27</v>
      </c>
      <c r="D1115" s="6">
        <v>1600</v>
      </c>
      <c r="E1115" s="4">
        <v>395352</v>
      </c>
      <c r="F1115" s="4">
        <v>632563060</v>
      </c>
      <c r="G1115" s="4">
        <v>151815134.40000001</v>
      </c>
      <c r="H1115" t="s">
        <v>47</v>
      </c>
      <c r="I1115" t="s">
        <v>74</v>
      </c>
      <c r="J1115" s="13" t="str">
        <f t="shared" si="51"/>
        <v>T11</v>
      </c>
      <c r="K1115" s="13" t="str">
        <f t="shared" si="52"/>
        <v>W47</v>
      </c>
      <c r="L1115" s="13" t="str">
        <f>VLOOKUP($C1115,List!$A$2:$D$26,2,0)</f>
        <v>Nhóm 03</v>
      </c>
      <c r="M1115" s="14">
        <f>VLOOKUP($C1115,List!$A$2:$D$26,3,0)*D1115/1000</f>
        <v>5.92</v>
      </c>
      <c r="N1115" s="13" t="str">
        <f>VLOOKUP($C1115,List!$A$2:$D$26,4,0)</f>
        <v>800g</v>
      </c>
      <c r="O1115" s="14" t="str">
        <f t="shared" si="53"/>
        <v>Q4</v>
      </c>
    </row>
    <row r="1116" spans="1:15" x14ac:dyDescent="0.55000000000000004">
      <c r="A1116" s="2">
        <v>43787</v>
      </c>
      <c r="B1116" t="s">
        <v>61</v>
      </c>
      <c r="C1116" t="s">
        <v>24</v>
      </c>
      <c r="D1116" s="6">
        <v>410</v>
      </c>
      <c r="E1116" s="4">
        <v>527839</v>
      </c>
      <c r="F1116" s="4">
        <v>216414100</v>
      </c>
      <c r="G1116" s="4">
        <v>34626256</v>
      </c>
      <c r="H1116" t="s">
        <v>45</v>
      </c>
      <c r="I1116" t="s">
        <v>75</v>
      </c>
      <c r="J1116" s="13" t="str">
        <f t="shared" si="51"/>
        <v>T11</v>
      </c>
      <c r="K1116" s="13" t="str">
        <f t="shared" si="52"/>
        <v>W47</v>
      </c>
      <c r="L1116" s="13" t="str">
        <f>VLOOKUP($C1116,List!$A$2:$D$26,2,0)</f>
        <v>Nhóm 06</v>
      </c>
      <c r="M1116" s="14">
        <f>VLOOKUP($C1116,List!$A$2:$D$26,3,0)*D1116/1000</f>
        <v>0.86099999999999999</v>
      </c>
      <c r="N1116" s="13" t="str">
        <f>VLOOKUP($C1116,List!$A$2:$D$26,4,0)</f>
        <v>500g</v>
      </c>
      <c r="O1116" s="14" t="str">
        <f t="shared" si="53"/>
        <v>Q4</v>
      </c>
    </row>
    <row r="1117" spans="1:15" x14ac:dyDescent="0.55000000000000004">
      <c r="A1117" s="2">
        <v>43787</v>
      </c>
      <c r="B1117" t="s">
        <v>54</v>
      </c>
      <c r="C1117" t="s">
        <v>27</v>
      </c>
      <c r="D1117" s="6">
        <v>2240</v>
      </c>
      <c r="E1117" s="4">
        <v>272502</v>
      </c>
      <c r="F1117" s="4">
        <v>610403680</v>
      </c>
      <c r="G1117" s="4">
        <v>97664588.800000012</v>
      </c>
      <c r="H1117" t="s">
        <v>47</v>
      </c>
      <c r="I1117" t="s">
        <v>74</v>
      </c>
      <c r="J1117" s="13" t="str">
        <f t="shared" si="51"/>
        <v>T11</v>
      </c>
      <c r="K1117" s="13" t="str">
        <f t="shared" si="52"/>
        <v>W47</v>
      </c>
      <c r="L1117" s="13" t="str">
        <f>VLOOKUP($C1117,List!$A$2:$D$26,2,0)</f>
        <v>Nhóm 03</v>
      </c>
      <c r="M1117" s="14">
        <f>VLOOKUP($C1117,List!$A$2:$D$26,3,0)*D1117/1000</f>
        <v>8.2880000000000003</v>
      </c>
      <c r="N1117" s="13" t="str">
        <f>VLOOKUP($C1117,List!$A$2:$D$26,4,0)</f>
        <v>800g</v>
      </c>
      <c r="O1117" s="14" t="str">
        <f t="shared" si="53"/>
        <v>Q4</v>
      </c>
    </row>
    <row r="1118" spans="1:15" x14ac:dyDescent="0.55000000000000004">
      <c r="A1118" s="2">
        <v>43788</v>
      </c>
      <c r="B1118" t="s">
        <v>58</v>
      </c>
      <c r="C1118" t="s">
        <v>27</v>
      </c>
      <c r="D1118" s="6">
        <v>400</v>
      </c>
      <c r="E1118" s="4">
        <v>343709</v>
      </c>
      <c r="F1118" s="4">
        <v>137483540</v>
      </c>
      <c r="G1118" s="4">
        <v>31621214.199999999</v>
      </c>
      <c r="H1118" t="s">
        <v>44</v>
      </c>
      <c r="I1118" t="s">
        <v>75</v>
      </c>
      <c r="J1118" s="13" t="str">
        <f t="shared" si="51"/>
        <v>T11</v>
      </c>
      <c r="K1118" s="13" t="str">
        <f t="shared" si="52"/>
        <v>W47</v>
      </c>
      <c r="L1118" s="13" t="str">
        <f>VLOOKUP($C1118,List!$A$2:$D$26,2,0)</f>
        <v>Nhóm 03</v>
      </c>
      <c r="M1118" s="14">
        <f>VLOOKUP($C1118,List!$A$2:$D$26,3,0)*D1118/1000</f>
        <v>1.48</v>
      </c>
      <c r="N1118" s="13" t="str">
        <f>VLOOKUP($C1118,List!$A$2:$D$26,4,0)</f>
        <v>800g</v>
      </c>
      <c r="O1118" s="14" t="str">
        <f t="shared" si="53"/>
        <v>Q4</v>
      </c>
    </row>
    <row r="1119" spans="1:15" x14ac:dyDescent="0.55000000000000004">
      <c r="A1119" s="2">
        <v>43788</v>
      </c>
      <c r="B1119" t="s">
        <v>52</v>
      </c>
      <c r="C1119" t="s">
        <v>31</v>
      </c>
      <c r="D1119" s="6">
        <v>430</v>
      </c>
      <c r="E1119" s="4">
        <v>819518</v>
      </c>
      <c r="F1119" s="4">
        <v>352392670</v>
      </c>
      <c r="G1119" s="4">
        <v>77526387.400000006</v>
      </c>
      <c r="H1119" t="s">
        <v>47</v>
      </c>
      <c r="I1119" t="s">
        <v>75</v>
      </c>
      <c r="J1119" s="13" t="str">
        <f t="shared" si="51"/>
        <v>T11</v>
      </c>
      <c r="K1119" s="13" t="str">
        <f t="shared" si="52"/>
        <v>W47</v>
      </c>
      <c r="L1119" s="13" t="str">
        <f>VLOOKUP($C1119,List!$A$2:$D$26,2,0)</f>
        <v>Nhóm 04</v>
      </c>
      <c r="M1119" s="14">
        <f>VLOOKUP($C1119,List!$A$2:$D$26,3,0)*D1119/1000</f>
        <v>1.3759999999999999</v>
      </c>
      <c r="N1119" s="13" t="str">
        <f>VLOOKUP($C1119,List!$A$2:$D$26,4,0)</f>
        <v>800g</v>
      </c>
      <c r="O1119" s="14" t="str">
        <f t="shared" si="53"/>
        <v>Q4</v>
      </c>
    </row>
    <row r="1120" spans="1:15" x14ac:dyDescent="0.55000000000000004">
      <c r="A1120" s="2">
        <v>43788</v>
      </c>
      <c r="B1120" t="s">
        <v>56</v>
      </c>
      <c r="C1120" t="s">
        <v>31</v>
      </c>
      <c r="D1120" s="6">
        <v>400</v>
      </c>
      <c r="E1120" s="4">
        <v>798956</v>
      </c>
      <c r="F1120" s="4">
        <v>319582200</v>
      </c>
      <c r="G1120" s="4">
        <v>47937330</v>
      </c>
      <c r="H1120" t="s">
        <v>47</v>
      </c>
      <c r="I1120" t="s">
        <v>74</v>
      </c>
      <c r="J1120" s="13" t="str">
        <f t="shared" si="51"/>
        <v>T11</v>
      </c>
      <c r="K1120" s="13" t="str">
        <f t="shared" si="52"/>
        <v>W47</v>
      </c>
      <c r="L1120" s="13" t="str">
        <f>VLOOKUP($C1120,List!$A$2:$D$26,2,0)</f>
        <v>Nhóm 04</v>
      </c>
      <c r="M1120" s="14">
        <f>VLOOKUP($C1120,List!$A$2:$D$26,3,0)*D1120/1000</f>
        <v>1.28</v>
      </c>
      <c r="N1120" s="13" t="str">
        <f>VLOOKUP($C1120,List!$A$2:$D$26,4,0)</f>
        <v>800g</v>
      </c>
      <c r="O1120" s="14" t="str">
        <f t="shared" si="53"/>
        <v>Q4</v>
      </c>
    </row>
    <row r="1121" spans="1:15" x14ac:dyDescent="0.55000000000000004">
      <c r="A1121" s="2">
        <v>43789</v>
      </c>
      <c r="B1121" t="s">
        <v>63</v>
      </c>
      <c r="C1121" t="s">
        <v>27</v>
      </c>
      <c r="D1121" s="6">
        <v>530</v>
      </c>
      <c r="E1121" s="4">
        <v>368998</v>
      </c>
      <c r="F1121" s="4">
        <v>195569170</v>
      </c>
      <c r="G1121" s="4">
        <v>43025217.400000006</v>
      </c>
      <c r="H1121" t="s">
        <v>45</v>
      </c>
      <c r="I1121" t="s">
        <v>75</v>
      </c>
      <c r="J1121" s="13" t="str">
        <f t="shared" si="51"/>
        <v>T11</v>
      </c>
      <c r="K1121" s="13" t="str">
        <f t="shared" si="52"/>
        <v>W47</v>
      </c>
      <c r="L1121" s="13" t="str">
        <f>VLOOKUP($C1121,List!$A$2:$D$26,2,0)</f>
        <v>Nhóm 03</v>
      </c>
      <c r="M1121" s="14">
        <f>VLOOKUP($C1121,List!$A$2:$D$26,3,0)*D1121/1000</f>
        <v>1.9610000000000001</v>
      </c>
      <c r="N1121" s="13" t="str">
        <f>VLOOKUP($C1121,List!$A$2:$D$26,4,0)</f>
        <v>800g</v>
      </c>
      <c r="O1121" s="14" t="str">
        <f t="shared" si="53"/>
        <v>Q4</v>
      </c>
    </row>
    <row r="1122" spans="1:15" x14ac:dyDescent="0.55000000000000004">
      <c r="A1122" s="2">
        <v>43789</v>
      </c>
      <c r="B1122" t="s">
        <v>55</v>
      </c>
      <c r="C1122" t="s">
        <v>11</v>
      </c>
      <c r="D1122" s="6">
        <v>1640</v>
      </c>
      <c r="E1122" s="4">
        <v>296222</v>
      </c>
      <c r="F1122" s="4">
        <v>485804680</v>
      </c>
      <c r="G1122" s="4">
        <v>102018982.8</v>
      </c>
      <c r="H1122" t="s">
        <v>43</v>
      </c>
      <c r="I1122" t="s">
        <v>75</v>
      </c>
      <c r="J1122" s="13" t="str">
        <f t="shared" si="51"/>
        <v>T11</v>
      </c>
      <c r="K1122" s="13" t="str">
        <f t="shared" si="52"/>
        <v>W47</v>
      </c>
      <c r="L1122" s="13" t="str">
        <f>VLOOKUP($C1122,List!$A$2:$D$26,2,0)</f>
        <v>Nhóm 05</v>
      </c>
      <c r="M1122" s="14">
        <f>VLOOKUP($C1122,List!$A$2:$D$26,3,0)*D1122/1000</f>
        <v>3.6080000000000005</v>
      </c>
      <c r="N1122" s="13" t="str">
        <f>VLOOKUP($C1122,List!$A$2:$D$26,4,0)</f>
        <v>500g</v>
      </c>
      <c r="O1122" s="14" t="str">
        <f t="shared" si="53"/>
        <v>Q4</v>
      </c>
    </row>
    <row r="1123" spans="1:15" x14ac:dyDescent="0.55000000000000004">
      <c r="A1123" s="2">
        <v>43790</v>
      </c>
      <c r="B1123" t="s">
        <v>51</v>
      </c>
      <c r="C1123" t="s">
        <v>17</v>
      </c>
      <c r="D1123" s="6">
        <v>30</v>
      </c>
      <c r="E1123" s="4">
        <v>517734</v>
      </c>
      <c r="F1123" s="4">
        <v>15532010</v>
      </c>
      <c r="G1123" s="4">
        <v>2329801.5</v>
      </c>
      <c r="H1123" t="s">
        <v>45</v>
      </c>
      <c r="I1123" t="s">
        <v>74</v>
      </c>
      <c r="J1123" s="13" t="str">
        <f t="shared" si="51"/>
        <v>T11</v>
      </c>
      <c r="K1123" s="13" t="str">
        <f t="shared" si="52"/>
        <v>W47</v>
      </c>
      <c r="L1123" s="13" t="str">
        <f>VLOOKUP($C1123,List!$A$2:$D$26,2,0)</f>
        <v>Nhóm 01</v>
      </c>
      <c r="M1123" s="14">
        <f>VLOOKUP($C1123,List!$A$2:$D$26,3,0)*D1123/1000</f>
        <v>6.9000000000000006E-2</v>
      </c>
      <c r="N1123" s="13" t="str">
        <f>VLOOKUP($C1123,List!$A$2:$D$26,4,0)</f>
        <v>500g</v>
      </c>
      <c r="O1123" s="14" t="str">
        <f t="shared" si="53"/>
        <v>Q4</v>
      </c>
    </row>
    <row r="1124" spans="1:15" x14ac:dyDescent="0.55000000000000004">
      <c r="A1124" s="2">
        <v>43790</v>
      </c>
      <c r="B1124" t="s">
        <v>53</v>
      </c>
      <c r="C1124" t="s">
        <v>9</v>
      </c>
      <c r="D1124" s="6">
        <v>560</v>
      </c>
      <c r="E1124" s="4">
        <v>473049</v>
      </c>
      <c r="F1124" s="4">
        <v>264907480</v>
      </c>
      <c r="G1124" s="4">
        <v>45034271.600000001</v>
      </c>
      <c r="H1124" t="s">
        <v>46</v>
      </c>
      <c r="I1124" t="s">
        <v>75</v>
      </c>
      <c r="J1124" s="13" t="str">
        <f t="shared" si="51"/>
        <v>T11</v>
      </c>
      <c r="K1124" s="13" t="str">
        <f t="shared" si="52"/>
        <v>W47</v>
      </c>
      <c r="L1124" s="13" t="str">
        <f>VLOOKUP($C1124,List!$A$2:$D$26,2,0)</f>
        <v>Nhóm 04</v>
      </c>
      <c r="M1124" s="14">
        <f>VLOOKUP($C1124,List!$A$2:$D$26,3,0)*D1124/1000</f>
        <v>1.792</v>
      </c>
      <c r="N1124" s="13" t="str">
        <f>VLOOKUP($C1124,List!$A$2:$D$26,4,0)</f>
        <v>800g</v>
      </c>
      <c r="O1124" s="14" t="str">
        <f t="shared" si="53"/>
        <v>Q4</v>
      </c>
    </row>
    <row r="1125" spans="1:15" x14ac:dyDescent="0.55000000000000004">
      <c r="A1125" s="2">
        <v>43790</v>
      </c>
      <c r="B1125" t="s">
        <v>60</v>
      </c>
      <c r="C1125" t="s">
        <v>15</v>
      </c>
      <c r="D1125" s="6">
        <v>450</v>
      </c>
      <c r="E1125" s="4">
        <v>778835</v>
      </c>
      <c r="F1125" s="4">
        <v>350475770</v>
      </c>
      <c r="G1125" s="4">
        <v>87618942.5</v>
      </c>
      <c r="H1125" t="s">
        <v>46</v>
      </c>
      <c r="I1125" t="s">
        <v>74</v>
      </c>
      <c r="J1125" s="13" t="str">
        <f t="shared" si="51"/>
        <v>T11</v>
      </c>
      <c r="K1125" s="13" t="str">
        <f t="shared" si="52"/>
        <v>W47</v>
      </c>
      <c r="L1125" s="13" t="str">
        <f>VLOOKUP($C1125,List!$A$2:$D$26,2,0)</f>
        <v>Nhóm 03</v>
      </c>
      <c r="M1125" s="14">
        <f>VLOOKUP($C1125,List!$A$2:$D$26,3,0)*D1125/1000</f>
        <v>1.62</v>
      </c>
      <c r="N1125" s="13" t="str">
        <f>VLOOKUP($C1125,List!$A$2:$D$26,4,0)</f>
        <v>800g</v>
      </c>
      <c r="O1125" s="14" t="str">
        <f t="shared" si="53"/>
        <v>Q4</v>
      </c>
    </row>
    <row r="1126" spans="1:15" x14ac:dyDescent="0.55000000000000004">
      <c r="A1126" s="2">
        <v>43790</v>
      </c>
      <c r="B1126" t="s">
        <v>61</v>
      </c>
      <c r="C1126" t="s">
        <v>10</v>
      </c>
      <c r="D1126" s="6">
        <v>650</v>
      </c>
      <c r="E1126" s="4">
        <v>332206</v>
      </c>
      <c r="F1126" s="4">
        <v>215933870</v>
      </c>
      <c r="G1126" s="4">
        <v>47505451.399999999</v>
      </c>
      <c r="H1126" t="s">
        <v>47</v>
      </c>
      <c r="I1126" t="s">
        <v>75</v>
      </c>
      <c r="J1126" s="13" t="str">
        <f t="shared" si="51"/>
        <v>T11</v>
      </c>
      <c r="K1126" s="13" t="str">
        <f t="shared" si="52"/>
        <v>W47</v>
      </c>
      <c r="L1126" s="13" t="str">
        <f>VLOOKUP($C1126,List!$A$2:$D$26,2,0)</f>
        <v>Nhóm 07</v>
      </c>
      <c r="M1126" s="14">
        <f>VLOOKUP($C1126,List!$A$2:$D$26,3,0)*D1126/1000</f>
        <v>1.7550000000000003</v>
      </c>
      <c r="N1126" s="13" t="str">
        <f>VLOOKUP($C1126,List!$A$2:$D$26,4,0)</f>
        <v>500g</v>
      </c>
      <c r="O1126" s="14" t="str">
        <f t="shared" si="53"/>
        <v>Q4</v>
      </c>
    </row>
    <row r="1127" spans="1:15" x14ac:dyDescent="0.55000000000000004">
      <c r="A1127" s="2">
        <v>43790</v>
      </c>
      <c r="B1127" t="s">
        <v>51</v>
      </c>
      <c r="C1127" t="s">
        <v>23</v>
      </c>
      <c r="D1127" s="6">
        <v>770</v>
      </c>
      <c r="E1127" s="4">
        <v>800888</v>
      </c>
      <c r="F1127" s="4">
        <v>616683450</v>
      </c>
      <c r="G1127" s="4">
        <v>61668345</v>
      </c>
      <c r="H1127" t="s">
        <v>46</v>
      </c>
      <c r="I1127" t="s">
        <v>75</v>
      </c>
      <c r="J1127" s="13" t="str">
        <f t="shared" si="51"/>
        <v>T11</v>
      </c>
      <c r="K1127" s="13" t="str">
        <f t="shared" si="52"/>
        <v>W47</v>
      </c>
      <c r="L1127" s="13" t="str">
        <f>VLOOKUP($C1127,List!$A$2:$D$26,2,0)</f>
        <v>Nhóm 07</v>
      </c>
      <c r="M1127" s="14">
        <f>VLOOKUP($C1127,List!$A$2:$D$26,3,0)*D1127/1000</f>
        <v>3.1569999999999996</v>
      </c>
      <c r="N1127" s="13" t="str">
        <f>VLOOKUP($C1127,List!$A$2:$D$26,4,0)</f>
        <v>1000g</v>
      </c>
      <c r="O1127" s="14" t="str">
        <f t="shared" si="53"/>
        <v>Q4</v>
      </c>
    </row>
    <row r="1128" spans="1:15" x14ac:dyDescent="0.55000000000000004">
      <c r="A1128" s="2">
        <v>43790</v>
      </c>
      <c r="B1128" t="s">
        <v>63</v>
      </c>
      <c r="C1128" t="s">
        <v>25</v>
      </c>
      <c r="D1128" s="6">
        <v>590</v>
      </c>
      <c r="E1128" s="4">
        <v>721679</v>
      </c>
      <c r="F1128" s="4">
        <v>425790350</v>
      </c>
      <c r="G1128" s="4">
        <v>42579035</v>
      </c>
      <c r="H1128" t="s">
        <v>43</v>
      </c>
      <c r="I1128" t="s">
        <v>75</v>
      </c>
      <c r="J1128" s="13" t="str">
        <f t="shared" si="51"/>
        <v>T11</v>
      </c>
      <c r="K1128" s="13" t="str">
        <f t="shared" si="52"/>
        <v>W47</v>
      </c>
      <c r="L1128" s="13" t="str">
        <f>VLOOKUP($C1128,List!$A$2:$D$26,2,0)</f>
        <v>Nhóm 06</v>
      </c>
      <c r="M1128" s="14">
        <f>VLOOKUP($C1128,List!$A$2:$D$26,3,0)*D1128/1000</f>
        <v>0.76700000000000002</v>
      </c>
      <c r="N1128" s="13" t="str">
        <f>VLOOKUP($C1128,List!$A$2:$D$26,4,0)</f>
        <v>250g</v>
      </c>
      <c r="O1128" s="14" t="str">
        <f t="shared" si="53"/>
        <v>Q4</v>
      </c>
    </row>
    <row r="1129" spans="1:15" x14ac:dyDescent="0.55000000000000004">
      <c r="A1129" s="2">
        <v>43791</v>
      </c>
      <c r="B1129" t="s">
        <v>60</v>
      </c>
      <c r="C1129" t="s">
        <v>17</v>
      </c>
      <c r="D1129" s="6">
        <v>260</v>
      </c>
      <c r="E1129" s="4">
        <v>580132</v>
      </c>
      <c r="F1129" s="4">
        <v>150834360</v>
      </c>
      <c r="G1129" s="4">
        <v>18100123.199999999</v>
      </c>
      <c r="H1129" t="s">
        <v>43</v>
      </c>
      <c r="I1129" t="s">
        <v>74</v>
      </c>
      <c r="J1129" s="13" t="str">
        <f t="shared" si="51"/>
        <v>T11</v>
      </c>
      <c r="K1129" s="13" t="str">
        <f t="shared" si="52"/>
        <v>W47</v>
      </c>
      <c r="L1129" s="13" t="str">
        <f>VLOOKUP($C1129,List!$A$2:$D$26,2,0)</f>
        <v>Nhóm 01</v>
      </c>
      <c r="M1129" s="14">
        <f>VLOOKUP($C1129,List!$A$2:$D$26,3,0)*D1129/1000</f>
        <v>0.59799999999999998</v>
      </c>
      <c r="N1129" s="13" t="str">
        <f>VLOOKUP($C1129,List!$A$2:$D$26,4,0)</f>
        <v>500g</v>
      </c>
      <c r="O1129" s="14" t="str">
        <f t="shared" si="53"/>
        <v>Q4</v>
      </c>
    </row>
    <row r="1130" spans="1:15" x14ac:dyDescent="0.55000000000000004">
      <c r="A1130" s="2">
        <v>43791</v>
      </c>
      <c r="B1130" t="s">
        <v>55</v>
      </c>
      <c r="C1130" t="s">
        <v>12</v>
      </c>
      <c r="D1130" s="6">
        <v>650</v>
      </c>
      <c r="E1130" s="4">
        <v>715441</v>
      </c>
      <c r="F1130" s="4">
        <v>465036530</v>
      </c>
      <c r="G1130" s="4">
        <v>102308036.59999999</v>
      </c>
      <c r="H1130" t="s">
        <v>43</v>
      </c>
      <c r="I1130" t="s">
        <v>75</v>
      </c>
      <c r="J1130" s="13" t="str">
        <f t="shared" si="51"/>
        <v>T11</v>
      </c>
      <c r="K1130" s="13" t="str">
        <f t="shared" si="52"/>
        <v>W47</v>
      </c>
      <c r="L1130" s="13" t="str">
        <f>VLOOKUP($C1130,List!$A$2:$D$26,2,0)</f>
        <v>Nhóm 03</v>
      </c>
      <c r="M1130" s="14">
        <f>VLOOKUP($C1130,List!$A$2:$D$26,3,0)*D1130/1000</f>
        <v>2.7949999999999999</v>
      </c>
      <c r="N1130" s="13" t="str">
        <f>VLOOKUP($C1130,List!$A$2:$D$26,4,0)</f>
        <v>1000g</v>
      </c>
      <c r="O1130" s="14" t="str">
        <f t="shared" si="53"/>
        <v>Q4</v>
      </c>
    </row>
    <row r="1131" spans="1:15" x14ac:dyDescent="0.55000000000000004">
      <c r="A1131" s="2">
        <v>43791</v>
      </c>
      <c r="B1131" t="s">
        <v>52</v>
      </c>
      <c r="C1131" t="s">
        <v>27</v>
      </c>
      <c r="D1131" s="6">
        <v>1950</v>
      </c>
      <c r="E1131" s="4">
        <v>300053</v>
      </c>
      <c r="F1131" s="4">
        <v>585102490</v>
      </c>
      <c r="G1131" s="4">
        <v>52659224.100000001</v>
      </c>
      <c r="H1131" t="s">
        <v>43</v>
      </c>
      <c r="I1131" t="s">
        <v>75</v>
      </c>
      <c r="J1131" s="13" t="str">
        <f t="shared" si="51"/>
        <v>T11</v>
      </c>
      <c r="K1131" s="13" t="str">
        <f t="shared" si="52"/>
        <v>W47</v>
      </c>
      <c r="L1131" s="13" t="str">
        <f>VLOOKUP($C1131,List!$A$2:$D$26,2,0)</f>
        <v>Nhóm 03</v>
      </c>
      <c r="M1131" s="14">
        <f>VLOOKUP($C1131,List!$A$2:$D$26,3,0)*D1131/1000</f>
        <v>7.2149999999999999</v>
      </c>
      <c r="N1131" s="13" t="str">
        <f>VLOOKUP($C1131,List!$A$2:$D$26,4,0)</f>
        <v>800g</v>
      </c>
      <c r="O1131" s="14" t="str">
        <f t="shared" si="53"/>
        <v>Q4</v>
      </c>
    </row>
    <row r="1132" spans="1:15" x14ac:dyDescent="0.55000000000000004">
      <c r="A1132" s="2">
        <v>43791</v>
      </c>
      <c r="B1132" t="s">
        <v>62</v>
      </c>
      <c r="C1132" t="s">
        <v>29</v>
      </c>
      <c r="D1132" s="6">
        <v>740</v>
      </c>
      <c r="E1132" s="4">
        <v>912854</v>
      </c>
      <c r="F1132" s="4">
        <v>675512130</v>
      </c>
      <c r="G1132" s="4">
        <v>108081940.8</v>
      </c>
      <c r="H1132" t="s">
        <v>43</v>
      </c>
      <c r="I1132" t="s">
        <v>75</v>
      </c>
      <c r="J1132" s="13" t="str">
        <f t="shared" si="51"/>
        <v>T11</v>
      </c>
      <c r="K1132" s="13" t="str">
        <f t="shared" si="52"/>
        <v>W47</v>
      </c>
      <c r="L1132" s="13" t="str">
        <f>VLOOKUP($C1132,List!$A$2:$D$26,2,0)</f>
        <v>Nhóm 02</v>
      </c>
      <c r="M1132" s="14">
        <f>VLOOKUP($C1132,List!$A$2:$D$26,3,0)*D1132/1000</f>
        <v>2.4420000000000002</v>
      </c>
      <c r="N1132" s="13" t="str">
        <f>VLOOKUP($C1132,List!$A$2:$D$26,4,0)</f>
        <v>800g</v>
      </c>
      <c r="O1132" s="14" t="str">
        <f t="shared" si="53"/>
        <v>Q4</v>
      </c>
    </row>
    <row r="1133" spans="1:15" x14ac:dyDescent="0.55000000000000004">
      <c r="A1133" s="2">
        <v>43792</v>
      </c>
      <c r="B1133" t="s">
        <v>50</v>
      </c>
      <c r="C1133" t="s">
        <v>17</v>
      </c>
      <c r="D1133" s="6">
        <v>30</v>
      </c>
      <c r="E1133" s="4">
        <v>425681</v>
      </c>
      <c r="F1133" s="4">
        <v>12770430</v>
      </c>
      <c r="G1133" s="4">
        <v>1021634.4</v>
      </c>
      <c r="H1133" t="s">
        <v>46</v>
      </c>
      <c r="I1133" t="s">
        <v>75</v>
      </c>
      <c r="J1133" s="13" t="str">
        <f t="shared" si="51"/>
        <v>T11</v>
      </c>
      <c r="K1133" s="13" t="str">
        <f t="shared" si="52"/>
        <v>W47</v>
      </c>
      <c r="L1133" s="13" t="str">
        <f>VLOOKUP($C1133,List!$A$2:$D$26,2,0)</f>
        <v>Nhóm 01</v>
      </c>
      <c r="M1133" s="14">
        <f>VLOOKUP($C1133,List!$A$2:$D$26,3,0)*D1133/1000</f>
        <v>6.9000000000000006E-2</v>
      </c>
      <c r="N1133" s="13" t="str">
        <f>VLOOKUP($C1133,List!$A$2:$D$26,4,0)</f>
        <v>500g</v>
      </c>
      <c r="O1133" s="14" t="str">
        <f t="shared" si="53"/>
        <v>Q4</v>
      </c>
    </row>
    <row r="1134" spans="1:15" x14ac:dyDescent="0.55000000000000004">
      <c r="A1134" s="2">
        <v>43792</v>
      </c>
      <c r="B1134" t="s">
        <v>62</v>
      </c>
      <c r="C1134" t="s">
        <v>27</v>
      </c>
      <c r="D1134" s="6">
        <v>830</v>
      </c>
      <c r="E1134" s="4">
        <v>361020</v>
      </c>
      <c r="F1134" s="4">
        <v>299646270</v>
      </c>
      <c r="G1134" s="4">
        <v>62925716.700000003</v>
      </c>
      <c r="H1134" t="s">
        <v>47</v>
      </c>
      <c r="I1134" t="s">
        <v>74</v>
      </c>
      <c r="J1134" s="13" t="str">
        <f t="shared" si="51"/>
        <v>T11</v>
      </c>
      <c r="K1134" s="13" t="str">
        <f t="shared" si="52"/>
        <v>W47</v>
      </c>
      <c r="L1134" s="13" t="str">
        <f>VLOOKUP($C1134,List!$A$2:$D$26,2,0)</f>
        <v>Nhóm 03</v>
      </c>
      <c r="M1134" s="14">
        <f>VLOOKUP($C1134,List!$A$2:$D$26,3,0)*D1134/1000</f>
        <v>3.0710000000000002</v>
      </c>
      <c r="N1134" s="13" t="str">
        <f>VLOOKUP($C1134,List!$A$2:$D$26,4,0)</f>
        <v>800g</v>
      </c>
      <c r="O1134" s="14" t="str">
        <f t="shared" si="53"/>
        <v>Q4</v>
      </c>
    </row>
    <row r="1135" spans="1:15" x14ac:dyDescent="0.55000000000000004">
      <c r="A1135" s="2">
        <v>43792</v>
      </c>
      <c r="B1135" t="s">
        <v>55</v>
      </c>
      <c r="C1135" t="s">
        <v>13</v>
      </c>
      <c r="D1135" s="6">
        <v>320</v>
      </c>
      <c r="E1135" s="4">
        <v>906901</v>
      </c>
      <c r="F1135" s="4">
        <v>290208250</v>
      </c>
      <c r="G1135" s="4">
        <v>60943732.5</v>
      </c>
      <c r="H1135" t="s">
        <v>45</v>
      </c>
      <c r="I1135" t="s">
        <v>74</v>
      </c>
      <c r="J1135" s="13" t="str">
        <f t="shared" si="51"/>
        <v>T11</v>
      </c>
      <c r="K1135" s="13" t="str">
        <f t="shared" si="52"/>
        <v>W47</v>
      </c>
      <c r="L1135" s="13" t="str">
        <f>VLOOKUP($C1135,List!$A$2:$D$26,2,0)</f>
        <v>Nhóm 08</v>
      </c>
      <c r="M1135" s="14">
        <f>VLOOKUP($C1135,List!$A$2:$D$26,3,0)*D1135/1000</f>
        <v>0.86399999999999999</v>
      </c>
      <c r="N1135" s="13" t="str">
        <f>VLOOKUP($C1135,List!$A$2:$D$26,4,0)</f>
        <v>500g</v>
      </c>
      <c r="O1135" s="14" t="str">
        <f t="shared" si="53"/>
        <v>Q4</v>
      </c>
    </row>
    <row r="1136" spans="1:15" x14ac:dyDescent="0.55000000000000004">
      <c r="A1136" s="2">
        <v>43792</v>
      </c>
      <c r="B1136" t="s">
        <v>61</v>
      </c>
      <c r="C1136" t="s">
        <v>20</v>
      </c>
      <c r="D1136" s="6">
        <v>1470</v>
      </c>
      <c r="E1136" s="4">
        <v>383694</v>
      </c>
      <c r="F1136" s="4">
        <v>564029830</v>
      </c>
      <c r="G1136" s="4">
        <v>78964176.200000018</v>
      </c>
      <c r="H1136" t="s">
        <v>43</v>
      </c>
      <c r="I1136" t="s">
        <v>74</v>
      </c>
      <c r="J1136" s="13" t="str">
        <f t="shared" si="51"/>
        <v>T11</v>
      </c>
      <c r="K1136" s="13" t="str">
        <f t="shared" si="52"/>
        <v>W47</v>
      </c>
      <c r="L1136" s="13" t="str">
        <f>VLOOKUP($C1136,List!$A$2:$D$26,2,0)</f>
        <v>Nhóm 08</v>
      </c>
      <c r="M1136" s="14">
        <f>VLOOKUP($C1136,List!$A$2:$D$26,3,0)*D1136/1000</f>
        <v>4.41</v>
      </c>
      <c r="N1136" s="13" t="str">
        <f>VLOOKUP($C1136,List!$A$2:$D$26,4,0)</f>
        <v>500g</v>
      </c>
      <c r="O1136" s="14" t="str">
        <f t="shared" si="53"/>
        <v>Q4</v>
      </c>
    </row>
    <row r="1137" spans="1:15" x14ac:dyDescent="0.55000000000000004">
      <c r="A1137" s="2">
        <v>43792</v>
      </c>
      <c r="B1137" t="s">
        <v>50</v>
      </c>
      <c r="C1137" t="s">
        <v>7</v>
      </c>
      <c r="D1137" s="6">
        <v>290</v>
      </c>
      <c r="E1137" s="4">
        <v>397429</v>
      </c>
      <c r="F1137" s="4">
        <v>115254330</v>
      </c>
      <c r="G1137" s="4">
        <v>13830519.6</v>
      </c>
      <c r="H1137" t="s">
        <v>44</v>
      </c>
      <c r="I1137" t="s">
        <v>75</v>
      </c>
      <c r="J1137" s="13" t="str">
        <f t="shared" si="51"/>
        <v>T11</v>
      </c>
      <c r="K1137" s="13" t="str">
        <f t="shared" si="52"/>
        <v>W47</v>
      </c>
      <c r="L1137" s="13" t="str">
        <f>VLOOKUP($C1137,List!$A$2:$D$26,2,0)</f>
        <v>Nhóm 06</v>
      </c>
      <c r="M1137" s="14">
        <f>VLOOKUP($C1137,List!$A$2:$D$26,3,0)*D1137/1000</f>
        <v>0.92800000000000005</v>
      </c>
      <c r="N1137" s="13" t="str">
        <f>VLOOKUP($C1137,List!$A$2:$D$26,4,0)</f>
        <v>800g</v>
      </c>
      <c r="O1137" s="14" t="str">
        <f t="shared" si="53"/>
        <v>Q4</v>
      </c>
    </row>
    <row r="1138" spans="1:15" x14ac:dyDescent="0.55000000000000004">
      <c r="A1138" s="2">
        <v>43792</v>
      </c>
      <c r="B1138" t="s">
        <v>57</v>
      </c>
      <c r="C1138" t="s">
        <v>17</v>
      </c>
      <c r="D1138" s="6">
        <v>450</v>
      </c>
      <c r="E1138" s="4">
        <v>452609</v>
      </c>
      <c r="F1138" s="4">
        <v>203673970</v>
      </c>
      <c r="G1138" s="4">
        <v>46845013.100000009</v>
      </c>
      <c r="H1138" t="s">
        <v>47</v>
      </c>
      <c r="I1138" t="s">
        <v>75</v>
      </c>
      <c r="J1138" s="13" t="str">
        <f t="shared" si="51"/>
        <v>T11</v>
      </c>
      <c r="K1138" s="13" t="str">
        <f t="shared" si="52"/>
        <v>W47</v>
      </c>
      <c r="L1138" s="13" t="str">
        <f>VLOOKUP($C1138,List!$A$2:$D$26,2,0)</f>
        <v>Nhóm 01</v>
      </c>
      <c r="M1138" s="14">
        <f>VLOOKUP($C1138,List!$A$2:$D$26,3,0)*D1138/1000</f>
        <v>1.0349999999999999</v>
      </c>
      <c r="N1138" s="13" t="str">
        <f>VLOOKUP($C1138,List!$A$2:$D$26,4,0)</f>
        <v>500g</v>
      </c>
      <c r="O1138" s="14" t="str">
        <f t="shared" si="53"/>
        <v>Q4</v>
      </c>
    </row>
    <row r="1139" spans="1:15" x14ac:dyDescent="0.55000000000000004">
      <c r="A1139" s="2">
        <v>43792</v>
      </c>
      <c r="B1139" t="s">
        <v>60</v>
      </c>
      <c r="C1139" t="s">
        <v>12</v>
      </c>
      <c r="D1139" s="6">
        <v>250</v>
      </c>
      <c r="E1139" s="4">
        <v>820266</v>
      </c>
      <c r="F1139" s="4">
        <v>205066550</v>
      </c>
      <c r="G1139" s="4">
        <v>20506655</v>
      </c>
      <c r="H1139" t="s">
        <v>44</v>
      </c>
      <c r="I1139" t="s">
        <v>75</v>
      </c>
      <c r="J1139" s="13" t="str">
        <f t="shared" si="51"/>
        <v>T11</v>
      </c>
      <c r="K1139" s="13" t="str">
        <f t="shared" si="52"/>
        <v>W47</v>
      </c>
      <c r="L1139" s="13" t="str">
        <f>VLOOKUP($C1139,List!$A$2:$D$26,2,0)</f>
        <v>Nhóm 03</v>
      </c>
      <c r="M1139" s="14">
        <f>VLOOKUP($C1139,List!$A$2:$D$26,3,0)*D1139/1000</f>
        <v>1.075</v>
      </c>
      <c r="N1139" s="13" t="str">
        <f>VLOOKUP($C1139,List!$A$2:$D$26,4,0)</f>
        <v>1000g</v>
      </c>
      <c r="O1139" s="14" t="str">
        <f t="shared" si="53"/>
        <v>Q4</v>
      </c>
    </row>
    <row r="1140" spans="1:15" x14ac:dyDescent="0.55000000000000004">
      <c r="A1140" s="2">
        <v>43793</v>
      </c>
      <c r="B1140" t="s">
        <v>53</v>
      </c>
      <c r="C1140" t="s">
        <v>16</v>
      </c>
      <c r="D1140" s="6">
        <v>520</v>
      </c>
      <c r="E1140" s="4">
        <v>647855</v>
      </c>
      <c r="F1140" s="4">
        <v>336884600</v>
      </c>
      <c r="G1140" s="4">
        <v>57270382</v>
      </c>
      <c r="H1140" t="s">
        <v>43</v>
      </c>
      <c r="I1140" t="s">
        <v>74</v>
      </c>
      <c r="J1140" s="13" t="str">
        <f t="shared" si="51"/>
        <v>T11</v>
      </c>
      <c r="K1140" s="13" t="str">
        <f t="shared" si="52"/>
        <v>W48</v>
      </c>
      <c r="L1140" s="13" t="str">
        <f>VLOOKUP($C1140,List!$A$2:$D$26,2,0)</f>
        <v>Nhóm 04</v>
      </c>
      <c r="M1140" s="14">
        <f>VLOOKUP($C1140,List!$A$2:$D$26,3,0)*D1140/1000</f>
        <v>1.6639999999999999</v>
      </c>
      <c r="N1140" s="13" t="str">
        <f>VLOOKUP($C1140,List!$A$2:$D$26,4,0)</f>
        <v>800g</v>
      </c>
      <c r="O1140" s="14" t="str">
        <f t="shared" si="53"/>
        <v>Q4</v>
      </c>
    </row>
    <row r="1141" spans="1:15" x14ac:dyDescent="0.55000000000000004">
      <c r="A1141" s="2">
        <v>43793</v>
      </c>
      <c r="B1141" t="s">
        <v>60</v>
      </c>
      <c r="C1141" t="s">
        <v>15</v>
      </c>
      <c r="D1141" s="6">
        <v>190</v>
      </c>
      <c r="E1141" s="4">
        <v>773394</v>
      </c>
      <c r="F1141" s="4">
        <v>146944830</v>
      </c>
      <c r="G1141" s="4">
        <v>20572276.200000003</v>
      </c>
      <c r="H1141" t="s">
        <v>43</v>
      </c>
      <c r="I1141" t="s">
        <v>75</v>
      </c>
      <c r="J1141" s="13" t="str">
        <f t="shared" si="51"/>
        <v>T11</v>
      </c>
      <c r="K1141" s="13" t="str">
        <f t="shared" si="52"/>
        <v>W48</v>
      </c>
      <c r="L1141" s="13" t="str">
        <f>VLOOKUP($C1141,List!$A$2:$D$26,2,0)</f>
        <v>Nhóm 03</v>
      </c>
      <c r="M1141" s="14">
        <f>VLOOKUP($C1141,List!$A$2:$D$26,3,0)*D1141/1000</f>
        <v>0.68400000000000005</v>
      </c>
      <c r="N1141" s="13" t="str">
        <f>VLOOKUP($C1141,List!$A$2:$D$26,4,0)</f>
        <v>800g</v>
      </c>
      <c r="O1141" s="14" t="str">
        <f t="shared" si="53"/>
        <v>Q4</v>
      </c>
    </row>
    <row r="1142" spans="1:15" x14ac:dyDescent="0.55000000000000004">
      <c r="A1142" s="2">
        <v>43793</v>
      </c>
      <c r="B1142" t="s">
        <v>51</v>
      </c>
      <c r="C1142" t="s">
        <v>12</v>
      </c>
      <c r="D1142" s="6">
        <v>250</v>
      </c>
      <c r="E1142" s="4">
        <v>783871</v>
      </c>
      <c r="F1142" s="4">
        <v>195967840</v>
      </c>
      <c r="G1142" s="4">
        <v>21556462.400000002</v>
      </c>
      <c r="H1142" t="s">
        <v>46</v>
      </c>
      <c r="I1142" t="s">
        <v>75</v>
      </c>
      <c r="J1142" s="13" t="str">
        <f t="shared" si="51"/>
        <v>T11</v>
      </c>
      <c r="K1142" s="13" t="str">
        <f t="shared" si="52"/>
        <v>W48</v>
      </c>
      <c r="L1142" s="13" t="str">
        <f>VLOOKUP($C1142,List!$A$2:$D$26,2,0)</f>
        <v>Nhóm 03</v>
      </c>
      <c r="M1142" s="14">
        <f>VLOOKUP($C1142,List!$A$2:$D$26,3,0)*D1142/1000</f>
        <v>1.075</v>
      </c>
      <c r="N1142" s="13" t="str">
        <f>VLOOKUP($C1142,List!$A$2:$D$26,4,0)</f>
        <v>1000g</v>
      </c>
      <c r="O1142" s="14" t="str">
        <f t="shared" si="53"/>
        <v>Q4</v>
      </c>
    </row>
    <row r="1143" spans="1:15" x14ac:dyDescent="0.55000000000000004">
      <c r="A1143" s="2">
        <v>43793</v>
      </c>
      <c r="B1143" t="s">
        <v>52</v>
      </c>
      <c r="C1143" t="s">
        <v>20</v>
      </c>
      <c r="D1143" s="6">
        <v>1540</v>
      </c>
      <c r="E1143" s="4">
        <v>415180</v>
      </c>
      <c r="F1143" s="4">
        <v>639376860</v>
      </c>
      <c r="G1143" s="4">
        <v>159844215</v>
      </c>
      <c r="H1143" t="s">
        <v>45</v>
      </c>
      <c r="I1143" t="s">
        <v>74</v>
      </c>
      <c r="J1143" s="13" t="str">
        <f t="shared" si="51"/>
        <v>T11</v>
      </c>
      <c r="K1143" s="13" t="str">
        <f t="shared" si="52"/>
        <v>W48</v>
      </c>
      <c r="L1143" s="13" t="str">
        <f>VLOOKUP($C1143,List!$A$2:$D$26,2,0)</f>
        <v>Nhóm 08</v>
      </c>
      <c r="M1143" s="14">
        <f>VLOOKUP($C1143,List!$A$2:$D$26,3,0)*D1143/1000</f>
        <v>4.62</v>
      </c>
      <c r="N1143" s="13" t="str">
        <f>VLOOKUP($C1143,List!$A$2:$D$26,4,0)</f>
        <v>500g</v>
      </c>
      <c r="O1143" s="14" t="str">
        <f t="shared" si="53"/>
        <v>Q4</v>
      </c>
    </row>
    <row r="1144" spans="1:15" x14ac:dyDescent="0.55000000000000004">
      <c r="A1144" s="2">
        <v>43793</v>
      </c>
      <c r="B1144" t="s">
        <v>60</v>
      </c>
      <c r="C1144" t="s">
        <v>24</v>
      </c>
      <c r="D1144" s="6">
        <v>660</v>
      </c>
      <c r="E1144" s="4">
        <v>649240</v>
      </c>
      <c r="F1144" s="4">
        <v>428498530</v>
      </c>
      <c r="G1144" s="4">
        <v>38564867.700000003</v>
      </c>
      <c r="H1144" t="s">
        <v>47</v>
      </c>
      <c r="I1144" t="s">
        <v>74</v>
      </c>
      <c r="J1144" s="13" t="str">
        <f t="shared" si="51"/>
        <v>T11</v>
      </c>
      <c r="K1144" s="13" t="str">
        <f t="shared" si="52"/>
        <v>W48</v>
      </c>
      <c r="L1144" s="13" t="str">
        <f>VLOOKUP($C1144,List!$A$2:$D$26,2,0)</f>
        <v>Nhóm 06</v>
      </c>
      <c r="M1144" s="14">
        <f>VLOOKUP($C1144,List!$A$2:$D$26,3,0)*D1144/1000</f>
        <v>1.3859999999999999</v>
      </c>
      <c r="N1144" s="13" t="str">
        <f>VLOOKUP($C1144,List!$A$2:$D$26,4,0)</f>
        <v>500g</v>
      </c>
      <c r="O1144" s="14" t="str">
        <f t="shared" si="53"/>
        <v>Q4</v>
      </c>
    </row>
    <row r="1145" spans="1:15" x14ac:dyDescent="0.55000000000000004">
      <c r="A1145" s="2">
        <v>43794</v>
      </c>
      <c r="B1145" t="s">
        <v>55</v>
      </c>
      <c r="C1145" t="s">
        <v>27</v>
      </c>
      <c r="D1145" s="6">
        <v>2050</v>
      </c>
      <c r="E1145" s="4">
        <v>333803</v>
      </c>
      <c r="F1145" s="4">
        <v>684296800</v>
      </c>
      <c r="G1145" s="4">
        <v>143702328</v>
      </c>
      <c r="H1145" t="s">
        <v>46</v>
      </c>
      <c r="I1145" t="s">
        <v>74</v>
      </c>
      <c r="J1145" s="13" t="str">
        <f t="shared" si="51"/>
        <v>T11</v>
      </c>
      <c r="K1145" s="13" t="str">
        <f t="shared" si="52"/>
        <v>W48</v>
      </c>
      <c r="L1145" s="13" t="str">
        <f>VLOOKUP($C1145,List!$A$2:$D$26,2,0)</f>
        <v>Nhóm 03</v>
      </c>
      <c r="M1145" s="14">
        <f>VLOOKUP($C1145,List!$A$2:$D$26,3,0)*D1145/1000</f>
        <v>7.585</v>
      </c>
      <c r="N1145" s="13" t="str">
        <f>VLOOKUP($C1145,List!$A$2:$D$26,4,0)</f>
        <v>800g</v>
      </c>
      <c r="O1145" s="14" t="str">
        <f t="shared" si="53"/>
        <v>Q4</v>
      </c>
    </row>
    <row r="1146" spans="1:15" x14ac:dyDescent="0.55000000000000004">
      <c r="A1146" s="2">
        <v>43794</v>
      </c>
      <c r="B1146" t="s">
        <v>59</v>
      </c>
      <c r="C1146" t="s">
        <v>12</v>
      </c>
      <c r="D1146" s="6">
        <v>510</v>
      </c>
      <c r="E1146" s="4">
        <v>1004878</v>
      </c>
      <c r="F1146" s="4">
        <v>512487620</v>
      </c>
      <c r="G1146" s="4">
        <v>112747276.40000001</v>
      </c>
      <c r="H1146" t="s">
        <v>45</v>
      </c>
      <c r="I1146" t="s">
        <v>75</v>
      </c>
      <c r="J1146" s="13" t="str">
        <f t="shared" si="51"/>
        <v>T11</v>
      </c>
      <c r="K1146" s="13" t="str">
        <f t="shared" si="52"/>
        <v>W48</v>
      </c>
      <c r="L1146" s="13" t="str">
        <f>VLOOKUP($C1146,List!$A$2:$D$26,2,0)</f>
        <v>Nhóm 03</v>
      </c>
      <c r="M1146" s="14">
        <f>VLOOKUP($C1146,List!$A$2:$D$26,3,0)*D1146/1000</f>
        <v>2.1930000000000001</v>
      </c>
      <c r="N1146" s="13" t="str">
        <f>VLOOKUP($C1146,List!$A$2:$D$26,4,0)</f>
        <v>1000g</v>
      </c>
      <c r="O1146" s="14" t="str">
        <f t="shared" si="53"/>
        <v>Q4</v>
      </c>
    </row>
    <row r="1147" spans="1:15" x14ac:dyDescent="0.55000000000000004">
      <c r="A1147" s="2">
        <v>43794</v>
      </c>
      <c r="B1147" t="s">
        <v>59</v>
      </c>
      <c r="C1147" t="s">
        <v>27</v>
      </c>
      <c r="D1147" s="6">
        <v>1020</v>
      </c>
      <c r="E1147" s="4">
        <v>381120</v>
      </c>
      <c r="F1147" s="4">
        <v>388742220</v>
      </c>
      <c r="G1147" s="4">
        <v>50536488.600000001</v>
      </c>
      <c r="H1147" t="s">
        <v>47</v>
      </c>
      <c r="I1147" t="s">
        <v>74</v>
      </c>
      <c r="J1147" s="13" t="str">
        <f t="shared" si="51"/>
        <v>T11</v>
      </c>
      <c r="K1147" s="13" t="str">
        <f t="shared" si="52"/>
        <v>W48</v>
      </c>
      <c r="L1147" s="13" t="str">
        <f>VLOOKUP($C1147,List!$A$2:$D$26,2,0)</f>
        <v>Nhóm 03</v>
      </c>
      <c r="M1147" s="14">
        <f>VLOOKUP($C1147,List!$A$2:$D$26,3,0)*D1147/1000</f>
        <v>3.774</v>
      </c>
      <c r="N1147" s="13" t="str">
        <f>VLOOKUP($C1147,List!$A$2:$D$26,4,0)</f>
        <v>800g</v>
      </c>
      <c r="O1147" s="14" t="str">
        <f t="shared" si="53"/>
        <v>Q4</v>
      </c>
    </row>
    <row r="1148" spans="1:15" x14ac:dyDescent="0.55000000000000004">
      <c r="A1148" s="2">
        <v>43794</v>
      </c>
      <c r="B1148" t="s">
        <v>60</v>
      </c>
      <c r="C1148" t="s">
        <v>14</v>
      </c>
      <c r="D1148" s="6">
        <v>1420</v>
      </c>
      <c r="E1148" s="4">
        <v>274405</v>
      </c>
      <c r="F1148" s="4">
        <v>389655360</v>
      </c>
      <c r="G1148" s="4">
        <v>62344857.599999994</v>
      </c>
      <c r="H1148" t="s">
        <v>46</v>
      </c>
      <c r="I1148" t="s">
        <v>74</v>
      </c>
      <c r="J1148" s="13" t="str">
        <f t="shared" si="51"/>
        <v>T11</v>
      </c>
      <c r="K1148" s="13" t="str">
        <f t="shared" si="52"/>
        <v>W48</v>
      </c>
      <c r="L1148" s="13" t="str">
        <f>VLOOKUP($C1148,List!$A$2:$D$26,2,0)</f>
        <v>Nhóm 04</v>
      </c>
      <c r="M1148" s="14">
        <f>VLOOKUP($C1148,List!$A$2:$D$26,3,0)*D1148/1000</f>
        <v>2.2719999999999998</v>
      </c>
      <c r="N1148" s="13" t="str">
        <f>VLOOKUP($C1148,List!$A$2:$D$26,4,0)</f>
        <v>250g</v>
      </c>
      <c r="O1148" s="14" t="str">
        <f t="shared" si="53"/>
        <v>Q4</v>
      </c>
    </row>
    <row r="1149" spans="1:15" x14ac:dyDescent="0.55000000000000004">
      <c r="A1149" s="2">
        <v>43794</v>
      </c>
      <c r="B1149" t="s">
        <v>57</v>
      </c>
      <c r="C1149" t="s">
        <v>13</v>
      </c>
      <c r="D1149" s="6">
        <v>130</v>
      </c>
      <c r="E1149" s="4">
        <v>777425</v>
      </c>
      <c r="F1149" s="4">
        <v>101065270</v>
      </c>
      <c r="G1149" s="4">
        <v>19202401.300000001</v>
      </c>
      <c r="H1149" t="s">
        <v>44</v>
      </c>
      <c r="I1149" t="s">
        <v>74</v>
      </c>
      <c r="J1149" s="13" t="str">
        <f t="shared" si="51"/>
        <v>T11</v>
      </c>
      <c r="K1149" s="13" t="str">
        <f t="shared" si="52"/>
        <v>W48</v>
      </c>
      <c r="L1149" s="13" t="str">
        <f>VLOOKUP($C1149,List!$A$2:$D$26,2,0)</f>
        <v>Nhóm 08</v>
      </c>
      <c r="M1149" s="14">
        <f>VLOOKUP($C1149,List!$A$2:$D$26,3,0)*D1149/1000</f>
        <v>0.35099999999999998</v>
      </c>
      <c r="N1149" s="13" t="str">
        <f>VLOOKUP($C1149,List!$A$2:$D$26,4,0)</f>
        <v>500g</v>
      </c>
      <c r="O1149" s="14" t="str">
        <f t="shared" si="53"/>
        <v>Q4</v>
      </c>
    </row>
    <row r="1150" spans="1:15" x14ac:dyDescent="0.55000000000000004">
      <c r="A1150" s="2">
        <v>43794</v>
      </c>
      <c r="B1150" t="s">
        <v>55</v>
      </c>
      <c r="C1150" t="s">
        <v>18</v>
      </c>
      <c r="D1150" s="6">
        <v>1530</v>
      </c>
      <c r="E1150" s="4">
        <v>319769</v>
      </c>
      <c r="F1150" s="4">
        <v>489246890</v>
      </c>
      <c r="G1150" s="4">
        <v>97849378</v>
      </c>
      <c r="H1150" t="s">
        <v>43</v>
      </c>
      <c r="I1150" t="s">
        <v>75</v>
      </c>
      <c r="J1150" s="13" t="str">
        <f t="shared" si="51"/>
        <v>T11</v>
      </c>
      <c r="K1150" s="13" t="str">
        <f t="shared" si="52"/>
        <v>W48</v>
      </c>
      <c r="L1150" s="13" t="str">
        <f>VLOOKUP($C1150,List!$A$2:$D$26,2,0)</f>
        <v>Nhóm 02</v>
      </c>
      <c r="M1150" s="14">
        <f>VLOOKUP($C1150,List!$A$2:$D$26,3,0)*D1150/1000</f>
        <v>6.12</v>
      </c>
      <c r="N1150" s="13" t="str">
        <f>VLOOKUP($C1150,List!$A$2:$D$26,4,0)</f>
        <v>800g</v>
      </c>
      <c r="O1150" s="14" t="str">
        <f t="shared" si="53"/>
        <v>Q4</v>
      </c>
    </row>
    <row r="1151" spans="1:15" x14ac:dyDescent="0.55000000000000004">
      <c r="A1151" s="2">
        <v>43795</v>
      </c>
      <c r="B1151" t="s">
        <v>57</v>
      </c>
      <c r="C1151" t="s">
        <v>7</v>
      </c>
      <c r="D1151" s="6">
        <v>710</v>
      </c>
      <c r="E1151" s="4">
        <v>370558</v>
      </c>
      <c r="F1151" s="4">
        <v>263095980</v>
      </c>
      <c r="G1151" s="4">
        <v>31571517.599999998</v>
      </c>
      <c r="H1151" t="s">
        <v>44</v>
      </c>
      <c r="I1151" t="s">
        <v>75</v>
      </c>
      <c r="J1151" s="13" t="str">
        <f t="shared" si="51"/>
        <v>T11</v>
      </c>
      <c r="K1151" s="13" t="str">
        <f t="shared" si="52"/>
        <v>W48</v>
      </c>
      <c r="L1151" s="13" t="str">
        <f>VLOOKUP($C1151,List!$A$2:$D$26,2,0)</f>
        <v>Nhóm 06</v>
      </c>
      <c r="M1151" s="14">
        <f>VLOOKUP($C1151,List!$A$2:$D$26,3,0)*D1151/1000</f>
        <v>2.2719999999999998</v>
      </c>
      <c r="N1151" s="13" t="str">
        <f>VLOOKUP($C1151,List!$A$2:$D$26,4,0)</f>
        <v>800g</v>
      </c>
      <c r="O1151" s="14" t="str">
        <f t="shared" si="53"/>
        <v>Q4</v>
      </c>
    </row>
    <row r="1152" spans="1:15" x14ac:dyDescent="0.55000000000000004">
      <c r="A1152" s="2">
        <v>43795</v>
      </c>
      <c r="B1152" t="s">
        <v>51</v>
      </c>
      <c r="C1152" t="s">
        <v>23</v>
      </c>
      <c r="D1152" s="6">
        <v>600</v>
      </c>
      <c r="E1152" s="4">
        <v>984389</v>
      </c>
      <c r="F1152" s="4">
        <v>590633590</v>
      </c>
      <c r="G1152" s="4">
        <v>153564733.40000001</v>
      </c>
      <c r="H1152" t="s">
        <v>43</v>
      </c>
      <c r="I1152" t="s">
        <v>74</v>
      </c>
      <c r="J1152" s="13" t="str">
        <f t="shared" si="51"/>
        <v>T11</v>
      </c>
      <c r="K1152" s="13" t="str">
        <f t="shared" si="52"/>
        <v>W48</v>
      </c>
      <c r="L1152" s="13" t="str">
        <f>VLOOKUP($C1152,List!$A$2:$D$26,2,0)</f>
        <v>Nhóm 07</v>
      </c>
      <c r="M1152" s="14">
        <f>VLOOKUP($C1152,List!$A$2:$D$26,3,0)*D1152/1000</f>
        <v>2.46</v>
      </c>
      <c r="N1152" s="13" t="str">
        <f>VLOOKUP($C1152,List!$A$2:$D$26,4,0)</f>
        <v>1000g</v>
      </c>
      <c r="O1152" s="14" t="str">
        <f t="shared" si="53"/>
        <v>Q4</v>
      </c>
    </row>
    <row r="1153" spans="1:15" x14ac:dyDescent="0.55000000000000004">
      <c r="A1153" s="2">
        <v>43795</v>
      </c>
      <c r="B1153" t="s">
        <v>60</v>
      </c>
      <c r="C1153" t="s">
        <v>17</v>
      </c>
      <c r="D1153" s="6">
        <v>40</v>
      </c>
      <c r="E1153" s="4">
        <v>575258</v>
      </c>
      <c r="F1153" s="4">
        <v>23010310</v>
      </c>
      <c r="G1153" s="4">
        <v>5062268.2</v>
      </c>
      <c r="H1153" t="s">
        <v>43</v>
      </c>
      <c r="I1153" t="s">
        <v>75</v>
      </c>
      <c r="J1153" s="13" t="str">
        <f t="shared" si="51"/>
        <v>T11</v>
      </c>
      <c r="K1153" s="13" t="str">
        <f t="shared" si="52"/>
        <v>W48</v>
      </c>
      <c r="L1153" s="13" t="str">
        <f>VLOOKUP($C1153,List!$A$2:$D$26,2,0)</f>
        <v>Nhóm 01</v>
      </c>
      <c r="M1153" s="14">
        <f>VLOOKUP($C1153,List!$A$2:$D$26,3,0)*D1153/1000</f>
        <v>9.1999999999999998E-2</v>
      </c>
      <c r="N1153" s="13" t="str">
        <f>VLOOKUP($C1153,List!$A$2:$D$26,4,0)</f>
        <v>500g</v>
      </c>
      <c r="O1153" s="14" t="str">
        <f t="shared" si="53"/>
        <v>Q4</v>
      </c>
    </row>
    <row r="1154" spans="1:15" x14ac:dyDescent="0.55000000000000004">
      <c r="A1154" s="2">
        <v>43795</v>
      </c>
      <c r="B1154" t="s">
        <v>64</v>
      </c>
      <c r="C1154" t="s">
        <v>11</v>
      </c>
      <c r="D1154" s="6">
        <v>290</v>
      </c>
      <c r="E1154" s="4">
        <v>405879</v>
      </c>
      <c r="F1154" s="4">
        <v>117704770</v>
      </c>
      <c r="G1154" s="4">
        <v>11770477</v>
      </c>
      <c r="H1154" t="s">
        <v>44</v>
      </c>
      <c r="I1154" t="s">
        <v>74</v>
      </c>
      <c r="J1154" s="13" t="str">
        <f t="shared" si="51"/>
        <v>T11</v>
      </c>
      <c r="K1154" s="13" t="str">
        <f t="shared" si="52"/>
        <v>W48</v>
      </c>
      <c r="L1154" s="13" t="str">
        <f>VLOOKUP($C1154,List!$A$2:$D$26,2,0)</f>
        <v>Nhóm 05</v>
      </c>
      <c r="M1154" s="14">
        <f>VLOOKUP($C1154,List!$A$2:$D$26,3,0)*D1154/1000</f>
        <v>0.63800000000000001</v>
      </c>
      <c r="N1154" s="13" t="str">
        <f>VLOOKUP($C1154,List!$A$2:$D$26,4,0)</f>
        <v>500g</v>
      </c>
      <c r="O1154" s="14" t="str">
        <f t="shared" si="53"/>
        <v>Q4</v>
      </c>
    </row>
    <row r="1155" spans="1:15" x14ac:dyDescent="0.55000000000000004">
      <c r="A1155" s="2">
        <v>43795</v>
      </c>
      <c r="B1155" t="s">
        <v>52</v>
      </c>
      <c r="C1155" t="s">
        <v>21</v>
      </c>
      <c r="D1155" s="6">
        <v>600</v>
      </c>
      <c r="E1155" s="4">
        <v>628778</v>
      </c>
      <c r="F1155" s="4">
        <v>377266640</v>
      </c>
      <c r="G1155" s="4">
        <v>49044663.200000003</v>
      </c>
      <c r="H1155" t="s">
        <v>44</v>
      </c>
      <c r="I1155" t="s">
        <v>74</v>
      </c>
      <c r="J1155" s="13" t="str">
        <f t="shared" si="51"/>
        <v>T11</v>
      </c>
      <c r="K1155" s="13" t="str">
        <f t="shared" si="52"/>
        <v>W48</v>
      </c>
      <c r="L1155" s="13" t="str">
        <f>VLOOKUP($C1155,List!$A$2:$D$26,2,0)</f>
        <v>Nhóm 07</v>
      </c>
      <c r="M1155" s="14">
        <f>VLOOKUP($C1155,List!$A$2:$D$26,3,0)*D1155/1000</f>
        <v>2.1</v>
      </c>
      <c r="N1155" s="13" t="str">
        <f>VLOOKUP($C1155,List!$A$2:$D$26,4,0)</f>
        <v>800g</v>
      </c>
      <c r="O1155" s="14" t="str">
        <f t="shared" si="53"/>
        <v>Q4</v>
      </c>
    </row>
    <row r="1156" spans="1:15" x14ac:dyDescent="0.55000000000000004">
      <c r="A1156" s="2">
        <v>43796</v>
      </c>
      <c r="B1156" t="s">
        <v>54</v>
      </c>
      <c r="C1156" t="s">
        <v>15</v>
      </c>
      <c r="D1156" s="6">
        <v>410</v>
      </c>
      <c r="E1156" s="4">
        <v>752480</v>
      </c>
      <c r="F1156" s="4">
        <v>308516890</v>
      </c>
      <c r="G1156" s="4">
        <v>33936857.899999999</v>
      </c>
      <c r="H1156" t="s">
        <v>45</v>
      </c>
      <c r="I1156" t="s">
        <v>74</v>
      </c>
      <c r="J1156" s="13" t="str">
        <f t="shared" si="51"/>
        <v>T11</v>
      </c>
      <c r="K1156" s="13" t="str">
        <f t="shared" si="52"/>
        <v>W48</v>
      </c>
      <c r="L1156" s="13" t="str">
        <f>VLOOKUP($C1156,List!$A$2:$D$26,2,0)</f>
        <v>Nhóm 03</v>
      </c>
      <c r="M1156" s="14">
        <f>VLOOKUP($C1156,List!$A$2:$D$26,3,0)*D1156/1000</f>
        <v>1.476</v>
      </c>
      <c r="N1156" s="13" t="str">
        <f>VLOOKUP($C1156,List!$A$2:$D$26,4,0)</f>
        <v>800g</v>
      </c>
      <c r="O1156" s="14" t="str">
        <f t="shared" si="53"/>
        <v>Q4</v>
      </c>
    </row>
    <row r="1157" spans="1:15" x14ac:dyDescent="0.55000000000000004">
      <c r="A1157" s="2">
        <v>43797</v>
      </c>
      <c r="B1157" t="s">
        <v>59</v>
      </c>
      <c r="C1157" t="s">
        <v>14</v>
      </c>
      <c r="D1157" s="6">
        <v>250</v>
      </c>
      <c r="E1157" s="4">
        <v>194006</v>
      </c>
      <c r="F1157" s="4">
        <v>48501400</v>
      </c>
      <c r="G1157" s="4">
        <v>9700280</v>
      </c>
      <c r="H1157" t="s">
        <v>44</v>
      </c>
      <c r="I1157" t="s">
        <v>75</v>
      </c>
      <c r="J1157" s="13" t="str">
        <f t="shared" si="51"/>
        <v>T11</v>
      </c>
      <c r="K1157" s="13" t="str">
        <f t="shared" si="52"/>
        <v>W48</v>
      </c>
      <c r="L1157" s="13" t="str">
        <f>VLOOKUP($C1157,List!$A$2:$D$26,2,0)</f>
        <v>Nhóm 04</v>
      </c>
      <c r="M1157" s="14">
        <f>VLOOKUP($C1157,List!$A$2:$D$26,3,0)*D1157/1000</f>
        <v>0.4</v>
      </c>
      <c r="N1157" s="13" t="str">
        <f>VLOOKUP($C1157,List!$A$2:$D$26,4,0)</f>
        <v>250g</v>
      </c>
      <c r="O1157" s="14" t="str">
        <f t="shared" si="53"/>
        <v>Q4</v>
      </c>
    </row>
    <row r="1158" spans="1:15" x14ac:dyDescent="0.55000000000000004">
      <c r="A1158" s="2">
        <v>43797</v>
      </c>
      <c r="B1158" t="s">
        <v>53</v>
      </c>
      <c r="C1158" t="s">
        <v>11</v>
      </c>
      <c r="D1158" s="6">
        <v>110</v>
      </c>
      <c r="E1158" s="4">
        <v>413834</v>
      </c>
      <c r="F1158" s="4">
        <v>45521700</v>
      </c>
      <c r="G1158" s="4">
        <v>8193906</v>
      </c>
      <c r="H1158" t="s">
        <v>47</v>
      </c>
      <c r="I1158" t="s">
        <v>75</v>
      </c>
      <c r="J1158" s="13" t="str">
        <f t="shared" si="51"/>
        <v>T11</v>
      </c>
      <c r="K1158" s="13" t="str">
        <f t="shared" si="52"/>
        <v>W48</v>
      </c>
      <c r="L1158" s="13" t="str">
        <f>VLOOKUP($C1158,List!$A$2:$D$26,2,0)</f>
        <v>Nhóm 05</v>
      </c>
      <c r="M1158" s="14">
        <f>VLOOKUP($C1158,List!$A$2:$D$26,3,0)*D1158/1000</f>
        <v>0.24200000000000002</v>
      </c>
      <c r="N1158" s="13" t="str">
        <f>VLOOKUP($C1158,List!$A$2:$D$26,4,0)</f>
        <v>500g</v>
      </c>
      <c r="O1158" s="14" t="str">
        <f t="shared" si="53"/>
        <v>Q4</v>
      </c>
    </row>
    <row r="1159" spans="1:15" x14ac:dyDescent="0.55000000000000004">
      <c r="A1159" s="2">
        <v>43797</v>
      </c>
      <c r="B1159" t="s">
        <v>65</v>
      </c>
      <c r="C1159" t="s">
        <v>10</v>
      </c>
      <c r="D1159" s="6">
        <v>1430</v>
      </c>
      <c r="E1159" s="4">
        <v>268623</v>
      </c>
      <c r="F1159" s="4">
        <v>384130290</v>
      </c>
      <c r="G1159" s="4">
        <v>30730423.199999999</v>
      </c>
      <c r="H1159" t="s">
        <v>46</v>
      </c>
      <c r="I1159" t="s">
        <v>74</v>
      </c>
      <c r="J1159" s="13" t="str">
        <f t="shared" si="51"/>
        <v>T11</v>
      </c>
      <c r="K1159" s="13" t="str">
        <f t="shared" si="52"/>
        <v>W48</v>
      </c>
      <c r="L1159" s="13" t="str">
        <f>VLOOKUP($C1159,List!$A$2:$D$26,2,0)</f>
        <v>Nhóm 07</v>
      </c>
      <c r="M1159" s="14">
        <f>VLOOKUP($C1159,List!$A$2:$D$26,3,0)*D1159/1000</f>
        <v>3.8610000000000007</v>
      </c>
      <c r="N1159" s="13" t="str">
        <f>VLOOKUP($C1159,List!$A$2:$D$26,4,0)</f>
        <v>500g</v>
      </c>
      <c r="O1159" s="14" t="str">
        <f t="shared" si="53"/>
        <v>Q4</v>
      </c>
    </row>
    <row r="1160" spans="1:15" x14ac:dyDescent="0.55000000000000004">
      <c r="A1160" s="2">
        <v>43797</v>
      </c>
      <c r="B1160" t="s">
        <v>56</v>
      </c>
      <c r="C1160" t="s">
        <v>21</v>
      </c>
      <c r="D1160" s="6">
        <v>750</v>
      </c>
      <c r="E1160" s="4">
        <v>560917</v>
      </c>
      <c r="F1160" s="4">
        <v>420687790</v>
      </c>
      <c r="G1160" s="4">
        <v>71516924.300000012</v>
      </c>
      <c r="H1160" t="s">
        <v>43</v>
      </c>
      <c r="I1160" t="s">
        <v>74</v>
      </c>
      <c r="J1160" s="13" t="str">
        <f t="shared" ref="J1160:J1223" si="54">"T"&amp;RIGHT(0&amp;MONTH(A1160),2)</f>
        <v>T11</v>
      </c>
      <c r="K1160" s="13" t="str">
        <f t="shared" ref="K1160:K1223" si="55">"W"&amp;RIGHT(0&amp;WEEKNUM(A1160),2)</f>
        <v>W48</v>
      </c>
      <c r="L1160" s="13" t="str">
        <f>VLOOKUP($C1160,List!$A$2:$D$26,2,0)</f>
        <v>Nhóm 07</v>
      </c>
      <c r="M1160" s="14">
        <f>VLOOKUP($C1160,List!$A$2:$D$26,3,0)*D1160/1000</f>
        <v>2.625</v>
      </c>
      <c r="N1160" s="13" t="str">
        <f>VLOOKUP($C1160,List!$A$2:$D$26,4,0)</f>
        <v>800g</v>
      </c>
      <c r="O1160" s="14" t="str">
        <f t="shared" ref="O1160:O1223" si="56">IF(MONTH(A1160)&gt;9,"Q4",IF(MONTH(A1160)&gt;6,"Q3",IF(MONTH(A1160)&gt;3,"Q2","Q1")))</f>
        <v>Q4</v>
      </c>
    </row>
    <row r="1161" spans="1:15" x14ac:dyDescent="0.55000000000000004">
      <c r="A1161" s="2">
        <v>43797</v>
      </c>
      <c r="B1161" t="s">
        <v>54</v>
      </c>
      <c r="C1161" t="s">
        <v>13</v>
      </c>
      <c r="D1161" s="6">
        <v>100</v>
      </c>
      <c r="E1161" s="4">
        <v>718025</v>
      </c>
      <c r="F1161" s="4">
        <v>71802530</v>
      </c>
      <c r="G1161" s="4">
        <v>9334328.9000000004</v>
      </c>
      <c r="H1161" t="s">
        <v>45</v>
      </c>
      <c r="I1161" t="s">
        <v>75</v>
      </c>
      <c r="J1161" s="13" t="str">
        <f t="shared" si="54"/>
        <v>T11</v>
      </c>
      <c r="K1161" s="13" t="str">
        <f t="shared" si="55"/>
        <v>W48</v>
      </c>
      <c r="L1161" s="13" t="str">
        <f>VLOOKUP($C1161,List!$A$2:$D$26,2,0)</f>
        <v>Nhóm 08</v>
      </c>
      <c r="M1161" s="14">
        <f>VLOOKUP($C1161,List!$A$2:$D$26,3,0)*D1161/1000</f>
        <v>0.27</v>
      </c>
      <c r="N1161" s="13" t="str">
        <f>VLOOKUP($C1161,List!$A$2:$D$26,4,0)</f>
        <v>500g</v>
      </c>
      <c r="O1161" s="14" t="str">
        <f t="shared" si="56"/>
        <v>Q4</v>
      </c>
    </row>
    <row r="1162" spans="1:15" x14ac:dyDescent="0.55000000000000004">
      <c r="A1162" s="2">
        <v>43798</v>
      </c>
      <c r="B1162" t="s">
        <v>63</v>
      </c>
      <c r="C1162" t="s">
        <v>20</v>
      </c>
      <c r="D1162" s="6">
        <v>220</v>
      </c>
      <c r="E1162" s="4">
        <v>400151</v>
      </c>
      <c r="F1162" s="4">
        <v>88033270</v>
      </c>
      <c r="G1162" s="4">
        <v>7042661.6000000006</v>
      </c>
      <c r="H1162" t="s">
        <v>46</v>
      </c>
      <c r="I1162" t="s">
        <v>75</v>
      </c>
      <c r="J1162" s="13" t="str">
        <f t="shared" si="54"/>
        <v>T11</v>
      </c>
      <c r="K1162" s="13" t="str">
        <f t="shared" si="55"/>
        <v>W48</v>
      </c>
      <c r="L1162" s="13" t="str">
        <f>VLOOKUP($C1162,List!$A$2:$D$26,2,0)</f>
        <v>Nhóm 08</v>
      </c>
      <c r="M1162" s="14">
        <f>VLOOKUP($C1162,List!$A$2:$D$26,3,0)*D1162/1000</f>
        <v>0.66</v>
      </c>
      <c r="N1162" s="13" t="str">
        <f>VLOOKUP($C1162,List!$A$2:$D$26,4,0)</f>
        <v>500g</v>
      </c>
      <c r="O1162" s="14" t="str">
        <f t="shared" si="56"/>
        <v>Q4</v>
      </c>
    </row>
    <row r="1163" spans="1:15" x14ac:dyDescent="0.55000000000000004">
      <c r="A1163" s="2">
        <v>43798</v>
      </c>
      <c r="B1163" t="s">
        <v>57</v>
      </c>
      <c r="C1163" t="s">
        <v>26</v>
      </c>
      <c r="D1163" s="6">
        <v>170</v>
      </c>
      <c r="E1163" s="4">
        <v>858549</v>
      </c>
      <c r="F1163" s="4">
        <v>145953350</v>
      </c>
      <c r="G1163" s="4">
        <v>29190670</v>
      </c>
      <c r="H1163" t="s">
        <v>44</v>
      </c>
      <c r="I1163" t="s">
        <v>74</v>
      </c>
      <c r="J1163" s="13" t="str">
        <f t="shared" si="54"/>
        <v>T11</v>
      </c>
      <c r="K1163" s="13" t="str">
        <f t="shared" si="55"/>
        <v>W48</v>
      </c>
      <c r="L1163" s="13" t="str">
        <f>VLOOKUP($C1163,List!$A$2:$D$26,2,0)</f>
        <v>Nhóm 06</v>
      </c>
      <c r="M1163" s="14">
        <f>VLOOKUP($C1163,List!$A$2:$D$26,3,0)*D1163/1000</f>
        <v>0.442</v>
      </c>
      <c r="N1163" s="13" t="str">
        <f>VLOOKUP($C1163,List!$A$2:$D$26,4,0)</f>
        <v>500g</v>
      </c>
      <c r="O1163" s="14" t="str">
        <f t="shared" si="56"/>
        <v>Q4</v>
      </c>
    </row>
    <row r="1164" spans="1:15" x14ac:dyDescent="0.55000000000000004">
      <c r="A1164" s="2">
        <v>43798</v>
      </c>
      <c r="B1164" t="s">
        <v>62</v>
      </c>
      <c r="C1164" t="s">
        <v>10</v>
      </c>
      <c r="D1164" s="6">
        <v>410</v>
      </c>
      <c r="E1164" s="4">
        <v>270337</v>
      </c>
      <c r="F1164" s="4">
        <v>110838170</v>
      </c>
      <c r="G1164" s="4">
        <v>18842488.900000002</v>
      </c>
      <c r="H1164" t="s">
        <v>46</v>
      </c>
      <c r="I1164" t="s">
        <v>74</v>
      </c>
      <c r="J1164" s="13" t="str">
        <f t="shared" si="54"/>
        <v>T11</v>
      </c>
      <c r="K1164" s="13" t="str">
        <f t="shared" si="55"/>
        <v>W48</v>
      </c>
      <c r="L1164" s="13" t="str">
        <f>VLOOKUP($C1164,List!$A$2:$D$26,2,0)</f>
        <v>Nhóm 07</v>
      </c>
      <c r="M1164" s="14">
        <f>VLOOKUP($C1164,List!$A$2:$D$26,3,0)*D1164/1000</f>
        <v>1.107</v>
      </c>
      <c r="N1164" s="13" t="str">
        <f>VLOOKUP($C1164,List!$A$2:$D$26,4,0)</f>
        <v>500g</v>
      </c>
      <c r="O1164" s="14" t="str">
        <f t="shared" si="56"/>
        <v>Q4</v>
      </c>
    </row>
    <row r="1165" spans="1:15" x14ac:dyDescent="0.55000000000000004">
      <c r="A1165" s="2">
        <v>43799</v>
      </c>
      <c r="B1165" t="s">
        <v>59</v>
      </c>
      <c r="C1165" t="s">
        <v>22</v>
      </c>
      <c r="D1165" s="6">
        <v>780</v>
      </c>
      <c r="E1165" s="4">
        <v>797125</v>
      </c>
      <c r="F1165" s="4">
        <v>621757780</v>
      </c>
      <c r="G1165" s="4">
        <v>93263667</v>
      </c>
      <c r="H1165" t="s">
        <v>47</v>
      </c>
      <c r="I1165" t="s">
        <v>75</v>
      </c>
      <c r="J1165" s="13" t="str">
        <f t="shared" si="54"/>
        <v>T11</v>
      </c>
      <c r="K1165" s="13" t="str">
        <f t="shared" si="55"/>
        <v>W48</v>
      </c>
      <c r="L1165" s="13" t="str">
        <f>VLOOKUP($C1165,List!$A$2:$D$26,2,0)</f>
        <v>Nhóm 06</v>
      </c>
      <c r="M1165" s="14">
        <f>VLOOKUP($C1165,List!$A$2:$D$26,3,0)*D1165/1000</f>
        <v>1.482</v>
      </c>
      <c r="N1165" s="13" t="str">
        <f>VLOOKUP($C1165,List!$A$2:$D$26,4,0)</f>
        <v>250g</v>
      </c>
      <c r="O1165" s="14" t="str">
        <f t="shared" si="56"/>
        <v>Q4</v>
      </c>
    </row>
    <row r="1166" spans="1:15" x14ac:dyDescent="0.55000000000000004">
      <c r="A1166" s="2">
        <v>43799</v>
      </c>
      <c r="B1166" t="s">
        <v>60</v>
      </c>
      <c r="C1166" t="s">
        <v>25</v>
      </c>
      <c r="D1166" s="6">
        <v>70</v>
      </c>
      <c r="E1166" s="4">
        <v>633016</v>
      </c>
      <c r="F1166" s="4">
        <v>44311130</v>
      </c>
      <c r="G1166" s="4">
        <v>8862226</v>
      </c>
      <c r="H1166" t="s">
        <v>47</v>
      </c>
      <c r="I1166" t="s">
        <v>75</v>
      </c>
      <c r="J1166" s="13" t="str">
        <f t="shared" si="54"/>
        <v>T11</v>
      </c>
      <c r="K1166" s="13" t="str">
        <f t="shared" si="55"/>
        <v>W48</v>
      </c>
      <c r="L1166" s="13" t="str">
        <f>VLOOKUP($C1166,List!$A$2:$D$26,2,0)</f>
        <v>Nhóm 06</v>
      </c>
      <c r="M1166" s="14">
        <f>VLOOKUP($C1166,List!$A$2:$D$26,3,0)*D1166/1000</f>
        <v>9.0999999999999998E-2</v>
      </c>
      <c r="N1166" s="13" t="str">
        <f>VLOOKUP($C1166,List!$A$2:$D$26,4,0)</f>
        <v>250g</v>
      </c>
      <c r="O1166" s="14" t="str">
        <f t="shared" si="56"/>
        <v>Q4</v>
      </c>
    </row>
    <row r="1167" spans="1:15" x14ac:dyDescent="0.55000000000000004">
      <c r="A1167" s="2">
        <v>43799</v>
      </c>
      <c r="B1167" t="s">
        <v>58</v>
      </c>
      <c r="C1167" t="s">
        <v>27</v>
      </c>
      <c r="D1167" s="6">
        <v>620</v>
      </c>
      <c r="E1167" s="4">
        <v>342199</v>
      </c>
      <c r="F1167" s="4">
        <v>212163070</v>
      </c>
      <c r="G1167" s="4">
        <v>38189352.599999994</v>
      </c>
      <c r="H1167" t="s">
        <v>46</v>
      </c>
      <c r="I1167" t="s">
        <v>75</v>
      </c>
      <c r="J1167" s="13" t="str">
        <f t="shared" si="54"/>
        <v>T11</v>
      </c>
      <c r="K1167" s="13" t="str">
        <f t="shared" si="55"/>
        <v>W48</v>
      </c>
      <c r="L1167" s="13" t="str">
        <f>VLOOKUP($C1167,List!$A$2:$D$26,2,0)</f>
        <v>Nhóm 03</v>
      </c>
      <c r="M1167" s="14">
        <f>VLOOKUP($C1167,List!$A$2:$D$26,3,0)*D1167/1000</f>
        <v>2.294</v>
      </c>
      <c r="N1167" s="13" t="str">
        <f>VLOOKUP($C1167,List!$A$2:$D$26,4,0)</f>
        <v>800g</v>
      </c>
      <c r="O1167" s="14" t="str">
        <f t="shared" si="56"/>
        <v>Q4</v>
      </c>
    </row>
    <row r="1168" spans="1:15" x14ac:dyDescent="0.55000000000000004">
      <c r="A1168" s="2">
        <v>43799</v>
      </c>
      <c r="B1168" t="s">
        <v>56</v>
      </c>
      <c r="C1168" t="s">
        <v>16</v>
      </c>
      <c r="D1168" s="6">
        <v>920</v>
      </c>
      <c r="E1168" s="4">
        <v>657294</v>
      </c>
      <c r="F1168" s="4">
        <v>604710790</v>
      </c>
      <c r="G1168" s="4">
        <v>54423971.099999994</v>
      </c>
      <c r="H1168" t="s">
        <v>43</v>
      </c>
      <c r="I1168" t="s">
        <v>75</v>
      </c>
      <c r="J1168" s="13" t="str">
        <f t="shared" si="54"/>
        <v>T11</v>
      </c>
      <c r="K1168" s="13" t="str">
        <f t="shared" si="55"/>
        <v>W48</v>
      </c>
      <c r="L1168" s="13" t="str">
        <f>VLOOKUP($C1168,List!$A$2:$D$26,2,0)</f>
        <v>Nhóm 04</v>
      </c>
      <c r="M1168" s="14">
        <f>VLOOKUP($C1168,List!$A$2:$D$26,3,0)*D1168/1000</f>
        <v>2.944</v>
      </c>
      <c r="N1168" s="13" t="str">
        <f>VLOOKUP($C1168,List!$A$2:$D$26,4,0)</f>
        <v>800g</v>
      </c>
      <c r="O1168" s="14" t="str">
        <f t="shared" si="56"/>
        <v>Q4</v>
      </c>
    </row>
    <row r="1169" spans="1:15" x14ac:dyDescent="0.55000000000000004">
      <c r="A1169" s="2">
        <v>43799</v>
      </c>
      <c r="B1169" t="s">
        <v>58</v>
      </c>
      <c r="C1169" t="s">
        <v>25</v>
      </c>
      <c r="D1169" s="6">
        <v>1100</v>
      </c>
      <c r="E1169" s="4">
        <v>515251</v>
      </c>
      <c r="F1169" s="4">
        <v>566776060</v>
      </c>
      <c r="G1169" s="4">
        <v>96351930.200000018</v>
      </c>
      <c r="H1169" t="s">
        <v>46</v>
      </c>
      <c r="I1169" t="s">
        <v>74</v>
      </c>
      <c r="J1169" s="13" t="str">
        <f t="shared" si="54"/>
        <v>T11</v>
      </c>
      <c r="K1169" s="13" t="str">
        <f t="shared" si="55"/>
        <v>W48</v>
      </c>
      <c r="L1169" s="13" t="str">
        <f>VLOOKUP($C1169,List!$A$2:$D$26,2,0)</f>
        <v>Nhóm 06</v>
      </c>
      <c r="M1169" s="14">
        <f>VLOOKUP($C1169,List!$A$2:$D$26,3,0)*D1169/1000</f>
        <v>1.43</v>
      </c>
      <c r="N1169" s="13" t="str">
        <f>VLOOKUP($C1169,List!$A$2:$D$26,4,0)</f>
        <v>250g</v>
      </c>
      <c r="O1169" s="14" t="str">
        <f t="shared" si="56"/>
        <v>Q4</v>
      </c>
    </row>
    <row r="1170" spans="1:15" x14ac:dyDescent="0.55000000000000004">
      <c r="A1170" s="2">
        <v>43799</v>
      </c>
      <c r="B1170" t="s">
        <v>59</v>
      </c>
      <c r="C1170" t="s">
        <v>30</v>
      </c>
      <c r="D1170" s="6">
        <v>1100</v>
      </c>
      <c r="E1170" s="4">
        <v>478397</v>
      </c>
      <c r="F1170" s="4">
        <v>526237100</v>
      </c>
      <c r="G1170" s="4">
        <v>42098968</v>
      </c>
      <c r="H1170" t="s">
        <v>47</v>
      </c>
      <c r="I1170" t="s">
        <v>75</v>
      </c>
      <c r="J1170" s="13" t="str">
        <f t="shared" si="54"/>
        <v>T11</v>
      </c>
      <c r="K1170" s="13" t="str">
        <f t="shared" si="55"/>
        <v>W48</v>
      </c>
      <c r="L1170" s="13" t="str">
        <f>VLOOKUP($C1170,List!$A$2:$D$26,2,0)</f>
        <v>Nhóm 07</v>
      </c>
      <c r="M1170" s="14">
        <f>VLOOKUP($C1170,List!$A$2:$D$26,3,0)*D1170/1000</f>
        <v>4.18</v>
      </c>
      <c r="N1170" s="13" t="str">
        <f>VLOOKUP($C1170,List!$A$2:$D$26,4,0)</f>
        <v>800g</v>
      </c>
      <c r="O1170" s="14" t="str">
        <f t="shared" si="56"/>
        <v>Q4</v>
      </c>
    </row>
    <row r="1171" spans="1:15" x14ac:dyDescent="0.55000000000000004">
      <c r="A1171" s="2">
        <v>43800</v>
      </c>
      <c r="B1171" t="s">
        <v>58</v>
      </c>
      <c r="C1171" t="s">
        <v>30</v>
      </c>
      <c r="D1171" s="6">
        <v>1520</v>
      </c>
      <c r="E1171" s="4">
        <v>349750</v>
      </c>
      <c r="F1171" s="4">
        <v>531620590</v>
      </c>
      <c r="G1171" s="4">
        <v>95691706.199999988</v>
      </c>
      <c r="H1171" t="s">
        <v>47</v>
      </c>
      <c r="I1171" t="s">
        <v>74</v>
      </c>
      <c r="J1171" s="13" t="str">
        <f t="shared" si="54"/>
        <v>T12</v>
      </c>
      <c r="K1171" s="13" t="str">
        <f t="shared" si="55"/>
        <v>W49</v>
      </c>
      <c r="L1171" s="13" t="str">
        <f>VLOOKUP($C1171,List!$A$2:$D$26,2,0)</f>
        <v>Nhóm 07</v>
      </c>
      <c r="M1171" s="14">
        <f>VLOOKUP($C1171,List!$A$2:$D$26,3,0)*D1171/1000</f>
        <v>5.7759999999999998</v>
      </c>
      <c r="N1171" s="13" t="str">
        <f>VLOOKUP($C1171,List!$A$2:$D$26,4,0)</f>
        <v>800g</v>
      </c>
      <c r="O1171" s="14" t="str">
        <f t="shared" si="56"/>
        <v>Q4</v>
      </c>
    </row>
    <row r="1172" spans="1:15" x14ac:dyDescent="0.55000000000000004">
      <c r="A1172" s="2">
        <v>43800</v>
      </c>
      <c r="B1172" t="s">
        <v>59</v>
      </c>
      <c r="C1172" t="s">
        <v>23</v>
      </c>
      <c r="D1172" s="6">
        <v>470</v>
      </c>
      <c r="E1172" s="4">
        <v>992244</v>
      </c>
      <c r="F1172" s="4">
        <v>466354610</v>
      </c>
      <c r="G1172" s="4">
        <v>116588652.5</v>
      </c>
      <c r="H1172" t="s">
        <v>45</v>
      </c>
      <c r="I1172" t="s">
        <v>74</v>
      </c>
      <c r="J1172" s="13" t="str">
        <f t="shared" si="54"/>
        <v>T12</v>
      </c>
      <c r="K1172" s="13" t="str">
        <f t="shared" si="55"/>
        <v>W49</v>
      </c>
      <c r="L1172" s="13" t="str">
        <f>VLOOKUP($C1172,List!$A$2:$D$26,2,0)</f>
        <v>Nhóm 07</v>
      </c>
      <c r="M1172" s="14">
        <f>VLOOKUP($C1172,List!$A$2:$D$26,3,0)*D1172/1000</f>
        <v>1.9269999999999998</v>
      </c>
      <c r="N1172" s="13" t="str">
        <f>VLOOKUP($C1172,List!$A$2:$D$26,4,0)</f>
        <v>1000g</v>
      </c>
      <c r="O1172" s="14" t="str">
        <f t="shared" si="56"/>
        <v>Q4</v>
      </c>
    </row>
    <row r="1173" spans="1:15" x14ac:dyDescent="0.55000000000000004">
      <c r="A1173" s="2">
        <v>43800</v>
      </c>
      <c r="B1173" t="s">
        <v>55</v>
      </c>
      <c r="C1173" t="s">
        <v>20</v>
      </c>
      <c r="D1173" s="6">
        <v>290</v>
      </c>
      <c r="E1173" s="4">
        <v>476929</v>
      </c>
      <c r="F1173" s="4">
        <v>138309290</v>
      </c>
      <c r="G1173" s="4">
        <v>29044950.899999999</v>
      </c>
      <c r="H1173" t="s">
        <v>47</v>
      </c>
      <c r="I1173" t="s">
        <v>74</v>
      </c>
      <c r="J1173" s="13" t="str">
        <f t="shared" si="54"/>
        <v>T12</v>
      </c>
      <c r="K1173" s="13" t="str">
        <f t="shared" si="55"/>
        <v>W49</v>
      </c>
      <c r="L1173" s="13" t="str">
        <f>VLOOKUP($C1173,List!$A$2:$D$26,2,0)</f>
        <v>Nhóm 08</v>
      </c>
      <c r="M1173" s="14">
        <f>VLOOKUP($C1173,List!$A$2:$D$26,3,0)*D1173/1000</f>
        <v>0.87</v>
      </c>
      <c r="N1173" s="13" t="str">
        <f>VLOOKUP($C1173,List!$A$2:$D$26,4,0)</f>
        <v>500g</v>
      </c>
      <c r="O1173" s="14" t="str">
        <f t="shared" si="56"/>
        <v>Q4</v>
      </c>
    </row>
    <row r="1174" spans="1:15" x14ac:dyDescent="0.55000000000000004">
      <c r="A1174" s="2">
        <v>43800</v>
      </c>
      <c r="B1174" t="s">
        <v>62</v>
      </c>
      <c r="C1174" t="s">
        <v>11</v>
      </c>
      <c r="D1174" s="6">
        <v>210</v>
      </c>
      <c r="E1174" s="4">
        <v>362450</v>
      </c>
      <c r="F1174" s="4">
        <v>76114420</v>
      </c>
      <c r="G1174" s="4">
        <v>18267460.799999997</v>
      </c>
      <c r="H1174" t="s">
        <v>46</v>
      </c>
      <c r="I1174" t="s">
        <v>74</v>
      </c>
      <c r="J1174" s="13" t="str">
        <f t="shared" si="54"/>
        <v>T12</v>
      </c>
      <c r="K1174" s="13" t="str">
        <f t="shared" si="55"/>
        <v>W49</v>
      </c>
      <c r="L1174" s="13" t="str">
        <f>VLOOKUP($C1174,List!$A$2:$D$26,2,0)</f>
        <v>Nhóm 05</v>
      </c>
      <c r="M1174" s="14">
        <f>VLOOKUP($C1174,List!$A$2:$D$26,3,0)*D1174/1000</f>
        <v>0.46200000000000008</v>
      </c>
      <c r="N1174" s="13" t="str">
        <f>VLOOKUP($C1174,List!$A$2:$D$26,4,0)</f>
        <v>500g</v>
      </c>
      <c r="O1174" s="14" t="str">
        <f t="shared" si="56"/>
        <v>Q4</v>
      </c>
    </row>
    <row r="1175" spans="1:15" x14ac:dyDescent="0.55000000000000004">
      <c r="A1175" s="2">
        <v>43800</v>
      </c>
      <c r="B1175" t="s">
        <v>58</v>
      </c>
      <c r="C1175" t="s">
        <v>30</v>
      </c>
      <c r="D1175" s="6">
        <v>140</v>
      </c>
      <c r="E1175" s="4">
        <v>367533</v>
      </c>
      <c r="F1175" s="4">
        <v>51454670</v>
      </c>
      <c r="G1175" s="4">
        <v>4116373.5999999996</v>
      </c>
      <c r="H1175" t="s">
        <v>43</v>
      </c>
      <c r="I1175" t="s">
        <v>75</v>
      </c>
      <c r="J1175" s="13" t="str">
        <f t="shared" si="54"/>
        <v>T12</v>
      </c>
      <c r="K1175" s="13" t="str">
        <f t="shared" si="55"/>
        <v>W49</v>
      </c>
      <c r="L1175" s="13" t="str">
        <f>VLOOKUP($C1175,List!$A$2:$D$26,2,0)</f>
        <v>Nhóm 07</v>
      </c>
      <c r="M1175" s="14">
        <f>VLOOKUP($C1175,List!$A$2:$D$26,3,0)*D1175/1000</f>
        <v>0.53200000000000003</v>
      </c>
      <c r="N1175" s="13" t="str">
        <f>VLOOKUP($C1175,List!$A$2:$D$26,4,0)</f>
        <v>800g</v>
      </c>
      <c r="O1175" s="14" t="str">
        <f t="shared" si="56"/>
        <v>Q4</v>
      </c>
    </row>
    <row r="1176" spans="1:15" x14ac:dyDescent="0.55000000000000004">
      <c r="A1176" s="2">
        <v>43800</v>
      </c>
      <c r="B1176" t="s">
        <v>57</v>
      </c>
      <c r="C1176" t="s">
        <v>9</v>
      </c>
      <c r="D1176" s="6">
        <v>30</v>
      </c>
      <c r="E1176" s="4">
        <v>688487</v>
      </c>
      <c r="F1176" s="4">
        <v>20654620</v>
      </c>
      <c r="G1176" s="4">
        <v>3098193</v>
      </c>
      <c r="H1176" t="s">
        <v>47</v>
      </c>
      <c r="I1176" t="s">
        <v>75</v>
      </c>
      <c r="J1176" s="13" t="str">
        <f t="shared" si="54"/>
        <v>T12</v>
      </c>
      <c r="K1176" s="13" t="str">
        <f t="shared" si="55"/>
        <v>W49</v>
      </c>
      <c r="L1176" s="13" t="str">
        <f>VLOOKUP($C1176,List!$A$2:$D$26,2,0)</f>
        <v>Nhóm 04</v>
      </c>
      <c r="M1176" s="14">
        <f>VLOOKUP($C1176,List!$A$2:$D$26,3,0)*D1176/1000</f>
        <v>9.6000000000000002E-2</v>
      </c>
      <c r="N1176" s="13" t="str">
        <f>VLOOKUP($C1176,List!$A$2:$D$26,4,0)</f>
        <v>800g</v>
      </c>
      <c r="O1176" s="14" t="str">
        <f t="shared" si="56"/>
        <v>Q4</v>
      </c>
    </row>
    <row r="1177" spans="1:15" x14ac:dyDescent="0.55000000000000004">
      <c r="A1177" s="2">
        <v>43801</v>
      </c>
      <c r="B1177" t="s">
        <v>54</v>
      </c>
      <c r="C1177" t="s">
        <v>16</v>
      </c>
      <c r="D1177" s="6">
        <v>1320</v>
      </c>
      <c r="E1177" s="4">
        <v>502341</v>
      </c>
      <c r="F1177" s="4">
        <v>663090450</v>
      </c>
      <c r="G1177" s="4">
        <v>106094472.00000001</v>
      </c>
      <c r="H1177" t="s">
        <v>44</v>
      </c>
      <c r="I1177" t="s">
        <v>74</v>
      </c>
      <c r="J1177" s="13" t="str">
        <f t="shared" si="54"/>
        <v>T12</v>
      </c>
      <c r="K1177" s="13" t="str">
        <f t="shared" si="55"/>
        <v>W49</v>
      </c>
      <c r="L1177" s="13" t="str">
        <f>VLOOKUP($C1177,List!$A$2:$D$26,2,0)</f>
        <v>Nhóm 04</v>
      </c>
      <c r="M1177" s="14">
        <f>VLOOKUP($C1177,List!$A$2:$D$26,3,0)*D1177/1000</f>
        <v>4.2240000000000002</v>
      </c>
      <c r="N1177" s="13" t="str">
        <f>VLOOKUP($C1177,List!$A$2:$D$26,4,0)</f>
        <v>800g</v>
      </c>
      <c r="O1177" s="14" t="str">
        <f t="shared" si="56"/>
        <v>Q4</v>
      </c>
    </row>
    <row r="1178" spans="1:15" x14ac:dyDescent="0.55000000000000004">
      <c r="A1178" s="2">
        <v>43802</v>
      </c>
      <c r="B1178" t="s">
        <v>63</v>
      </c>
      <c r="C1178" t="s">
        <v>22</v>
      </c>
      <c r="D1178" s="6">
        <v>30</v>
      </c>
      <c r="E1178" s="4">
        <v>863881</v>
      </c>
      <c r="F1178" s="4">
        <v>25916420</v>
      </c>
      <c r="G1178" s="4">
        <v>2591642</v>
      </c>
      <c r="H1178" t="s">
        <v>47</v>
      </c>
      <c r="I1178" t="s">
        <v>74</v>
      </c>
      <c r="J1178" s="13" t="str">
        <f t="shared" si="54"/>
        <v>T12</v>
      </c>
      <c r="K1178" s="13" t="str">
        <f t="shared" si="55"/>
        <v>W49</v>
      </c>
      <c r="L1178" s="13" t="str">
        <f>VLOOKUP($C1178,List!$A$2:$D$26,2,0)</f>
        <v>Nhóm 06</v>
      </c>
      <c r="M1178" s="14">
        <f>VLOOKUP($C1178,List!$A$2:$D$26,3,0)*D1178/1000</f>
        <v>5.7000000000000002E-2</v>
      </c>
      <c r="N1178" s="13" t="str">
        <f>VLOOKUP($C1178,List!$A$2:$D$26,4,0)</f>
        <v>250g</v>
      </c>
      <c r="O1178" s="14" t="str">
        <f t="shared" si="56"/>
        <v>Q4</v>
      </c>
    </row>
    <row r="1179" spans="1:15" x14ac:dyDescent="0.55000000000000004">
      <c r="A1179" s="2">
        <v>43802</v>
      </c>
      <c r="B1179" t="s">
        <v>51</v>
      </c>
      <c r="C1179" t="s">
        <v>10</v>
      </c>
      <c r="D1179" s="6">
        <v>2310</v>
      </c>
      <c r="E1179" s="4">
        <v>299811</v>
      </c>
      <c r="F1179" s="4">
        <v>692564340</v>
      </c>
      <c r="G1179" s="4">
        <v>103884651</v>
      </c>
      <c r="H1179" t="s">
        <v>43</v>
      </c>
      <c r="I1179" t="s">
        <v>74</v>
      </c>
      <c r="J1179" s="13" t="str">
        <f t="shared" si="54"/>
        <v>T12</v>
      </c>
      <c r="K1179" s="13" t="str">
        <f t="shared" si="55"/>
        <v>W49</v>
      </c>
      <c r="L1179" s="13" t="str">
        <f>VLOOKUP($C1179,List!$A$2:$D$26,2,0)</f>
        <v>Nhóm 07</v>
      </c>
      <c r="M1179" s="14">
        <f>VLOOKUP($C1179,List!$A$2:$D$26,3,0)*D1179/1000</f>
        <v>6.2370000000000001</v>
      </c>
      <c r="N1179" s="13" t="str">
        <f>VLOOKUP($C1179,List!$A$2:$D$26,4,0)</f>
        <v>500g</v>
      </c>
      <c r="O1179" s="14" t="str">
        <f t="shared" si="56"/>
        <v>Q4</v>
      </c>
    </row>
    <row r="1180" spans="1:15" x14ac:dyDescent="0.55000000000000004">
      <c r="A1180" s="2">
        <v>43802</v>
      </c>
      <c r="B1180" t="s">
        <v>53</v>
      </c>
      <c r="C1180" t="s">
        <v>11</v>
      </c>
      <c r="D1180" s="6">
        <v>1780</v>
      </c>
      <c r="E1180" s="4">
        <v>354499</v>
      </c>
      <c r="F1180" s="4">
        <v>631007850</v>
      </c>
      <c r="G1180" s="4">
        <v>69410863.5</v>
      </c>
      <c r="H1180" t="s">
        <v>43</v>
      </c>
      <c r="I1180" t="s">
        <v>75</v>
      </c>
      <c r="J1180" s="13" t="str">
        <f t="shared" si="54"/>
        <v>T12</v>
      </c>
      <c r="K1180" s="13" t="str">
        <f t="shared" si="55"/>
        <v>W49</v>
      </c>
      <c r="L1180" s="13" t="str">
        <f>VLOOKUP($C1180,List!$A$2:$D$26,2,0)</f>
        <v>Nhóm 05</v>
      </c>
      <c r="M1180" s="14">
        <f>VLOOKUP($C1180,List!$A$2:$D$26,3,0)*D1180/1000</f>
        <v>3.9160000000000004</v>
      </c>
      <c r="N1180" s="13" t="str">
        <f>VLOOKUP($C1180,List!$A$2:$D$26,4,0)</f>
        <v>500g</v>
      </c>
      <c r="O1180" s="14" t="str">
        <f t="shared" si="56"/>
        <v>Q4</v>
      </c>
    </row>
    <row r="1181" spans="1:15" x14ac:dyDescent="0.55000000000000004">
      <c r="A1181" s="2">
        <v>43803</v>
      </c>
      <c r="B1181" t="s">
        <v>50</v>
      </c>
      <c r="C1181" t="s">
        <v>20</v>
      </c>
      <c r="D1181" s="6">
        <v>280</v>
      </c>
      <c r="E1181" s="4">
        <v>394769</v>
      </c>
      <c r="F1181" s="4">
        <v>110535290</v>
      </c>
      <c r="G1181" s="4">
        <v>19896352.199999999</v>
      </c>
      <c r="H1181" t="s">
        <v>46</v>
      </c>
      <c r="I1181" t="s">
        <v>74</v>
      </c>
      <c r="J1181" s="13" t="str">
        <f t="shared" si="54"/>
        <v>T12</v>
      </c>
      <c r="K1181" s="13" t="str">
        <f t="shared" si="55"/>
        <v>W49</v>
      </c>
      <c r="L1181" s="13" t="str">
        <f>VLOOKUP($C1181,List!$A$2:$D$26,2,0)</f>
        <v>Nhóm 08</v>
      </c>
      <c r="M1181" s="14">
        <f>VLOOKUP($C1181,List!$A$2:$D$26,3,0)*D1181/1000</f>
        <v>0.84</v>
      </c>
      <c r="N1181" s="13" t="str">
        <f>VLOOKUP($C1181,List!$A$2:$D$26,4,0)</f>
        <v>500g</v>
      </c>
      <c r="O1181" s="14" t="str">
        <f t="shared" si="56"/>
        <v>Q4</v>
      </c>
    </row>
    <row r="1182" spans="1:15" x14ac:dyDescent="0.55000000000000004">
      <c r="A1182" s="2">
        <v>43803</v>
      </c>
      <c r="B1182" t="s">
        <v>55</v>
      </c>
      <c r="C1182" t="s">
        <v>17</v>
      </c>
      <c r="D1182" s="6">
        <v>1070</v>
      </c>
      <c r="E1182" s="4">
        <v>430530</v>
      </c>
      <c r="F1182" s="4">
        <v>460666910</v>
      </c>
      <c r="G1182" s="4">
        <v>96740051.099999994</v>
      </c>
      <c r="H1182" t="s">
        <v>45</v>
      </c>
      <c r="I1182" t="s">
        <v>75</v>
      </c>
      <c r="J1182" s="13" t="str">
        <f t="shared" si="54"/>
        <v>T12</v>
      </c>
      <c r="K1182" s="13" t="str">
        <f t="shared" si="55"/>
        <v>W49</v>
      </c>
      <c r="L1182" s="13" t="str">
        <f>VLOOKUP($C1182,List!$A$2:$D$26,2,0)</f>
        <v>Nhóm 01</v>
      </c>
      <c r="M1182" s="14">
        <f>VLOOKUP($C1182,List!$A$2:$D$26,3,0)*D1182/1000</f>
        <v>2.4609999999999999</v>
      </c>
      <c r="N1182" s="13" t="str">
        <f>VLOOKUP($C1182,List!$A$2:$D$26,4,0)</f>
        <v>500g</v>
      </c>
      <c r="O1182" s="14" t="str">
        <f t="shared" si="56"/>
        <v>Q4</v>
      </c>
    </row>
    <row r="1183" spans="1:15" x14ac:dyDescent="0.55000000000000004">
      <c r="A1183" s="2">
        <v>43803</v>
      </c>
      <c r="B1183" t="s">
        <v>51</v>
      </c>
      <c r="C1183" t="s">
        <v>18</v>
      </c>
      <c r="D1183" s="6">
        <v>2600</v>
      </c>
      <c r="E1183" s="4">
        <v>264926</v>
      </c>
      <c r="F1183" s="4">
        <v>688808660</v>
      </c>
      <c r="G1183" s="4">
        <v>172202165</v>
      </c>
      <c r="H1183" t="s">
        <v>46</v>
      </c>
      <c r="I1183" t="s">
        <v>74</v>
      </c>
      <c r="J1183" s="13" t="str">
        <f t="shared" si="54"/>
        <v>T12</v>
      </c>
      <c r="K1183" s="13" t="str">
        <f t="shared" si="55"/>
        <v>W49</v>
      </c>
      <c r="L1183" s="13" t="str">
        <f>VLOOKUP($C1183,List!$A$2:$D$26,2,0)</f>
        <v>Nhóm 02</v>
      </c>
      <c r="M1183" s="14">
        <f>VLOOKUP($C1183,List!$A$2:$D$26,3,0)*D1183/1000</f>
        <v>10.4</v>
      </c>
      <c r="N1183" s="13" t="str">
        <f>VLOOKUP($C1183,List!$A$2:$D$26,4,0)</f>
        <v>800g</v>
      </c>
      <c r="O1183" s="14" t="str">
        <f t="shared" si="56"/>
        <v>Q4</v>
      </c>
    </row>
    <row r="1184" spans="1:15" x14ac:dyDescent="0.55000000000000004">
      <c r="A1184" s="2">
        <v>43803</v>
      </c>
      <c r="B1184" t="s">
        <v>64</v>
      </c>
      <c r="C1184" t="s">
        <v>30</v>
      </c>
      <c r="D1184" s="6">
        <v>310</v>
      </c>
      <c r="E1184" s="4">
        <v>350831</v>
      </c>
      <c r="F1184" s="4">
        <v>108757680</v>
      </c>
      <c r="G1184" s="4">
        <v>8700614.4000000004</v>
      </c>
      <c r="H1184" t="s">
        <v>44</v>
      </c>
      <c r="I1184" t="s">
        <v>75</v>
      </c>
      <c r="J1184" s="13" t="str">
        <f t="shared" si="54"/>
        <v>T12</v>
      </c>
      <c r="K1184" s="13" t="str">
        <f t="shared" si="55"/>
        <v>W49</v>
      </c>
      <c r="L1184" s="13" t="str">
        <f>VLOOKUP($C1184,List!$A$2:$D$26,2,0)</f>
        <v>Nhóm 07</v>
      </c>
      <c r="M1184" s="14">
        <f>VLOOKUP($C1184,List!$A$2:$D$26,3,0)*D1184/1000</f>
        <v>1.1779999999999999</v>
      </c>
      <c r="N1184" s="13" t="str">
        <f>VLOOKUP($C1184,List!$A$2:$D$26,4,0)</f>
        <v>800g</v>
      </c>
      <c r="O1184" s="14" t="str">
        <f t="shared" si="56"/>
        <v>Q4</v>
      </c>
    </row>
    <row r="1185" spans="1:15" x14ac:dyDescent="0.55000000000000004">
      <c r="A1185" s="2">
        <v>43804</v>
      </c>
      <c r="B1185" t="s">
        <v>50</v>
      </c>
      <c r="C1185" t="s">
        <v>26</v>
      </c>
      <c r="D1185" s="6">
        <v>120</v>
      </c>
      <c r="E1185" s="4">
        <v>948289</v>
      </c>
      <c r="F1185" s="4">
        <v>113794670</v>
      </c>
      <c r="G1185" s="4">
        <v>23896880.699999999</v>
      </c>
      <c r="H1185" t="s">
        <v>47</v>
      </c>
      <c r="I1185" t="s">
        <v>74</v>
      </c>
      <c r="J1185" s="13" t="str">
        <f t="shared" si="54"/>
        <v>T12</v>
      </c>
      <c r="K1185" s="13" t="str">
        <f t="shared" si="55"/>
        <v>W49</v>
      </c>
      <c r="L1185" s="13" t="str">
        <f>VLOOKUP($C1185,List!$A$2:$D$26,2,0)</f>
        <v>Nhóm 06</v>
      </c>
      <c r="M1185" s="14">
        <f>VLOOKUP($C1185,List!$A$2:$D$26,3,0)*D1185/1000</f>
        <v>0.312</v>
      </c>
      <c r="N1185" s="13" t="str">
        <f>VLOOKUP($C1185,List!$A$2:$D$26,4,0)</f>
        <v>500g</v>
      </c>
      <c r="O1185" s="14" t="str">
        <f t="shared" si="56"/>
        <v>Q4</v>
      </c>
    </row>
    <row r="1186" spans="1:15" x14ac:dyDescent="0.55000000000000004">
      <c r="A1186" s="2">
        <v>43804</v>
      </c>
      <c r="B1186" t="s">
        <v>65</v>
      </c>
      <c r="C1186" t="s">
        <v>21</v>
      </c>
      <c r="D1186" s="6">
        <v>980</v>
      </c>
      <c r="E1186" s="4">
        <v>531972</v>
      </c>
      <c r="F1186" s="4">
        <v>521332790</v>
      </c>
      <c r="G1186" s="4">
        <v>109479885.90000001</v>
      </c>
      <c r="H1186" t="s">
        <v>45</v>
      </c>
      <c r="I1186" t="s">
        <v>75</v>
      </c>
      <c r="J1186" s="13" t="str">
        <f t="shared" si="54"/>
        <v>T12</v>
      </c>
      <c r="K1186" s="13" t="str">
        <f t="shared" si="55"/>
        <v>W49</v>
      </c>
      <c r="L1186" s="13" t="str">
        <f>VLOOKUP($C1186,List!$A$2:$D$26,2,0)</f>
        <v>Nhóm 07</v>
      </c>
      <c r="M1186" s="14">
        <f>VLOOKUP($C1186,List!$A$2:$D$26,3,0)*D1186/1000</f>
        <v>3.43</v>
      </c>
      <c r="N1186" s="13" t="str">
        <f>VLOOKUP($C1186,List!$A$2:$D$26,4,0)</f>
        <v>800g</v>
      </c>
      <c r="O1186" s="14" t="str">
        <f t="shared" si="56"/>
        <v>Q4</v>
      </c>
    </row>
    <row r="1187" spans="1:15" x14ac:dyDescent="0.55000000000000004">
      <c r="A1187" s="2">
        <v>43804</v>
      </c>
      <c r="B1187" t="s">
        <v>59</v>
      </c>
      <c r="C1187" t="s">
        <v>16</v>
      </c>
      <c r="D1187" s="6">
        <v>1000</v>
      </c>
      <c r="E1187" s="4">
        <v>609403</v>
      </c>
      <c r="F1187" s="4">
        <v>609403480</v>
      </c>
      <c r="G1187" s="4">
        <v>134068765.60000001</v>
      </c>
      <c r="H1187" t="s">
        <v>46</v>
      </c>
      <c r="I1187" t="s">
        <v>74</v>
      </c>
      <c r="J1187" s="13" t="str">
        <f t="shared" si="54"/>
        <v>T12</v>
      </c>
      <c r="K1187" s="13" t="str">
        <f t="shared" si="55"/>
        <v>W49</v>
      </c>
      <c r="L1187" s="13" t="str">
        <f>VLOOKUP($C1187,List!$A$2:$D$26,2,0)</f>
        <v>Nhóm 04</v>
      </c>
      <c r="M1187" s="14">
        <f>VLOOKUP($C1187,List!$A$2:$D$26,3,0)*D1187/1000</f>
        <v>3.2</v>
      </c>
      <c r="N1187" s="13" t="str">
        <f>VLOOKUP($C1187,List!$A$2:$D$26,4,0)</f>
        <v>800g</v>
      </c>
      <c r="O1187" s="14" t="str">
        <f t="shared" si="56"/>
        <v>Q4</v>
      </c>
    </row>
    <row r="1188" spans="1:15" x14ac:dyDescent="0.55000000000000004">
      <c r="A1188" s="2">
        <v>43804</v>
      </c>
      <c r="B1188" t="s">
        <v>51</v>
      </c>
      <c r="C1188" t="s">
        <v>18</v>
      </c>
      <c r="D1188" s="6">
        <v>950</v>
      </c>
      <c r="E1188" s="4">
        <v>287311</v>
      </c>
      <c r="F1188" s="4">
        <v>272945130</v>
      </c>
      <c r="G1188" s="4">
        <v>70965733.799999997</v>
      </c>
      <c r="H1188" t="s">
        <v>46</v>
      </c>
      <c r="I1188" t="s">
        <v>74</v>
      </c>
      <c r="J1188" s="13" t="str">
        <f t="shared" si="54"/>
        <v>T12</v>
      </c>
      <c r="K1188" s="13" t="str">
        <f t="shared" si="55"/>
        <v>W49</v>
      </c>
      <c r="L1188" s="13" t="str">
        <f>VLOOKUP($C1188,List!$A$2:$D$26,2,0)</f>
        <v>Nhóm 02</v>
      </c>
      <c r="M1188" s="14">
        <f>VLOOKUP($C1188,List!$A$2:$D$26,3,0)*D1188/1000</f>
        <v>3.8</v>
      </c>
      <c r="N1188" s="13" t="str">
        <f>VLOOKUP($C1188,List!$A$2:$D$26,4,0)</f>
        <v>800g</v>
      </c>
      <c r="O1188" s="14" t="str">
        <f t="shared" si="56"/>
        <v>Q4</v>
      </c>
    </row>
    <row r="1189" spans="1:15" x14ac:dyDescent="0.55000000000000004">
      <c r="A1189" s="2">
        <v>43805</v>
      </c>
      <c r="B1189" t="s">
        <v>53</v>
      </c>
      <c r="C1189" t="s">
        <v>25</v>
      </c>
      <c r="D1189" s="6">
        <v>1170</v>
      </c>
      <c r="E1189" s="4">
        <v>551540</v>
      </c>
      <c r="F1189" s="4">
        <v>645301540</v>
      </c>
      <c r="G1189" s="4">
        <v>90342215.600000009</v>
      </c>
      <c r="H1189" t="s">
        <v>47</v>
      </c>
      <c r="I1189" t="s">
        <v>75</v>
      </c>
      <c r="J1189" s="13" t="str">
        <f t="shared" si="54"/>
        <v>T12</v>
      </c>
      <c r="K1189" s="13" t="str">
        <f t="shared" si="55"/>
        <v>W49</v>
      </c>
      <c r="L1189" s="13" t="str">
        <f>VLOOKUP($C1189,List!$A$2:$D$26,2,0)</f>
        <v>Nhóm 06</v>
      </c>
      <c r="M1189" s="14">
        <f>VLOOKUP($C1189,List!$A$2:$D$26,3,0)*D1189/1000</f>
        <v>1.5209999999999999</v>
      </c>
      <c r="N1189" s="13" t="str">
        <f>VLOOKUP($C1189,List!$A$2:$D$26,4,0)</f>
        <v>250g</v>
      </c>
      <c r="O1189" s="14" t="str">
        <f t="shared" si="56"/>
        <v>Q4</v>
      </c>
    </row>
    <row r="1190" spans="1:15" x14ac:dyDescent="0.55000000000000004">
      <c r="A1190" s="2">
        <v>43805</v>
      </c>
      <c r="B1190" t="s">
        <v>57</v>
      </c>
      <c r="C1190" t="s">
        <v>18</v>
      </c>
      <c r="D1190" s="6">
        <v>1820</v>
      </c>
      <c r="E1190" s="4">
        <v>269836</v>
      </c>
      <c r="F1190" s="4">
        <v>491102260</v>
      </c>
      <c r="G1190" s="4">
        <v>39288180.799999997</v>
      </c>
      <c r="H1190" t="s">
        <v>44</v>
      </c>
      <c r="I1190" t="s">
        <v>75</v>
      </c>
      <c r="J1190" s="13" t="str">
        <f t="shared" si="54"/>
        <v>T12</v>
      </c>
      <c r="K1190" s="13" t="str">
        <f t="shared" si="55"/>
        <v>W49</v>
      </c>
      <c r="L1190" s="13" t="str">
        <f>VLOOKUP($C1190,List!$A$2:$D$26,2,0)</f>
        <v>Nhóm 02</v>
      </c>
      <c r="M1190" s="14">
        <f>VLOOKUP($C1190,List!$A$2:$D$26,3,0)*D1190/1000</f>
        <v>7.28</v>
      </c>
      <c r="N1190" s="13" t="str">
        <f>VLOOKUP($C1190,List!$A$2:$D$26,4,0)</f>
        <v>800g</v>
      </c>
      <c r="O1190" s="14" t="str">
        <f t="shared" si="56"/>
        <v>Q4</v>
      </c>
    </row>
    <row r="1191" spans="1:15" x14ac:dyDescent="0.55000000000000004">
      <c r="A1191" s="2">
        <v>43805</v>
      </c>
      <c r="B1191" t="s">
        <v>55</v>
      </c>
      <c r="C1191" t="s">
        <v>11</v>
      </c>
      <c r="D1191" s="6">
        <v>1030</v>
      </c>
      <c r="E1191" s="4">
        <v>321178</v>
      </c>
      <c r="F1191" s="4">
        <v>330813130</v>
      </c>
      <c r="G1191" s="4">
        <v>66162626.000000007</v>
      </c>
      <c r="H1191" t="s">
        <v>44</v>
      </c>
      <c r="I1191" t="s">
        <v>75</v>
      </c>
      <c r="J1191" s="13" t="str">
        <f t="shared" si="54"/>
        <v>T12</v>
      </c>
      <c r="K1191" s="13" t="str">
        <f t="shared" si="55"/>
        <v>W49</v>
      </c>
      <c r="L1191" s="13" t="str">
        <f>VLOOKUP($C1191,List!$A$2:$D$26,2,0)</f>
        <v>Nhóm 05</v>
      </c>
      <c r="M1191" s="14">
        <f>VLOOKUP($C1191,List!$A$2:$D$26,3,0)*D1191/1000</f>
        <v>2.266</v>
      </c>
      <c r="N1191" s="13" t="str">
        <f>VLOOKUP($C1191,List!$A$2:$D$26,4,0)</f>
        <v>500g</v>
      </c>
      <c r="O1191" s="14" t="str">
        <f t="shared" si="56"/>
        <v>Q4</v>
      </c>
    </row>
    <row r="1192" spans="1:15" x14ac:dyDescent="0.55000000000000004">
      <c r="A1192" s="2">
        <v>43806</v>
      </c>
      <c r="B1192" t="s">
        <v>56</v>
      </c>
      <c r="C1192" t="s">
        <v>10</v>
      </c>
      <c r="D1192" s="6">
        <v>1980</v>
      </c>
      <c r="E1192" s="4">
        <v>299577</v>
      </c>
      <c r="F1192" s="4">
        <v>593162400</v>
      </c>
      <c r="G1192" s="4">
        <v>130495728</v>
      </c>
      <c r="H1192" t="s">
        <v>43</v>
      </c>
      <c r="I1192" t="s">
        <v>74</v>
      </c>
      <c r="J1192" s="13" t="str">
        <f t="shared" si="54"/>
        <v>T12</v>
      </c>
      <c r="K1192" s="13" t="str">
        <f t="shared" si="55"/>
        <v>W49</v>
      </c>
      <c r="L1192" s="13" t="str">
        <f>VLOOKUP($C1192,List!$A$2:$D$26,2,0)</f>
        <v>Nhóm 07</v>
      </c>
      <c r="M1192" s="14">
        <f>VLOOKUP($C1192,List!$A$2:$D$26,3,0)*D1192/1000</f>
        <v>5.3460000000000001</v>
      </c>
      <c r="N1192" s="13" t="str">
        <f>VLOOKUP($C1192,List!$A$2:$D$26,4,0)</f>
        <v>500g</v>
      </c>
      <c r="O1192" s="14" t="str">
        <f t="shared" si="56"/>
        <v>Q4</v>
      </c>
    </row>
    <row r="1193" spans="1:15" x14ac:dyDescent="0.55000000000000004">
      <c r="A1193" s="2">
        <v>43806</v>
      </c>
      <c r="B1193" t="s">
        <v>55</v>
      </c>
      <c r="C1193" t="s">
        <v>25</v>
      </c>
      <c r="D1193" s="6">
        <v>910</v>
      </c>
      <c r="E1193" s="4">
        <v>647682</v>
      </c>
      <c r="F1193" s="4">
        <v>589390290</v>
      </c>
      <c r="G1193" s="4">
        <v>100196349.30000001</v>
      </c>
      <c r="H1193" t="s">
        <v>44</v>
      </c>
      <c r="I1193" t="s">
        <v>74</v>
      </c>
      <c r="J1193" s="13" t="str">
        <f t="shared" si="54"/>
        <v>T12</v>
      </c>
      <c r="K1193" s="13" t="str">
        <f t="shared" si="55"/>
        <v>W49</v>
      </c>
      <c r="L1193" s="13" t="str">
        <f>VLOOKUP($C1193,List!$A$2:$D$26,2,0)</f>
        <v>Nhóm 06</v>
      </c>
      <c r="M1193" s="14">
        <f>VLOOKUP($C1193,List!$A$2:$D$26,3,0)*D1193/1000</f>
        <v>1.1830000000000001</v>
      </c>
      <c r="N1193" s="13" t="str">
        <f>VLOOKUP($C1193,List!$A$2:$D$26,4,0)</f>
        <v>250g</v>
      </c>
      <c r="O1193" s="14" t="str">
        <f t="shared" si="56"/>
        <v>Q4</v>
      </c>
    </row>
    <row r="1194" spans="1:15" x14ac:dyDescent="0.55000000000000004">
      <c r="A1194" s="2">
        <v>43807</v>
      </c>
      <c r="B1194" t="s">
        <v>55</v>
      </c>
      <c r="C1194" t="s">
        <v>30</v>
      </c>
      <c r="D1194" s="6">
        <v>1250</v>
      </c>
      <c r="E1194" s="4">
        <v>489705</v>
      </c>
      <c r="F1194" s="4">
        <v>612131270</v>
      </c>
      <c r="G1194" s="4">
        <v>104062315.90000001</v>
      </c>
      <c r="H1194" t="s">
        <v>43</v>
      </c>
      <c r="I1194" t="s">
        <v>74</v>
      </c>
      <c r="J1194" s="13" t="str">
        <f t="shared" si="54"/>
        <v>T12</v>
      </c>
      <c r="K1194" s="13" t="str">
        <f t="shared" si="55"/>
        <v>W50</v>
      </c>
      <c r="L1194" s="13" t="str">
        <f>VLOOKUP($C1194,List!$A$2:$D$26,2,0)</f>
        <v>Nhóm 07</v>
      </c>
      <c r="M1194" s="14">
        <f>VLOOKUP($C1194,List!$A$2:$D$26,3,0)*D1194/1000</f>
        <v>4.75</v>
      </c>
      <c r="N1194" s="13" t="str">
        <f>VLOOKUP($C1194,List!$A$2:$D$26,4,0)</f>
        <v>800g</v>
      </c>
      <c r="O1194" s="14" t="str">
        <f t="shared" si="56"/>
        <v>Q4</v>
      </c>
    </row>
    <row r="1195" spans="1:15" x14ac:dyDescent="0.55000000000000004">
      <c r="A1195" s="2">
        <v>43807</v>
      </c>
      <c r="B1195" t="s">
        <v>50</v>
      </c>
      <c r="C1195" t="s">
        <v>21</v>
      </c>
      <c r="D1195" s="6">
        <v>930</v>
      </c>
      <c r="E1195" s="4">
        <v>539501</v>
      </c>
      <c r="F1195" s="4">
        <v>501736050</v>
      </c>
      <c r="G1195" s="4">
        <v>80277768</v>
      </c>
      <c r="H1195" t="s">
        <v>46</v>
      </c>
      <c r="I1195" t="s">
        <v>75</v>
      </c>
      <c r="J1195" s="13" t="str">
        <f t="shared" si="54"/>
        <v>T12</v>
      </c>
      <c r="K1195" s="13" t="str">
        <f t="shared" si="55"/>
        <v>W50</v>
      </c>
      <c r="L1195" s="13" t="str">
        <f>VLOOKUP($C1195,List!$A$2:$D$26,2,0)</f>
        <v>Nhóm 07</v>
      </c>
      <c r="M1195" s="14">
        <f>VLOOKUP($C1195,List!$A$2:$D$26,3,0)*D1195/1000</f>
        <v>3.2549999999999999</v>
      </c>
      <c r="N1195" s="13" t="str">
        <f>VLOOKUP($C1195,List!$A$2:$D$26,4,0)</f>
        <v>800g</v>
      </c>
      <c r="O1195" s="14" t="str">
        <f t="shared" si="56"/>
        <v>Q4</v>
      </c>
    </row>
    <row r="1196" spans="1:15" x14ac:dyDescent="0.55000000000000004">
      <c r="A1196" s="2">
        <v>43807</v>
      </c>
      <c r="B1196" t="s">
        <v>56</v>
      </c>
      <c r="C1196" t="s">
        <v>17</v>
      </c>
      <c r="D1196" s="6">
        <v>1180</v>
      </c>
      <c r="E1196" s="4">
        <v>584095</v>
      </c>
      <c r="F1196" s="4">
        <v>689232590</v>
      </c>
      <c r="G1196" s="4">
        <v>158523495.69999999</v>
      </c>
      <c r="H1196" t="s">
        <v>45</v>
      </c>
      <c r="I1196" t="s">
        <v>74</v>
      </c>
      <c r="J1196" s="13" t="str">
        <f t="shared" si="54"/>
        <v>T12</v>
      </c>
      <c r="K1196" s="13" t="str">
        <f t="shared" si="55"/>
        <v>W50</v>
      </c>
      <c r="L1196" s="13" t="str">
        <f>VLOOKUP($C1196,List!$A$2:$D$26,2,0)</f>
        <v>Nhóm 01</v>
      </c>
      <c r="M1196" s="14">
        <f>VLOOKUP($C1196,List!$A$2:$D$26,3,0)*D1196/1000</f>
        <v>2.714</v>
      </c>
      <c r="N1196" s="13" t="str">
        <f>VLOOKUP($C1196,List!$A$2:$D$26,4,0)</f>
        <v>500g</v>
      </c>
      <c r="O1196" s="14" t="str">
        <f t="shared" si="56"/>
        <v>Q4</v>
      </c>
    </row>
    <row r="1197" spans="1:15" x14ac:dyDescent="0.55000000000000004">
      <c r="A1197" s="2">
        <v>43807</v>
      </c>
      <c r="B1197" t="s">
        <v>54</v>
      </c>
      <c r="C1197" t="s">
        <v>20</v>
      </c>
      <c r="D1197" s="6">
        <v>1010</v>
      </c>
      <c r="E1197" s="4">
        <v>465029</v>
      </c>
      <c r="F1197" s="4">
        <v>469679220</v>
      </c>
      <c r="G1197" s="4">
        <v>42271129.799999997</v>
      </c>
      <c r="H1197" t="s">
        <v>46</v>
      </c>
      <c r="I1197" t="s">
        <v>75</v>
      </c>
      <c r="J1197" s="13" t="str">
        <f t="shared" si="54"/>
        <v>T12</v>
      </c>
      <c r="K1197" s="13" t="str">
        <f t="shared" si="55"/>
        <v>W50</v>
      </c>
      <c r="L1197" s="13" t="str">
        <f>VLOOKUP($C1197,List!$A$2:$D$26,2,0)</f>
        <v>Nhóm 08</v>
      </c>
      <c r="M1197" s="14">
        <f>VLOOKUP($C1197,List!$A$2:$D$26,3,0)*D1197/1000</f>
        <v>3.03</v>
      </c>
      <c r="N1197" s="13" t="str">
        <f>VLOOKUP($C1197,List!$A$2:$D$26,4,0)</f>
        <v>500g</v>
      </c>
      <c r="O1197" s="14" t="str">
        <f t="shared" si="56"/>
        <v>Q4</v>
      </c>
    </row>
    <row r="1198" spans="1:15" x14ac:dyDescent="0.55000000000000004">
      <c r="A1198" s="2">
        <v>43807</v>
      </c>
      <c r="B1198" t="s">
        <v>53</v>
      </c>
      <c r="C1198" t="s">
        <v>24</v>
      </c>
      <c r="D1198" s="6">
        <v>840</v>
      </c>
      <c r="E1198" s="4">
        <v>690869</v>
      </c>
      <c r="F1198" s="4">
        <v>580329800</v>
      </c>
      <c r="G1198" s="4">
        <v>46426384</v>
      </c>
      <c r="H1198" t="s">
        <v>46</v>
      </c>
      <c r="I1198" t="s">
        <v>75</v>
      </c>
      <c r="J1198" s="13" t="str">
        <f t="shared" si="54"/>
        <v>T12</v>
      </c>
      <c r="K1198" s="13" t="str">
        <f t="shared" si="55"/>
        <v>W50</v>
      </c>
      <c r="L1198" s="13" t="str">
        <f>VLOOKUP($C1198,List!$A$2:$D$26,2,0)</f>
        <v>Nhóm 06</v>
      </c>
      <c r="M1198" s="14">
        <f>VLOOKUP($C1198,List!$A$2:$D$26,3,0)*D1198/1000</f>
        <v>1.764</v>
      </c>
      <c r="N1198" s="13" t="str">
        <f>VLOOKUP($C1198,List!$A$2:$D$26,4,0)</f>
        <v>500g</v>
      </c>
      <c r="O1198" s="14" t="str">
        <f t="shared" si="56"/>
        <v>Q4</v>
      </c>
    </row>
    <row r="1199" spans="1:15" x14ac:dyDescent="0.55000000000000004">
      <c r="A1199" s="2">
        <v>43807</v>
      </c>
      <c r="B1199" t="s">
        <v>52</v>
      </c>
      <c r="C1199" t="s">
        <v>12</v>
      </c>
      <c r="D1199" s="6">
        <v>400</v>
      </c>
      <c r="E1199" s="4">
        <v>783696</v>
      </c>
      <c r="F1199" s="4">
        <v>313478280</v>
      </c>
      <c r="G1199" s="4">
        <v>81504352.799999997</v>
      </c>
      <c r="H1199" t="s">
        <v>44</v>
      </c>
      <c r="I1199" t="s">
        <v>74</v>
      </c>
      <c r="J1199" s="13" t="str">
        <f t="shared" si="54"/>
        <v>T12</v>
      </c>
      <c r="K1199" s="13" t="str">
        <f t="shared" si="55"/>
        <v>W50</v>
      </c>
      <c r="L1199" s="13" t="str">
        <f>VLOOKUP($C1199,List!$A$2:$D$26,2,0)</f>
        <v>Nhóm 03</v>
      </c>
      <c r="M1199" s="14">
        <f>VLOOKUP($C1199,List!$A$2:$D$26,3,0)*D1199/1000</f>
        <v>1.72</v>
      </c>
      <c r="N1199" s="13" t="str">
        <f>VLOOKUP($C1199,List!$A$2:$D$26,4,0)</f>
        <v>1000g</v>
      </c>
      <c r="O1199" s="14" t="str">
        <f t="shared" si="56"/>
        <v>Q4</v>
      </c>
    </row>
    <row r="1200" spans="1:15" x14ac:dyDescent="0.55000000000000004">
      <c r="A1200" s="2">
        <v>43807</v>
      </c>
      <c r="B1200" t="s">
        <v>56</v>
      </c>
      <c r="C1200" t="s">
        <v>14</v>
      </c>
      <c r="D1200" s="6">
        <v>150</v>
      </c>
      <c r="E1200" s="4">
        <v>234601</v>
      </c>
      <c r="F1200" s="4">
        <v>35190140</v>
      </c>
      <c r="G1200" s="4">
        <v>7389929.3999999994</v>
      </c>
      <c r="H1200" t="s">
        <v>44</v>
      </c>
      <c r="I1200" t="s">
        <v>75</v>
      </c>
      <c r="J1200" s="13" t="str">
        <f t="shared" si="54"/>
        <v>T12</v>
      </c>
      <c r="K1200" s="13" t="str">
        <f t="shared" si="55"/>
        <v>W50</v>
      </c>
      <c r="L1200" s="13" t="str">
        <f>VLOOKUP($C1200,List!$A$2:$D$26,2,0)</f>
        <v>Nhóm 04</v>
      </c>
      <c r="M1200" s="14">
        <f>VLOOKUP($C1200,List!$A$2:$D$26,3,0)*D1200/1000</f>
        <v>0.24</v>
      </c>
      <c r="N1200" s="13" t="str">
        <f>VLOOKUP($C1200,List!$A$2:$D$26,4,0)</f>
        <v>250g</v>
      </c>
      <c r="O1200" s="14" t="str">
        <f t="shared" si="56"/>
        <v>Q4</v>
      </c>
    </row>
    <row r="1201" spans="1:15" x14ac:dyDescent="0.55000000000000004">
      <c r="A1201" s="2">
        <v>43807</v>
      </c>
      <c r="B1201" t="s">
        <v>52</v>
      </c>
      <c r="C1201" t="s">
        <v>30</v>
      </c>
      <c r="D1201" s="6">
        <v>160</v>
      </c>
      <c r="E1201" s="4">
        <v>389713</v>
      </c>
      <c r="F1201" s="4">
        <v>62354050</v>
      </c>
      <c r="G1201" s="4">
        <v>7482486</v>
      </c>
      <c r="H1201" t="s">
        <v>45</v>
      </c>
      <c r="I1201" t="s">
        <v>75</v>
      </c>
      <c r="J1201" s="13" t="str">
        <f t="shared" si="54"/>
        <v>T12</v>
      </c>
      <c r="K1201" s="13" t="str">
        <f t="shared" si="55"/>
        <v>W50</v>
      </c>
      <c r="L1201" s="13" t="str">
        <f>VLOOKUP($C1201,List!$A$2:$D$26,2,0)</f>
        <v>Nhóm 07</v>
      </c>
      <c r="M1201" s="14">
        <f>VLOOKUP($C1201,List!$A$2:$D$26,3,0)*D1201/1000</f>
        <v>0.60799999999999998</v>
      </c>
      <c r="N1201" s="13" t="str">
        <f>VLOOKUP($C1201,List!$A$2:$D$26,4,0)</f>
        <v>800g</v>
      </c>
      <c r="O1201" s="14" t="str">
        <f t="shared" si="56"/>
        <v>Q4</v>
      </c>
    </row>
    <row r="1202" spans="1:15" x14ac:dyDescent="0.55000000000000004">
      <c r="A1202" s="2">
        <v>43808</v>
      </c>
      <c r="B1202" t="s">
        <v>62</v>
      </c>
      <c r="C1202" t="s">
        <v>17</v>
      </c>
      <c r="D1202" s="6">
        <v>600</v>
      </c>
      <c r="E1202" s="4">
        <v>586173</v>
      </c>
      <c r="F1202" s="4">
        <v>351703980</v>
      </c>
      <c r="G1202" s="4">
        <v>66823756.200000003</v>
      </c>
      <c r="H1202" t="s">
        <v>43</v>
      </c>
      <c r="I1202" t="s">
        <v>75</v>
      </c>
      <c r="J1202" s="13" t="str">
        <f t="shared" si="54"/>
        <v>T12</v>
      </c>
      <c r="K1202" s="13" t="str">
        <f t="shared" si="55"/>
        <v>W50</v>
      </c>
      <c r="L1202" s="13" t="str">
        <f>VLOOKUP($C1202,List!$A$2:$D$26,2,0)</f>
        <v>Nhóm 01</v>
      </c>
      <c r="M1202" s="14">
        <f>VLOOKUP($C1202,List!$A$2:$D$26,3,0)*D1202/1000</f>
        <v>1.38</v>
      </c>
      <c r="N1202" s="13" t="str">
        <f>VLOOKUP($C1202,List!$A$2:$D$26,4,0)</f>
        <v>500g</v>
      </c>
      <c r="O1202" s="14" t="str">
        <f t="shared" si="56"/>
        <v>Q4</v>
      </c>
    </row>
    <row r="1203" spans="1:15" x14ac:dyDescent="0.55000000000000004">
      <c r="A1203" s="2">
        <v>43808</v>
      </c>
      <c r="B1203" t="s">
        <v>63</v>
      </c>
      <c r="C1203" t="s">
        <v>28</v>
      </c>
      <c r="D1203" s="6">
        <v>300</v>
      </c>
      <c r="E1203" s="4">
        <v>859784</v>
      </c>
      <c r="F1203" s="4">
        <v>257935110</v>
      </c>
      <c r="G1203" s="4">
        <v>64483777.5</v>
      </c>
      <c r="H1203" t="s">
        <v>43</v>
      </c>
      <c r="I1203" t="s">
        <v>75</v>
      </c>
      <c r="J1203" s="13" t="str">
        <f t="shared" si="54"/>
        <v>T12</v>
      </c>
      <c r="K1203" s="13" t="str">
        <f t="shared" si="55"/>
        <v>W50</v>
      </c>
      <c r="L1203" s="13" t="str">
        <f>VLOOKUP($C1203,List!$A$2:$D$26,2,0)</f>
        <v>Nhóm 05</v>
      </c>
      <c r="M1203" s="14">
        <f>VLOOKUP($C1203,List!$A$2:$D$26,3,0)*D1203/1000</f>
        <v>0.6</v>
      </c>
      <c r="N1203" s="13" t="str">
        <f>VLOOKUP($C1203,List!$A$2:$D$26,4,0)</f>
        <v>250g</v>
      </c>
      <c r="O1203" s="14" t="str">
        <f t="shared" si="56"/>
        <v>Q4</v>
      </c>
    </row>
    <row r="1204" spans="1:15" x14ac:dyDescent="0.55000000000000004">
      <c r="A1204" s="2">
        <v>43809</v>
      </c>
      <c r="B1204" t="s">
        <v>55</v>
      </c>
      <c r="C1204" t="s">
        <v>20</v>
      </c>
      <c r="D1204" s="6">
        <v>900</v>
      </c>
      <c r="E1204" s="4">
        <v>453381</v>
      </c>
      <c r="F1204" s="4">
        <v>408043140</v>
      </c>
      <c r="G1204" s="4">
        <v>44884745.399999999</v>
      </c>
      <c r="H1204" t="s">
        <v>46</v>
      </c>
      <c r="I1204" t="s">
        <v>74</v>
      </c>
      <c r="J1204" s="13" t="str">
        <f t="shared" si="54"/>
        <v>T12</v>
      </c>
      <c r="K1204" s="13" t="str">
        <f t="shared" si="55"/>
        <v>W50</v>
      </c>
      <c r="L1204" s="13" t="str">
        <f>VLOOKUP($C1204,List!$A$2:$D$26,2,0)</f>
        <v>Nhóm 08</v>
      </c>
      <c r="M1204" s="14">
        <f>VLOOKUP($C1204,List!$A$2:$D$26,3,0)*D1204/1000</f>
        <v>2.7</v>
      </c>
      <c r="N1204" s="13" t="str">
        <f>VLOOKUP($C1204,List!$A$2:$D$26,4,0)</f>
        <v>500g</v>
      </c>
      <c r="O1204" s="14" t="str">
        <f t="shared" si="56"/>
        <v>Q4</v>
      </c>
    </row>
    <row r="1205" spans="1:15" x14ac:dyDescent="0.55000000000000004">
      <c r="A1205" s="2">
        <v>43809</v>
      </c>
      <c r="B1205" t="s">
        <v>60</v>
      </c>
      <c r="C1205" t="s">
        <v>10</v>
      </c>
      <c r="D1205" s="6">
        <v>340</v>
      </c>
      <c r="E1205" s="4">
        <v>339730</v>
      </c>
      <c r="F1205" s="4">
        <v>115508200</v>
      </c>
      <c r="G1205" s="4">
        <v>30032132</v>
      </c>
      <c r="H1205" t="s">
        <v>43</v>
      </c>
      <c r="I1205" t="s">
        <v>74</v>
      </c>
      <c r="J1205" s="13" t="str">
        <f t="shared" si="54"/>
        <v>T12</v>
      </c>
      <c r="K1205" s="13" t="str">
        <f t="shared" si="55"/>
        <v>W50</v>
      </c>
      <c r="L1205" s="13" t="str">
        <f>VLOOKUP($C1205,List!$A$2:$D$26,2,0)</f>
        <v>Nhóm 07</v>
      </c>
      <c r="M1205" s="14">
        <f>VLOOKUP($C1205,List!$A$2:$D$26,3,0)*D1205/1000</f>
        <v>0.91800000000000015</v>
      </c>
      <c r="N1205" s="13" t="str">
        <f>VLOOKUP($C1205,List!$A$2:$D$26,4,0)</f>
        <v>500g</v>
      </c>
      <c r="O1205" s="14" t="str">
        <f t="shared" si="56"/>
        <v>Q4</v>
      </c>
    </row>
    <row r="1206" spans="1:15" x14ac:dyDescent="0.55000000000000004">
      <c r="A1206" s="2">
        <v>43809</v>
      </c>
      <c r="B1206" t="s">
        <v>62</v>
      </c>
      <c r="C1206" t="s">
        <v>28</v>
      </c>
      <c r="D1206" s="6">
        <v>930</v>
      </c>
      <c r="E1206" s="4">
        <v>664474</v>
      </c>
      <c r="F1206" s="4">
        <v>617961260</v>
      </c>
      <c r="G1206" s="4">
        <v>123592252.00000001</v>
      </c>
      <c r="H1206" t="s">
        <v>45</v>
      </c>
      <c r="I1206" t="s">
        <v>74</v>
      </c>
      <c r="J1206" s="13" t="str">
        <f t="shared" si="54"/>
        <v>T12</v>
      </c>
      <c r="K1206" s="13" t="str">
        <f t="shared" si="55"/>
        <v>W50</v>
      </c>
      <c r="L1206" s="13" t="str">
        <f>VLOOKUP($C1206,List!$A$2:$D$26,2,0)</f>
        <v>Nhóm 05</v>
      </c>
      <c r="M1206" s="14">
        <f>VLOOKUP($C1206,List!$A$2:$D$26,3,0)*D1206/1000</f>
        <v>1.86</v>
      </c>
      <c r="N1206" s="13" t="str">
        <f>VLOOKUP($C1206,List!$A$2:$D$26,4,0)</f>
        <v>250g</v>
      </c>
      <c r="O1206" s="14" t="str">
        <f t="shared" si="56"/>
        <v>Q4</v>
      </c>
    </row>
    <row r="1207" spans="1:15" x14ac:dyDescent="0.55000000000000004">
      <c r="A1207" s="2">
        <v>43810</v>
      </c>
      <c r="B1207" t="s">
        <v>58</v>
      </c>
      <c r="C1207" t="s">
        <v>22</v>
      </c>
      <c r="D1207" s="6">
        <v>800</v>
      </c>
      <c r="E1207" s="4">
        <v>717513</v>
      </c>
      <c r="F1207" s="4">
        <v>574010170</v>
      </c>
      <c r="G1207" s="4">
        <v>132022339.09999999</v>
      </c>
      <c r="H1207" t="s">
        <v>46</v>
      </c>
      <c r="I1207" t="s">
        <v>75</v>
      </c>
      <c r="J1207" s="13" t="str">
        <f t="shared" si="54"/>
        <v>T12</v>
      </c>
      <c r="K1207" s="13" t="str">
        <f t="shared" si="55"/>
        <v>W50</v>
      </c>
      <c r="L1207" s="13" t="str">
        <f>VLOOKUP($C1207,List!$A$2:$D$26,2,0)</f>
        <v>Nhóm 06</v>
      </c>
      <c r="M1207" s="14">
        <f>VLOOKUP($C1207,List!$A$2:$D$26,3,0)*D1207/1000</f>
        <v>1.52</v>
      </c>
      <c r="N1207" s="13" t="str">
        <f>VLOOKUP($C1207,List!$A$2:$D$26,4,0)</f>
        <v>250g</v>
      </c>
      <c r="O1207" s="14" t="str">
        <f t="shared" si="56"/>
        <v>Q4</v>
      </c>
    </row>
    <row r="1208" spans="1:15" x14ac:dyDescent="0.55000000000000004">
      <c r="A1208" s="2">
        <v>43810</v>
      </c>
      <c r="B1208" t="s">
        <v>51</v>
      </c>
      <c r="C1208" t="s">
        <v>23</v>
      </c>
      <c r="D1208" s="6">
        <v>750</v>
      </c>
      <c r="E1208" s="4">
        <v>798365</v>
      </c>
      <c r="F1208" s="4">
        <v>598773820</v>
      </c>
      <c r="G1208" s="4">
        <v>77840596.599999994</v>
      </c>
      <c r="H1208" t="s">
        <v>45</v>
      </c>
      <c r="I1208" t="s">
        <v>75</v>
      </c>
      <c r="J1208" s="13" t="str">
        <f t="shared" si="54"/>
        <v>T12</v>
      </c>
      <c r="K1208" s="13" t="str">
        <f t="shared" si="55"/>
        <v>W50</v>
      </c>
      <c r="L1208" s="13" t="str">
        <f>VLOOKUP($C1208,List!$A$2:$D$26,2,0)</f>
        <v>Nhóm 07</v>
      </c>
      <c r="M1208" s="14">
        <f>VLOOKUP($C1208,List!$A$2:$D$26,3,0)*D1208/1000</f>
        <v>3.0749999999999997</v>
      </c>
      <c r="N1208" s="13" t="str">
        <f>VLOOKUP($C1208,List!$A$2:$D$26,4,0)</f>
        <v>1000g</v>
      </c>
      <c r="O1208" s="14" t="str">
        <f t="shared" si="56"/>
        <v>Q4</v>
      </c>
    </row>
    <row r="1209" spans="1:15" x14ac:dyDescent="0.55000000000000004">
      <c r="A1209" s="2">
        <v>43811</v>
      </c>
      <c r="B1209" t="s">
        <v>60</v>
      </c>
      <c r="C1209" t="s">
        <v>12</v>
      </c>
      <c r="D1209" s="6">
        <v>520</v>
      </c>
      <c r="E1209" s="4">
        <v>939052</v>
      </c>
      <c r="F1209" s="4">
        <v>488307190</v>
      </c>
      <c r="G1209" s="4">
        <v>73246078.5</v>
      </c>
      <c r="H1209" t="s">
        <v>44</v>
      </c>
      <c r="I1209" t="s">
        <v>75</v>
      </c>
      <c r="J1209" s="13" t="str">
        <f t="shared" si="54"/>
        <v>T12</v>
      </c>
      <c r="K1209" s="13" t="str">
        <f t="shared" si="55"/>
        <v>W50</v>
      </c>
      <c r="L1209" s="13" t="str">
        <f>VLOOKUP($C1209,List!$A$2:$D$26,2,0)</f>
        <v>Nhóm 03</v>
      </c>
      <c r="M1209" s="14">
        <f>VLOOKUP($C1209,List!$A$2:$D$26,3,0)*D1209/1000</f>
        <v>2.2360000000000002</v>
      </c>
      <c r="N1209" s="13" t="str">
        <f>VLOOKUP($C1209,List!$A$2:$D$26,4,0)</f>
        <v>1000g</v>
      </c>
      <c r="O1209" s="14" t="str">
        <f t="shared" si="56"/>
        <v>Q4</v>
      </c>
    </row>
    <row r="1210" spans="1:15" x14ac:dyDescent="0.55000000000000004">
      <c r="A1210" s="2">
        <v>43811</v>
      </c>
      <c r="B1210" t="s">
        <v>52</v>
      </c>
      <c r="C1210" t="s">
        <v>7</v>
      </c>
      <c r="D1210" s="6">
        <v>720</v>
      </c>
      <c r="E1210" s="4">
        <v>512979</v>
      </c>
      <c r="F1210" s="4">
        <v>369344710</v>
      </c>
      <c r="G1210" s="4">
        <v>84949283.299999997</v>
      </c>
      <c r="H1210" t="s">
        <v>46</v>
      </c>
      <c r="I1210" t="s">
        <v>74</v>
      </c>
      <c r="J1210" s="13" t="str">
        <f t="shared" si="54"/>
        <v>T12</v>
      </c>
      <c r="K1210" s="13" t="str">
        <f t="shared" si="55"/>
        <v>W50</v>
      </c>
      <c r="L1210" s="13" t="str">
        <f>VLOOKUP($C1210,List!$A$2:$D$26,2,0)</f>
        <v>Nhóm 06</v>
      </c>
      <c r="M1210" s="14">
        <f>VLOOKUP($C1210,List!$A$2:$D$26,3,0)*D1210/1000</f>
        <v>2.3039999999999998</v>
      </c>
      <c r="N1210" s="13" t="str">
        <f>VLOOKUP($C1210,List!$A$2:$D$26,4,0)</f>
        <v>800g</v>
      </c>
      <c r="O1210" s="14" t="str">
        <f t="shared" si="56"/>
        <v>Q4</v>
      </c>
    </row>
    <row r="1211" spans="1:15" x14ac:dyDescent="0.55000000000000004">
      <c r="A1211" s="2">
        <v>43811</v>
      </c>
      <c r="B1211" t="s">
        <v>50</v>
      </c>
      <c r="C1211" t="s">
        <v>8</v>
      </c>
      <c r="D1211" s="6">
        <v>1100</v>
      </c>
      <c r="E1211" s="4">
        <v>512898</v>
      </c>
      <c r="F1211" s="4">
        <v>564187650</v>
      </c>
      <c r="G1211" s="4">
        <v>95911900.5</v>
      </c>
      <c r="H1211" t="s">
        <v>47</v>
      </c>
      <c r="I1211" t="s">
        <v>74</v>
      </c>
      <c r="J1211" s="13" t="str">
        <f t="shared" si="54"/>
        <v>T12</v>
      </c>
      <c r="K1211" s="13" t="str">
        <f t="shared" si="55"/>
        <v>W50</v>
      </c>
      <c r="L1211" s="13" t="str">
        <f>VLOOKUP($C1211,List!$A$2:$D$26,2,0)</f>
        <v>Nhóm 02</v>
      </c>
      <c r="M1211" s="14">
        <f>VLOOKUP($C1211,List!$A$2:$D$26,3,0)*D1211/1000</f>
        <v>4.4000000000000004</v>
      </c>
      <c r="N1211" s="13" t="str">
        <f>VLOOKUP($C1211,List!$A$2:$D$26,4,0)</f>
        <v>800g</v>
      </c>
      <c r="O1211" s="14" t="str">
        <f t="shared" si="56"/>
        <v>Q4</v>
      </c>
    </row>
    <row r="1212" spans="1:15" x14ac:dyDescent="0.55000000000000004">
      <c r="A1212" s="2">
        <v>43811</v>
      </c>
      <c r="B1212" t="s">
        <v>63</v>
      </c>
      <c r="C1212" t="s">
        <v>24</v>
      </c>
      <c r="D1212" s="6">
        <v>1010</v>
      </c>
      <c r="E1212" s="4">
        <v>633027</v>
      </c>
      <c r="F1212" s="4">
        <v>639357730</v>
      </c>
      <c r="G1212" s="4">
        <v>153445855.19999999</v>
      </c>
      <c r="H1212" t="s">
        <v>47</v>
      </c>
      <c r="I1212" t="s">
        <v>75</v>
      </c>
      <c r="J1212" s="13" t="str">
        <f t="shared" si="54"/>
        <v>T12</v>
      </c>
      <c r="K1212" s="13" t="str">
        <f t="shared" si="55"/>
        <v>W50</v>
      </c>
      <c r="L1212" s="13" t="str">
        <f>VLOOKUP($C1212,List!$A$2:$D$26,2,0)</f>
        <v>Nhóm 06</v>
      </c>
      <c r="M1212" s="14">
        <f>VLOOKUP($C1212,List!$A$2:$D$26,3,0)*D1212/1000</f>
        <v>2.121</v>
      </c>
      <c r="N1212" s="13" t="str">
        <f>VLOOKUP($C1212,List!$A$2:$D$26,4,0)</f>
        <v>500g</v>
      </c>
      <c r="O1212" s="14" t="str">
        <f t="shared" si="56"/>
        <v>Q4</v>
      </c>
    </row>
    <row r="1213" spans="1:15" x14ac:dyDescent="0.55000000000000004">
      <c r="A1213" s="2">
        <v>43812</v>
      </c>
      <c r="B1213" t="s">
        <v>54</v>
      </c>
      <c r="C1213" t="s">
        <v>17</v>
      </c>
      <c r="D1213" s="6">
        <v>810</v>
      </c>
      <c r="E1213" s="4">
        <v>454937</v>
      </c>
      <c r="F1213" s="4">
        <v>368499200</v>
      </c>
      <c r="G1213" s="4">
        <v>58959872</v>
      </c>
      <c r="H1213" t="s">
        <v>46</v>
      </c>
      <c r="I1213" t="s">
        <v>75</v>
      </c>
      <c r="J1213" s="13" t="str">
        <f t="shared" si="54"/>
        <v>T12</v>
      </c>
      <c r="K1213" s="13" t="str">
        <f t="shared" si="55"/>
        <v>W50</v>
      </c>
      <c r="L1213" s="13" t="str">
        <f>VLOOKUP($C1213,List!$A$2:$D$26,2,0)</f>
        <v>Nhóm 01</v>
      </c>
      <c r="M1213" s="14">
        <f>VLOOKUP($C1213,List!$A$2:$D$26,3,0)*D1213/1000</f>
        <v>1.8629999999999998</v>
      </c>
      <c r="N1213" s="13" t="str">
        <f>VLOOKUP($C1213,List!$A$2:$D$26,4,0)</f>
        <v>500g</v>
      </c>
      <c r="O1213" s="14" t="str">
        <f t="shared" si="56"/>
        <v>Q4</v>
      </c>
    </row>
    <row r="1214" spans="1:15" x14ac:dyDescent="0.55000000000000004">
      <c r="A1214" s="2">
        <v>43812</v>
      </c>
      <c r="B1214" t="s">
        <v>55</v>
      </c>
      <c r="C1214" t="s">
        <v>17</v>
      </c>
      <c r="D1214" s="6">
        <v>720</v>
      </c>
      <c r="E1214" s="4">
        <v>432372</v>
      </c>
      <c r="F1214" s="4">
        <v>311308090</v>
      </c>
      <c r="G1214" s="4">
        <v>68487779.800000012</v>
      </c>
      <c r="H1214" t="s">
        <v>46</v>
      </c>
      <c r="I1214" t="s">
        <v>74</v>
      </c>
      <c r="J1214" s="13" t="str">
        <f t="shared" si="54"/>
        <v>T12</v>
      </c>
      <c r="K1214" s="13" t="str">
        <f t="shared" si="55"/>
        <v>W50</v>
      </c>
      <c r="L1214" s="13" t="str">
        <f>VLOOKUP($C1214,List!$A$2:$D$26,2,0)</f>
        <v>Nhóm 01</v>
      </c>
      <c r="M1214" s="14">
        <f>VLOOKUP($C1214,List!$A$2:$D$26,3,0)*D1214/1000</f>
        <v>1.6559999999999997</v>
      </c>
      <c r="N1214" s="13" t="str">
        <f>VLOOKUP($C1214,List!$A$2:$D$26,4,0)</f>
        <v>500g</v>
      </c>
      <c r="O1214" s="14" t="str">
        <f t="shared" si="56"/>
        <v>Q4</v>
      </c>
    </row>
    <row r="1215" spans="1:15" x14ac:dyDescent="0.55000000000000004">
      <c r="A1215" s="2">
        <v>43812</v>
      </c>
      <c r="B1215" t="s">
        <v>51</v>
      </c>
      <c r="C1215" t="s">
        <v>9</v>
      </c>
      <c r="D1215" s="6">
        <v>1070</v>
      </c>
      <c r="E1215" s="4">
        <v>433640</v>
      </c>
      <c r="F1215" s="4">
        <v>463994500</v>
      </c>
      <c r="G1215" s="4">
        <v>46399450</v>
      </c>
      <c r="H1215" t="s">
        <v>44</v>
      </c>
      <c r="I1215" t="s">
        <v>75</v>
      </c>
      <c r="J1215" s="13" t="str">
        <f t="shared" si="54"/>
        <v>T12</v>
      </c>
      <c r="K1215" s="13" t="str">
        <f t="shared" si="55"/>
        <v>W50</v>
      </c>
      <c r="L1215" s="13" t="str">
        <f>VLOOKUP($C1215,List!$A$2:$D$26,2,0)</f>
        <v>Nhóm 04</v>
      </c>
      <c r="M1215" s="14">
        <f>VLOOKUP($C1215,List!$A$2:$D$26,3,0)*D1215/1000</f>
        <v>3.4239999999999999</v>
      </c>
      <c r="N1215" s="13" t="str">
        <f>VLOOKUP($C1215,List!$A$2:$D$26,4,0)</f>
        <v>800g</v>
      </c>
      <c r="O1215" s="14" t="str">
        <f t="shared" si="56"/>
        <v>Q4</v>
      </c>
    </row>
    <row r="1216" spans="1:15" x14ac:dyDescent="0.55000000000000004">
      <c r="A1216" s="2">
        <v>43812</v>
      </c>
      <c r="B1216" t="s">
        <v>50</v>
      </c>
      <c r="C1216" t="s">
        <v>20</v>
      </c>
      <c r="D1216" s="6">
        <v>300</v>
      </c>
      <c r="E1216" s="4">
        <v>513664</v>
      </c>
      <c r="F1216" s="4">
        <v>154099110</v>
      </c>
      <c r="G1216" s="4">
        <v>13868919.9</v>
      </c>
      <c r="H1216" t="s">
        <v>47</v>
      </c>
      <c r="I1216" t="s">
        <v>74</v>
      </c>
      <c r="J1216" s="13" t="str">
        <f t="shared" si="54"/>
        <v>T12</v>
      </c>
      <c r="K1216" s="13" t="str">
        <f t="shared" si="55"/>
        <v>W50</v>
      </c>
      <c r="L1216" s="13" t="str">
        <f>VLOOKUP($C1216,List!$A$2:$D$26,2,0)</f>
        <v>Nhóm 08</v>
      </c>
      <c r="M1216" s="14">
        <f>VLOOKUP($C1216,List!$A$2:$D$26,3,0)*D1216/1000</f>
        <v>0.9</v>
      </c>
      <c r="N1216" s="13" t="str">
        <f>VLOOKUP($C1216,List!$A$2:$D$26,4,0)</f>
        <v>500g</v>
      </c>
      <c r="O1216" s="14" t="str">
        <f t="shared" si="56"/>
        <v>Q4</v>
      </c>
    </row>
    <row r="1217" spans="1:15" x14ac:dyDescent="0.55000000000000004">
      <c r="A1217" s="2">
        <v>43813</v>
      </c>
      <c r="B1217" t="s">
        <v>55</v>
      </c>
      <c r="C1217" t="s">
        <v>7</v>
      </c>
      <c r="D1217" s="6">
        <v>450</v>
      </c>
      <c r="E1217" s="4">
        <v>442848</v>
      </c>
      <c r="F1217" s="4">
        <v>199281630</v>
      </c>
      <c r="G1217" s="4">
        <v>43841958.600000001</v>
      </c>
      <c r="H1217" t="s">
        <v>43</v>
      </c>
      <c r="I1217" t="s">
        <v>74</v>
      </c>
      <c r="J1217" s="13" t="str">
        <f t="shared" si="54"/>
        <v>T12</v>
      </c>
      <c r="K1217" s="13" t="str">
        <f t="shared" si="55"/>
        <v>W50</v>
      </c>
      <c r="L1217" s="13" t="str">
        <f>VLOOKUP($C1217,List!$A$2:$D$26,2,0)</f>
        <v>Nhóm 06</v>
      </c>
      <c r="M1217" s="14">
        <f>VLOOKUP($C1217,List!$A$2:$D$26,3,0)*D1217/1000</f>
        <v>1.44</v>
      </c>
      <c r="N1217" s="13" t="str">
        <f>VLOOKUP($C1217,List!$A$2:$D$26,4,0)</f>
        <v>800g</v>
      </c>
      <c r="O1217" s="14" t="str">
        <f t="shared" si="56"/>
        <v>Q4</v>
      </c>
    </row>
    <row r="1218" spans="1:15" x14ac:dyDescent="0.55000000000000004">
      <c r="A1218" s="2">
        <v>43813</v>
      </c>
      <c r="B1218" t="s">
        <v>50</v>
      </c>
      <c r="C1218" t="s">
        <v>15</v>
      </c>
      <c r="D1218" s="6">
        <v>90</v>
      </c>
      <c r="E1218" s="4">
        <v>809750</v>
      </c>
      <c r="F1218" s="4">
        <v>72877520</v>
      </c>
      <c r="G1218" s="4">
        <v>16761829.6</v>
      </c>
      <c r="H1218" t="s">
        <v>47</v>
      </c>
      <c r="I1218" t="s">
        <v>75</v>
      </c>
      <c r="J1218" s="13" t="str">
        <f t="shared" si="54"/>
        <v>T12</v>
      </c>
      <c r="K1218" s="13" t="str">
        <f t="shared" si="55"/>
        <v>W50</v>
      </c>
      <c r="L1218" s="13" t="str">
        <f>VLOOKUP($C1218,List!$A$2:$D$26,2,0)</f>
        <v>Nhóm 03</v>
      </c>
      <c r="M1218" s="14">
        <f>VLOOKUP($C1218,List!$A$2:$D$26,3,0)*D1218/1000</f>
        <v>0.32400000000000001</v>
      </c>
      <c r="N1218" s="13" t="str">
        <f>VLOOKUP($C1218,List!$A$2:$D$26,4,0)</f>
        <v>800g</v>
      </c>
      <c r="O1218" s="14" t="str">
        <f t="shared" si="56"/>
        <v>Q4</v>
      </c>
    </row>
    <row r="1219" spans="1:15" x14ac:dyDescent="0.55000000000000004">
      <c r="A1219" s="2">
        <v>43814</v>
      </c>
      <c r="B1219" t="s">
        <v>57</v>
      </c>
      <c r="C1219" t="s">
        <v>29</v>
      </c>
      <c r="D1219" s="6">
        <v>190</v>
      </c>
      <c r="E1219" s="4">
        <v>1131206</v>
      </c>
      <c r="F1219" s="4">
        <v>214929110</v>
      </c>
      <c r="G1219" s="4">
        <v>30090075.400000006</v>
      </c>
      <c r="H1219" t="s">
        <v>43</v>
      </c>
      <c r="I1219" t="s">
        <v>75</v>
      </c>
      <c r="J1219" s="13" t="str">
        <f t="shared" si="54"/>
        <v>T12</v>
      </c>
      <c r="K1219" s="13" t="str">
        <f t="shared" si="55"/>
        <v>W51</v>
      </c>
      <c r="L1219" s="13" t="str">
        <f>VLOOKUP($C1219,List!$A$2:$D$26,2,0)</f>
        <v>Nhóm 02</v>
      </c>
      <c r="M1219" s="14">
        <f>VLOOKUP($C1219,List!$A$2:$D$26,3,0)*D1219/1000</f>
        <v>0.627</v>
      </c>
      <c r="N1219" s="13" t="str">
        <f>VLOOKUP($C1219,List!$A$2:$D$26,4,0)</f>
        <v>800g</v>
      </c>
      <c r="O1219" s="14" t="str">
        <f t="shared" si="56"/>
        <v>Q4</v>
      </c>
    </row>
    <row r="1220" spans="1:15" x14ac:dyDescent="0.55000000000000004">
      <c r="A1220" s="2">
        <v>43814</v>
      </c>
      <c r="B1220" t="s">
        <v>63</v>
      </c>
      <c r="C1220" t="s">
        <v>24</v>
      </c>
      <c r="D1220" s="6">
        <v>280</v>
      </c>
      <c r="E1220" s="4">
        <v>615908</v>
      </c>
      <c r="F1220" s="4">
        <v>172454250</v>
      </c>
      <c r="G1220" s="4">
        <v>25868137.5</v>
      </c>
      <c r="H1220" t="s">
        <v>46</v>
      </c>
      <c r="I1220" t="s">
        <v>74</v>
      </c>
      <c r="J1220" s="13" t="str">
        <f t="shared" si="54"/>
        <v>T12</v>
      </c>
      <c r="K1220" s="13" t="str">
        <f t="shared" si="55"/>
        <v>W51</v>
      </c>
      <c r="L1220" s="13" t="str">
        <f>VLOOKUP($C1220,List!$A$2:$D$26,2,0)</f>
        <v>Nhóm 06</v>
      </c>
      <c r="M1220" s="14">
        <f>VLOOKUP($C1220,List!$A$2:$D$26,3,0)*D1220/1000</f>
        <v>0.58799999999999997</v>
      </c>
      <c r="N1220" s="13" t="str">
        <f>VLOOKUP($C1220,List!$A$2:$D$26,4,0)</f>
        <v>500g</v>
      </c>
      <c r="O1220" s="14" t="str">
        <f t="shared" si="56"/>
        <v>Q4</v>
      </c>
    </row>
    <row r="1221" spans="1:15" x14ac:dyDescent="0.55000000000000004">
      <c r="A1221" s="2">
        <v>43814</v>
      </c>
      <c r="B1221" t="s">
        <v>55</v>
      </c>
      <c r="C1221" t="s">
        <v>25</v>
      </c>
      <c r="D1221" s="6">
        <v>1080</v>
      </c>
      <c r="E1221" s="4">
        <v>524404</v>
      </c>
      <c r="F1221" s="4">
        <v>566356320</v>
      </c>
      <c r="G1221" s="4">
        <v>84953447.999999985</v>
      </c>
      <c r="H1221" t="s">
        <v>47</v>
      </c>
      <c r="I1221" t="s">
        <v>75</v>
      </c>
      <c r="J1221" s="13" t="str">
        <f t="shared" si="54"/>
        <v>T12</v>
      </c>
      <c r="K1221" s="13" t="str">
        <f t="shared" si="55"/>
        <v>W51</v>
      </c>
      <c r="L1221" s="13" t="str">
        <f>VLOOKUP($C1221,List!$A$2:$D$26,2,0)</f>
        <v>Nhóm 06</v>
      </c>
      <c r="M1221" s="14">
        <f>VLOOKUP($C1221,List!$A$2:$D$26,3,0)*D1221/1000</f>
        <v>1.4039999999999999</v>
      </c>
      <c r="N1221" s="13" t="str">
        <f>VLOOKUP($C1221,List!$A$2:$D$26,4,0)</f>
        <v>250g</v>
      </c>
      <c r="O1221" s="14" t="str">
        <f t="shared" si="56"/>
        <v>Q4</v>
      </c>
    </row>
    <row r="1222" spans="1:15" x14ac:dyDescent="0.55000000000000004">
      <c r="A1222" s="2">
        <v>43814</v>
      </c>
      <c r="B1222" t="s">
        <v>51</v>
      </c>
      <c r="C1222" t="s">
        <v>13</v>
      </c>
      <c r="D1222" s="6">
        <v>20</v>
      </c>
      <c r="E1222" s="4">
        <v>965103</v>
      </c>
      <c r="F1222" s="4">
        <v>19302050</v>
      </c>
      <c r="G1222" s="4">
        <v>3667389.5</v>
      </c>
      <c r="H1222" t="s">
        <v>47</v>
      </c>
      <c r="I1222" t="s">
        <v>75</v>
      </c>
      <c r="J1222" s="13" t="str">
        <f t="shared" si="54"/>
        <v>T12</v>
      </c>
      <c r="K1222" s="13" t="str">
        <f t="shared" si="55"/>
        <v>W51</v>
      </c>
      <c r="L1222" s="13" t="str">
        <f>VLOOKUP($C1222,List!$A$2:$D$26,2,0)</f>
        <v>Nhóm 08</v>
      </c>
      <c r="M1222" s="14">
        <f>VLOOKUP($C1222,List!$A$2:$D$26,3,0)*D1222/1000</f>
        <v>5.3999999999999999E-2</v>
      </c>
      <c r="N1222" s="13" t="str">
        <f>VLOOKUP($C1222,List!$A$2:$D$26,4,0)</f>
        <v>500g</v>
      </c>
      <c r="O1222" s="14" t="str">
        <f t="shared" si="56"/>
        <v>Q4</v>
      </c>
    </row>
    <row r="1223" spans="1:15" x14ac:dyDescent="0.55000000000000004">
      <c r="A1223" s="2">
        <v>43814</v>
      </c>
      <c r="B1223" t="s">
        <v>51</v>
      </c>
      <c r="C1223" t="s">
        <v>17</v>
      </c>
      <c r="D1223" s="6">
        <v>370</v>
      </c>
      <c r="E1223" s="4">
        <v>478668</v>
      </c>
      <c r="F1223" s="4">
        <v>177107000</v>
      </c>
      <c r="G1223" s="4">
        <v>15939630</v>
      </c>
      <c r="H1223" t="s">
        <v>47</v>
      </c>
      <c r="I1223" t="s">
        <v>75</v>
      </c>
      <c r="J1223" s="13" t="str">
        <f t="shared" si="54"/>
        <v>T12</v>
      </c>
      <c r="K1223" s="13" t="str">
        <f t="shared" si="55"/>
        <v>W51</v>
      </c>
      <c r="L1223" s="13" t="str">
        <f>VLOOKUP($C1223,List!$A$2:$D$26,2,0)</f>
        <v>Nhóm 01</v>
      </c>
      <c r="M1223" s="14">
        <f>VLOOKUP($C1223,List!$A$2:$D$26,3,0)*D1223/1000</f>
        <v>0.85099999999999987</v>
      </c>
      <c r="N1223" s="13" t="str">
        <f>VLOOKUP($C1223,List!$A$2:$D$26,4,0)</f>
        <v>500g</v>
      </c>
      <c r="O1223" s="14" t="str">
        <f t="shared" si="56"/>
        <v>Q4</v>
      </c>
    </row>
    <row r="1224" spans="1:15" x14ac:dyDescent="0.55000000000000004">
      <c r="A1224" s="2">
        <v>43814</v>
      </c>
      <c r="B1224" t="s">
        <v>53</v>
      </c>
      <c r="C1224" t="s">
        <v>27</v>
      </c>
      <c r="D1224" s="6">
        <v>980</v>
      </c>
      <c r="E1224" s="4">
        <v>344792</v>
      </c>
      <c r="F1224" s="4">
        <v>337896520</v>
      </c>
      <c r="G1224" s="4">
        <v>64200338.799999997</v>
      </c>
      <c r="H1224" t="s">
        <v>46</v>
      </c>
      <c r="I1224" t="s">
        <v>74</v>
      </c>
      <c r="J1224" s="13" t="str">
        <f t="shared" ref="J1224:J1259" si="57">"T"&amp;RIGHT(0&amp;MONTH(A1224),2)</f>
        <v>T12</v>
      </c>
      <c r="K1224" s="13" t="str">
        <f t="shared" ref="K1224:K1259" si="58">"W"&amp;RIGHT(0&amp;WEEKNUM(A1224),2)</f>
        <v>W51</v>
      </c>
      <c r="L1224" s="13" t="str">
        <f>VLOOKUP($C1224,List!$A$2:$D$26,2,0)</f>
        <v>Nhóm 03</v>
      </c>
      <c r="M1224" s="14">
        <f>VLOOKUP($C1224,List!$A$2:$D$26,3,0)*D1224/1000</f>
        <v>3.6259999999999999</v>
      </c>
      <c r="N1224" s="13" t="str">
        <f>VLOOKUP($C1224,List!$A$2:$D$26,4,0)</f>
        <v>800g</v>
      </c>
      <c r="O1224" s="14" t="str">
        <f t="shared" ref="O1224:O1259" si="59">IF(MONTH(A1224)&gt;9,"Q4",IF(MONTH(A1224)&gt;6,"Q3",IF(MONTH(A1224)&gt;3,"Q2","Q1")))</f>
        <v>Q4</v>
      </c>
    </row>
    <row r="1225" spans="1:15" x14ac:dyDescent="0.55000000000000004">
      <c r="A1225" s="2">
        <v>43815</v>
      </c>
      <c r="B1225" t="s">
        <v>54</v>
      </c>
      <c r="C1225" t="s">
        <v>18</v>
      </c>
      <c r="D1225" s="6">
        <v>140</v>
      </c>
      <c r="E1225" s="4">
        <v>276681</v>
      </c>
      <c r="F1225" s="4">
        <v>38735270</v>
      </c>
      <c r="G1225" s="4">
        <v>4260879.7</v>
      </c>
      <c r="H1225" t="s">
        <v>44</v>
      </c>
      <c r="I1225" t="s">
        <v>74</v>
      </c>
      <c r="J1225" s="13" t="str">
        <f t="shared" si="57"/>
        <v>T12</v>
      </c>
      <c r="K1225" s="13" t="str">
        <f t="shared" si="58"/>
        <v>W51</v>
      </c>
      <c r="L1225" s="13" t="str">
        <f>VLOOKUP($C1225,List!$A$2:$D$26,2,0)</f>
        <v>Nhóm 02</v>
      </c>
      <c r="M1225" s="14">
        <f>VLOOKUP($C1225,List!$A$2:$D$26,3,0)*D1225/1000</f>
        <v>0.56000000000000005</v>
      </c>
      <c r="N1225" s="13" t="str">
        <f>VLOOKUP($C1225,List!$A$2:$D$26,4,0)</f>
        <v>800g</v>
      </c>
      <c r="O1225" s="14" t="str">
        <f t="shared" si="59"/>
        <v>Q4</v>
      </c>
    </row>
    <row r="1226" spans="1:15" x14ac:dyDescent="0.55000000000000004">
      <c r="A1226" s="2">
        <v>43815</v>
      </c>
      <c r="B1226" t="s">
        <v>54</v>
      </c>
      <c r="C1226" t="s">
        <v>31</v>
      </c>
      <c r="D1226" s="6">
        <v>180</v>
      </c>
      <c r="E1226" s="4">
        <v>591289</v>
      </c>
      <c r="F1226" s="4">
        <v>106432000</v>
      </c>
      <c r="G1226" s="4">
        <v>11707520</v>
      </c>
      <c r="H1226" t="s">
        <v>47</v>
      </c>
      <c r="I1226" t="s">
        <v>75</v>
      </c>
      <c r="J1226" s="13" t="str">
        <f t="shared" si="57"/>
        <v>T12</v>
      </c>
      <c r="K1226" s="13" t="str">
        <f t="shared" si="58"/>
        <v>W51</v>
      </c>
      <c r="L1226" s="13" t="str">
        <f>VLOOKUP($C1226,List!$A$2:$D$26,2,0)</f>
        <v>Nhóm 04</v>
      </c>
      <c r="M1226" s="14">
        <f>VLOOKUP($C1226,List!$A$2:$D$26,3,0)*D1226/1000</f>
        <v>0.57599999999999996</v>
      </c>
      <c r="N1226" s="13" t="str">
        <f>VLOOKUP($C1226,List!$A$2:$D$26,4,0)</f>
        <v>800g</v>
      </c>
      <c r="O1226" s="14" t="str">
        <f t="shared" si="59"/>
        <v>Q4</v>
      </c>
    </row>
    <row r="1227" spans="1:15" x14ac:dyDescent="0.55000000000000004">
      <c r="A1227" s="2">
        <v>43816</v>
      </c>
      <c r="B1227" t="s">
        <v>57</v>
      </c>
      <c r="C1227" t="s">
        <v>31</v>
      </c>
      <c r="D1227" s="6">
        <v>690</v>
      </c>
      <c r="E1227" s="4">
        <v>809917</v>
      </c>
      <c r="F1227" s="4">
        <v>558842630</v>
      </c>
      <c r="G1227" s="4">
        <v>61472689.299999997</v>
      </c>
      <c r="H1227" t="s">
        <v>45</v>
      </c>
      <c r="I1227" t="s">
        <v>75</v>
      </c>
      <c r="J1227" s="13" t="str">
        <f t="shared" si="57"/>
        <v>T12</v>
      </c>
      <c r="K1227" s="13" t="str">
        <f t="shared" si="58"/>
        <v>W51</v>
      </c>
      <c r="L1227" s="13" t="str">
        <f>VLOOKUP($C1227,List!$A$2:$D$26,2,0)</f>
        <v>Nhóm 04</v>
      </c>
      <c r="M1227" s="14">
        <f>VLOOKUP($C1227,List!$A$2:$D$26,3,0)*D1227/1000</f>
        <v>2.2080000000000002</v>
      </c>
      <c r="N1227" s="13" t="str">
        <f>VLOOKUP($C1227,List!$A$2:$D$26,4,0)</f>
        <v>800g</v>
      </c>
      <c r="O1227" s="14" t="str">
        <f t="shared" si="59"/>
        <v>Q4</v>
      </c>
    </row>
    <row r="1228" spans="1:15" x14ac:dyDescent="0.55000000000000004">
      <c r="A1228" s="2">
        <v>43816</v>
      </c>
      <c r="B1228" t="s">
        <v>51</v>
      </c>
      <c r="C1228" t="s">
        <v>7</v>
      </c>
      <c r="D1228" s="6">
        <v>290</v>
      </c>
      <c r="E1228" s="4">
        <v>499091</v>
      </c>
      <c r="F1228" s="4">
        <v>144736340</v>
      </c>
      <c r="G1228" s="4">
        <v>17368360.799999997</v>
      </c>
      <c r="H1228" t="s">
        <v>44</v>
      </c>
      <c r="I1228" t="s">
        <v>74</v>
      </c>
      <c r="J1228" s="13" t="str">
        <f t="shared" si="57"/>
        <v>T12</v>
      </c>
      <c r="K1228" s="13" t="str">
        <f t="shared" si="58"/>
        <v>W51</v>
      </c>
      <c r="L1228" s="13" t="str">
        <f>VLOOKUP($C1228,List!$A$2:$D$26,2,0)</f>
        <v>Nhóm 06</v>
      </c>
      <c r="M1228" s="14">
        <f>VLOOKUP($C1228,List!$A$2:$D$26,3,0)*D1228/1000</f>
        <v>0.92800000000000005</v>
      </c>
      <c r="N1228" s="13" t="str">
        <f>VLOOKUP($C1228,List!$A$2:$D$26,4,0)</f>
        <v>800g</v>
      </c>
      <c r="O1228" s="14" t="str">
        <f t="shared" si="59"/>
        <v>Q4</v>
      </c>
    </row>
    <row r="1229" spans="1:15" x14ac:dyDescent="0.55000000000000004">
      <c r="A1229" s="2">
        <v>43816</v>
      </c>
      <c r="B1229" t="s">
        <v>53</v>
      </c>
      <c r="C1229" t="s">
        <v>19</v>
      </c>
      <c r="D1229" s="6">
        <v>300</v>
      </c>
      <c r="E1229" s="4">
        <v>503727</v>
      </c>
      <c r="F1229" s="4">
        <v>151117960</v>
      </c>
      <c r="G1229" s="4">
        <v>36268310.399999999</v>
      </c>
      <c r="H1229" t="s">
        <v>46</v>
      </c>
      <c r="I1229" t="s">
        <v>75</v>
      </c>
      <c r="J1229" s="13" t="str">
        <f t="shared" si="57"/>
        <v>T12</v>
      </c>
      <c r="K1229" s="13" t="str">
        <f t="shared" si="58"/>
        <v>W51</v>
      </c>
      <c r="L1229" s="13" t="str">
        <f>VLOOKUP($C1229,List!$A$2:$D$26,2,0)</f>
        <v>Nhóm 08</v>
      </c>
      <c r="M1229" s="14">
        <f>VLOOKUP($C1229,List!$A$2:$D$26,3,0)*D1229/1000</f>
        <v>0.36</v>
      </c>
      <c r="N1229" s="13" t="str">
        <f>VLOOKUP($C1229,List!$A$2:$D$26,4,0)</f>
        <v>250g</v>
      </c>
      <c r="O1229" s="14" t="str">
        <f t="shared" si="59"/>
        <v>Q4</v>
      </c>
    </row>
    <row r="1230" spans="1:15" x14ac:dyDescent="0.55000000000000004">
      <c r="A1230" s="2">
        <v>43816</v>
      </c>
      <c r="B1230" t="s">
        <v>58</v>
      </c>
      <c r="C1230" t="s">
        <v>28</v>
      </c>
      <c r="D1230" s="6">
        <v>780</v>
      </c>
      <c r="E1230" s="4">
        <v>831140</v>
      </c>
      <c r="F1230" s="4">
        <v>648289310</v>
      </c>
      <c r="G1230" s="4">
        <v>103726289.60000001</v>
      </c>
      <c r="H1230" t="s">
        <v>47</v>
      </c>
      <c r="I1230" t="s">
        <v>74</v>
      </c>
      <c r="J1230" s="13" t="str">
        <f t="shared" si="57"/>
        <v>T12</v>
      </c>
      <c r="K1230" s="13" t="str">
        <f t="shared" si="58"/>
        <v>W51</v>
      </c>
      <c r="L1230" s="13" t="str">
        <f>VLOOKUP($C1230,List!$A$2:$D$26,2,0)</f>
        <v>Nhóm 05</v>
      </c>
      <c r="M1230" s="14">
        <f>VLOOKUP($C1230,List!$A$2:$D$26,3,0)*D1230/1000</f>
        <v>1.56</v>
      </c>
      <c r="N1230" s="13" t="str">
        <f>VLOOKUP($C1230,List!$A$2:$D$26,4,0)</f>
        <v>250g</v>
      </c>
      <c r="O1230" s="14" t="str">
        <f t="shared" si="59"/>
        <v>Q4</v>
      </c>
    </row>
    <row r="1231" spans="1:15" x14ac:dyDescent="0.55000000000000004">
      <c r="A1231" s="2">
        <v>43816</v>
      </c>
      <c r="B1231" t="s">
        <v>52</v>
      </c>
      <c r="C1231" t="s">
        <v>11</v>
      </c>
      <c r="D1231" s="6">
        <v>380</v>
      </c>
      <c r="E1231" s="4">
        <v>380795</v>
      </c>
      <c r="F1231" s="4">
        <v>144702090</v>
      </c>
      <c r="G1231" s="4">
        <v>26046376.200000003</v>
      </c>
      <c r="H1231" t="s">
        <v>44</v>
      </c>
      <c r="I1231" t="s">
        <v>75</v>
      </c>
      <c r="J1231" s="13" t="str">
        <f t="shared" si="57"/>
        <v>T12</v>
      </c>
      <c r="K1231" s="13" t="str">
        <f t="shared" si="58"/>
        <v>W51</v>
      </c>
      <c r="L1231" s="13" t="str">
        <f>VLOOKUP($C1231,List!$A$2:$D$26,2,0)</f>
        <v>Nhóm 05</v>
      </c>
      <c r="M1231" s="14">
        <f>VLOOKUP($C1231,List!$A$2:$D$26,3,0)*D1231/1000</f>
        <v>0.83600000000000008</v>
      </c>
      <c r="N1231" s="13" t="str">
        <f>VLOOKUP($C1231,List!$A$2:$D$26,4,0)</f>
        <v>500g</v>
      </c>
      <c r="O1231" s="14" t="str">
        <f t="shared" si="59"/>
        <v>Q4</v>
      </c>
    </row>
    <row r="1232" spans="1:15" x14ac:dyDescent="0.55000000000000004">
      <c r="A1232" s="2">
        <v>43817</v>
      </c>
      <c r="B1232" t="s">
        <v>58</v>
      </c>
      <c r="C1232" t="s">
        <v>23</v>
      </c>
      <c r="D1232" s="6">
        <v>340</v>
      </c>
      <c r="E1232" s="4">
        <v>863636</v>
      </c>
      <c r="F1232" s="4">
        <v>293636190</v>
      </c>
      <c r="G1232" s="4">
        <v>64599961.799999997</v>
      </c>
      <c r="H1232" t="s">
        <v>45</v>
      </c>
      <c r="I1232" t="s">
        <v>74</v>
      </c>
      <c r="J1232" s="13" t="str">
        <f t="shared" si="57"/>
        <v>T12</v>
      </c>
      <c r="K1232" s="13" t="str">
        <f t="shared" si="58"/>
        <v>W51</v>
      </c>
      <c r="L1232" s="13" t="str">
        <f>VLOOKUP($C1232,List!$A$2:$D$26,2,0)</f>
        <v>Nhóm 07</v>
      </c>
      <c r="M1232" s="14">
        <f>VLOOKUP($C1232,List!$A$2:$D$26,3,0)*D1232/1000</f>
        <v>1.3939999999999997</v>
      </c>
      <c r="N1232" s="13" t="str">
        <f>VLOOKUP($C1232,List!$A$2:$D$26,4,0)</f>
        <v>1000g</v>
      </c>
      <c r="O1232" s="14" t="str">
        <f t="shared" si="59"/>
        <v>Q4</v>
      </c>
    </row>
    <row r="1233" spans="1:15" x14ac:dyDescent="0.55000000000000004">
      <c r="A1233" s="2">
        <v>43817</v>
      </c>
      <c r="B1233" t="s">
        <v>55</v>
      </c>
      <c r="C1233" t="s">
        <v>12</v>
      </c>
      <c r="D1233" s="6">
        <v>350</v>
      </c>
      <c r="E1233" s="4">
        <v>694518</v>
      </c>
      <c r="F1233" s="4">
        <v>243081380</v>
      </c>
      <c r="G1233" s="4">
        <v>41323834.600000001</v>
      </c>
      <c r="H1233" t="s">
        <v>45</v>
      </c>
      <c r="I1233" t="s">
        <v>74</v>
      </c>
      <c r="J1233" s="13" t="str">
        <f t="shared" si="57"/>
        <v>T12</v>
      </c>
      <c r="K1233" s="13" t="str">
        <f t="shared" si="58"/>
        <v>W51</v>
      </c>
      <c r="L1233" s="13" t="str">
        <f>VLOOKUP($C1233,List!$A$2:$D$26,2,0)</f>
        <v>Nhóm 03</v>
      </c>
      <c r="M1233" s="14">
        <f>VLOOKUP($C1233,List!$A$2:$D$26,3,0)*D1233/1000</f>
        <v>1.5049999999999999</v>
      </c>
      <c r="N1233" s="13" t="str">
        <f>VLOOKUP($C1233,List!$A$2:$D$26,4,0)</f>
        <v>1000g</v>
      </c>
      <c r="O1233" s="14" t="str">
        <f t="shared" si="59"/>
        <v>Q4</v>
      </c>
    </row>
    <row r="1234" spans="1:15" x14ac:dyDescent="0.55000000000000004">
      <c r="A1234" s="2">
        <v>43817</v>
      </c>
      <c r="B1234" t="s">
        <v>61</v>
      </c>
      <c r="C1234" t="s">
        <v>25</v>
      </c>
      <c r="D1234" s="6">
        <v>590</v>
      </c>
      <c r="E1234" s="4">
        <v>641864</v>
      </c>
      <c r="F1234" s="4">
        <v>378699840</v>
      </c>
      <c r="G1234" s="4">
        <v>94674960</v>
      </c>
      <c r="H1234" t="s">
        <v>44</v>
      </c>
      <c r="I1234" t="s">
        <v>75</v>
      </c>
      <c r="J1234" s="13" t="str">
        <f t="shared" si="57"/>
        <v>T12</v>
      </c>
      <c r="K1234" s="13" t="str">
        <f t="shared" si="58"/>
        <v>W51</v>
      </c>
      <c r="L1234" s="13" t="str">
        <f>VLOOKUP($C1234,List!$A$2:$D$26,2,0)</f>
        <v>Nhóm 06</v>
      </c>
      <c r="M1234" s="14">
        <f>VLOOKUP($C1234,List!$A$2:$D$26,3,0)*D1234/1000</f>
        <v>0.76700000000000002</v>
      </c>
      <c r="N1234" s="13" t="str">
        <f>VLOOKUP($C1234,List!$A$2:$D$26,4,0)</f>
        <v>250g</v>
      </c>
      <c r="O1234" s="14" t="str">
        <f t="shared" si="59"/>
        <v>Q4</v>
      </c>
    </row>
    <row r="1235" spans="1:15" x14ac:dyDescent="0.55000000000000004">
      <c r="A1235" s="2">
        <v>43818</v>
      </c>
      <c r="B1235" t="s">
        <v>59</v>
      </c>
      <c r="C1235" t="s">
        <v>14</v>
      </c>
      <c r="D1235" s="6">
        <v>2230</v>
      </c>
      <c r="E1235" s="4">
        <v>205154</v>
      </c>
      <c r="F1235" s="4">
        <v>457494410</v>
      </c>
      <c r="G1235" s="4">
        <v>114373602.5</v>
      </c>
      <c r="H1235" t="s">
        <v>44</v>
      </c>
      <c r="I1235" t="s">
        <v>75</v>
      </c>
      <c r="J1235" s="13" t="str">
        <f t="shared" si="57"/>
        <v>T12</v>
      </c>
      <c r="K1235" s="13" t="str">
        <f t="shared" si="58"/>
        <v>W51</v>
      </c>
      <c r="L1235" s="13" t="str">
        <f>VLOOKUP($C1235,List!$A$2:$D$26,2,0)</f>
        <v>Nhóm 04</v>
      </c>
      <c r="M1235" s="14">
        <f>VLOOKUP($C1235,List!$A$2:$D$26,3,0)*D1235/1000</f>
        <v>3.5680000000000001</v>
      </c>
      <c r="N1235" s="13" t="str">
        <f>VLOOKUP($C1235,List!$A$2:$D$26,4,0)</f>
        <v>250g</v>
      </c>
      <c r="O1235" s="14" t="str">
        <f t="shared" si="59"/>
        <v>Q4</v>
      </c>
    </row>
    <row r="1236" spans="1:15" x14ac:dyDescent="0.55000000000000004">
      <c r="A1236" s="2">
        <v>43818</v>
      </c>
      <c r="B1236" t="s">
        <v>62</v>
      </c>
      <c r="C1236" t="s">
        <v>15</v>
      </c>
      <c r="D1236" s="6">
        <v>30</v>
      </c>
      <c r="E1236" s="4">
        <v>680058</v>
      </c>
      <c r="F1236" s="4">
        <v>20401750</v>
      </c>
      <c r="G1236" s="4">
        <v>4488385</v>
      </c>
      <c r="H1236" t="s">
        <v>47</v>
      </c>
      <c r="I1236" t="s">
        <v>74</v>
      </c>
      <c r="J1236" s="13" t="str">
        <f t="shared" si="57"/>
        <v>T12</v>
      </c>
      <c r="K1236" s="13" t="str">
        <f t="shared" si="58"/>
        <v>W51</v>
      </c>
      <c r="L1236" s="13" t="str">
        <f>VLOOKUP($C1236,List!$A$2:$D$26,2,0)</f>
        <v>Nhóm 03</v>
      </c>
      <c r="M1236" s="14">
        <f>VLOOKUP($C1236,List!$A$2:$D$26,3,0)*D1236/1000</f>
        <v>0.108</v>
      </c>
      <c r="N1236" s="13" t="str">
        <f>VLOOKUP($C1236,List!$A$2:$D$26,4,0)</f>
        <v>800g</v>
      </c>
      <c r="O1236" s="14" t="str">
        <f t="shared" si="59"/>
        <v>Q4</v>
      </c>
    </row>
    <row r="1237" spans="1:15" x14ac:dyDescent="0.55000000000000004">
      <c r="A1237" s="2">
        <v>43818</v>
      </c>
      <c r="B1237" t="s">
        <v>57</v>
      </c>
      <c r="C1237" t="s">
        <v>27</v>
      </c>
      <c r="D1237" s="6">
        <v>230</v>
      </c>
      <c r="E1237" s="4">
        <v>338220</v>
      </c>
      <c r="F1237" s="4">
        <v>77790640</v>
      </c>
      <c r="G1237" s="4">
        <v>11668595.999999998</v>
      </c>
      <c r="H1237" t="s">
        <v>44</v>
      </c>
      <c r="I1237" t="s">
        <v>75</v>
      </c>
      <c r="J1237" s="13" t="str">
        <f t="shared" si="57"/>
        <v>T12</v>
      </c>
      <c r="K1237" s="13" t="str">
        <f t="shared" si="58"/>
        <v>W51</v>
      </c>
      <c r="L1237" s="13" t="str">
        <f>VLOOKUP($C1237,List!$A$2:$D$26,2,0)</f>
        <v>Nhóm 03</v>
      </c>
      <c r="M1237" s="14">
        <f>VLOOKUP($C1237,List!$A$2:$D$26,3,0)*D1237/1000</f>
        <v>0.85099999999999998</v>
      </c>
      <c r="N1237" s="13" t="str">
        <f>VLOOKUP($C1237,List!$A$2:$D$26,4,0)</f>
        <v>800g</v>
      </c>
      <c r="O1237" s="14" t="str">
        <f t="shared" si="59"/>
        <v>Q4</v>
      </c>
    </row>
    <row r="1238" spans="1:15" x14ac:dyDescent="0.55000000000000004">
      <c r="A1238" s="2">
        <v>43818</v>
      </c>
      <c r="B1238" t="s">
        <v>64</v>
      </c>
      <c r="C1238" t="s">
        <v>16</v>
      </c>
      <c r="D1238" s="6">
        <v>1040</v>
      </c>
      <c r="E1238" s="4">
        <v>510207</v>
      </c>
      <c r="F1238" s="4">
        <v>530615490</v>
      </c>
      <c r="G1238" s="4">
        <v>132653872.5</v>
      </c>
      <c r="H1238" t="s">
        <v>45</v>
      </c>
      <c r="I1238" t="s">
        <v>74</v>
      </c>
      <c r="J1238" s="13" t="str">
        <f t="shared" si="57"/>
        <v>T12</v>
      </c>
      <c r="K1238" s="13" t="str">
        <f t="shared" si="58"/>
        <v>W51</v>
      </c>
      <c r="L1238" s="13" t="str">
        <f>VLOOKUP($C1238,List!$A$2:$D$26,2,0)</f>
        <v>Nhóm 04</v>
      </c>
      <c r="M1238" s="14">
        <f>VLOOKUP($C1238,List!$A$2:$D$26,3,0)*D1238/1000</f>
        <v>3.3279999999999998</v>
      </c>
      <c r="N1238" s="13" t="str">
        <f>VLOOKUP($C1238,List!$A$2:$D$26,4,0)</f>
        <v>800g</v>
      </c>
      <c r="O1238" s="14" t="str">
        <f t="shared" si="59"/>
        <v>Q4</v>
      </c>
    </row>
    <row r="1239" spans="1:15" x14ac:dyDescent="0.55000000000000004">
      <c r="A1239" s="2">
        <v>43819</v>
      </c>
      <c r="B1239" t="s">
        <v>50</v>
      </c>
      <c r="C1239" t="s">
        <v>25</v>
      </c>
      <c r="D1239" s="6">
        <v>600</v>
      </c>
      <c r="E1239" s="4">
        <v>702476</v>
      </c>
      <c r="F1239" s="4">
        <v>421485550</v>
      </c>
      <c r="G1239" s="4">
        <v>101156532</v>
      </c>
      <c r="H1239" t="s">
        <v>44</v>
      </c>
      <c r="I1239" t="s">
        <v>75</v>
      </c>
      <c r="J1239" s="13" t="str">
        <f t="shared" si="57"/>
        <v>T12</v>
      </c>
      <c r="K1239" s="13" t="str">
        <f t="shared" si="58"/>
        <v>W51</v>
      </c>
      <c r="L1239" s="13" t="str">
        <f>VLOOKUP($C1239,List!$A$2:$D$26,2,0)</f>
        <v>Nhóm 06</v>
      </c>
      <c r="M1239" s="14">
        <f>VLOOKUP($C1239,List!$A$2:$D$26,3,0)*D1239/1000</f>
        <v>0.78</v>
      </c>
      <c r="N1239" s="13" t="str">
        <f>VLOOKUP($C1239,List!$A$2:$D$26,4,0)</f>
        <v>250g</v>
      </c>
      <c r="O1239" s="14" t="str">
        <f t="shared" si="59"/>
        <v>Q4</v>
      </c>
    </row>
    <row r="1240" spans="1:15" x14ac:dyDescent="0.55000000000000004">
      <c r="A1240" s="2">
        <v>43820</v>
      </c>
      <c r="B1240" t="s">
        <v>54</v>
      </c>
      <c r="C1240" t="s">
        <v>11</v>
      </c>
      <c r="D1240" s="6">
        <v>1870</v>
      </c>
      <c r="E1240" s="4">
        <v>307580</v>
      </c>
      <c r="F1240" s="4">
        <v>575175220</v>
      </c>
      <c r="G1240" s="4">
        <v>138042052.79999998</v>
      </c>
      <c r="H1240" t="s">
        <v>43</v>
      </c>
      <c r="I1240" t="s">
        <v>74</v>
      </c>
      <c r="J1240" s="13" t="str">
        <f t="shared" si="57"/>
        <v>T12</v>
      </c>
      <c r="K1240" s="13" t="str">
        <f t="shared" si="58"/>
        <v>W51</v>
      </c>
      <c r="L1240" s="13" t="str">
        <f>VLOOKUP($C1240,List!$A$2:$D$26,2,0)</f>
        <v>Nhóm 05</v>
      </c>
      <c r="M1240" s="14">
        <f>VLOOKUP($C1240,List!$A$2:$D$26,3,0)*D1240/1000</f>
        <v>4.1139999999999999</v>
      </c>
      <c r="N1240" s="13" t="str">
        <f>VLOOKUP($C1240,List!$A$2:$D$26,4,0)</f>
        <v>500g</v>
      </c>
      <c r="O1240" s="14" t="str">
        <f t="shared" si="59"/>
        <v>Q4</v>
      </c>
    </row>
    <row r="1241" spans="1:15" x14ac:dyDescent="0.55000000000000004">
      <c r="A1241" s="2">
        <v>43820</v>
      </c>
      <c r="B1241" t="s">
        <v>64</v>
      </c>
      <c r="C1241" t="s">
        <v>23</v>
      </c>
      <c r="D1241" s="6">
        <v>500</v>
      </c>
      <c r="E1241" s="4">
        <v>755261</v>
      </c>
      <c r="F1241" s="4">
        <v>377630270</v>
      </c>
      <c r="G1241" s="4">
        <v>56644540.5</v>
      </c>
      <c r="H1241" t="s">
        <v>46</v>
      </c>
      <c r="I1241" t="s">
        <v>75</v>
      </c>
      <c r="J1241" s="13" t="str">
        <f t="shared" si="57"/>
        <v>T12</v>
      </c>
      <c r="K1241" s="13" t="str">
        <f t="shared" si="58"/>
        <v>W51</v>
      </c>
      <c r="L1241" s="13" t="str">
        <f>VLOOKUP($C1241,List!$A$2:$D$26,2,0)</f>
        <v>Nhóm 07</v>
      </c>
      <c r="M1241" s="14">
        <f>VLOOKUP($C1241,List!$A$2:$D$26,3,0)*D1241/1000</f>
        <v>2.0499999999999998</v>
      </c>
      <c r="N1241" s="13" t="str">
        <f>VLOOKUP($C1241,List!$A$2:$D$26,4,0)</f>
        <v>1000g</v>
      </c>
      <c r="O1241" s="14" t="str">
        <f t="shared" si="59"/>
        <v>Q4</v>
      </c>
    </row>
    <row r="1242" spans="1:15" x14ac:dyDescent="0.55000000000000004">
      <c r="A1242" s="2">
        <v>43820</v>
      </c>
      <c r="B1242" t="s">
        <v>53</v>
      </c>
      <c r="C1242" t="s">
        <v>28</v>
      </c>
      <c r="D1242" s="6">
        <v>600</v>
      </c>
      <c r="E1242" s="4">
        <v>708738</v>
      </c>
      <c r="F1242" s="4">
        <v>425243070</v>
      </c>
      <c r="G1242" s="4">
        <v>38271876.299999997</v>
      </c>
      <c r="H1242" t="s">
        <v>43</v>
      </c>
      <c r="I1242" t="s">
        <v>74</v>
      </c>
      <c r="J1242" s="13" t="str">
        <f t="shared" si="57"/>
        <v>T12</v>
      </c>
      <c r="K1242" s="13" t="str">
        <f t="shared" si="58"/>
        <v>W51</v>
      </c>
      <c r="L1242" s="13" t="str">
        <f>VLOOKUP($C1242,List!$A$2:$D$26,2,0)</f>
        <v>Nhóm 05</v>
      </c>
      <c r="M1242" s="14">
        <f>VLOOKUP($C1242,List!$A$2:$D$26,3,0)*D1242/1000</f>
        <v>1.2</v>
      </c>
      <c r="N1242" s="13" t="str">
        <f>VLOOKUP($C1242,List!$A$2:$D$26,4,0)</f>
        <v>250g</v>
      </c>
      <c r="O1242" s="14" t="str">
        <f t="shared" si="59"/>
        <v>Q4</v>
      </c>
    </row>
    <row r="1243" spans="1:15" x14ac:dyDescent="0.55000000000000004">
      <c r="A1243" s="2">
        <v>43820</v>
      </c>
      <c r="B1243" t="s">
        <v>60</v>
      </c>
      <c r="C1243" t="s">
        <v>17</v>
      </c>
      <c r="D1243" s="6">
        <v>440</v>
      </c>
      <c r="E1243" s="4">
        <v>540800</v>
      </c>
      <c r="F1243" s="4">
        <v>237951920</v>
      </c>
      <c r="G1243" s="4">
        <v>42831345.599999994</v>
      </c>
      <c r="H1243" t="s">
        <v>46</v>
      </c>
      <c r="I1243" t="s">
        <v>75</v>
      </c>
      <c r="J1243" s="13" t="str">
        <f t="shared" si="57"/>
        <v>T12</v>
      </c>
      <c r="K1243" s="13" t="str">
        <f t="shared" si="58"/>
        <v>W51</v>
      </c>
      <c r="L1243" s="13" t="str">
        <f>VLOOKUP($C1243,List!$A$2:$D$26,2,0)</f>
        <v>Nhóm 01</v>
      </c>
      <c r="M1243" s="14">
        <f>VLOOKUP($C1243,List!$A$2:$D$26,3,0)*D1243/1000</f>
        <v>1.0119999999999998</v>
      </c>
      <c r="N1243" s="13" t="str">
        <f>VLOOKUP($C1243,List!$A$2:$D$26,4,0)</f>
        <v>500g</v>
      </c>
      <c r="O1243" s="14" t="str">
        <f t="shared" si="59"/>
        <v>Q4</v>
      </c>
    </row>
    <row r="1244" spans="1:15" x14ac:dyDescent="0.55000000000000004">
      <c r="A1244" s="2">
        <v>43821</v>
      </c>
      <c r="B1244" t="s">
        <v>62</v>
      </c>
      <c r="C1244" t="s">
        <v>23</v>
      </c>
      <c r="D1244" s="6">
        <v>40</v>
      </c>
      <c r="E1244" s="4">
        <v>1074606</v>
      </c>
      <c r="F1244" s="4">
        <v>42984230</v>
      </c>
      <c r="G1244" s="4">
        <v>4728265.3000000007</v>
      </c>
      <c r="H1244" t="s">
        <v>43</v>
      </c>
      <c r="I1244" t="s">
        <v>74</v>
      </c>
      <c r="J1244" s="13" t="str">
        <f t="shared" si="57"/>
        <v>T12</v>
      </c>
      <c r="K1244" s="13" t="str">
        <f t="shared" si="58"/>
        <v>W52</v>
      </c>
      <c r="L1244" s="13" t="str">
        <f>VLOOKUP($C1244,List!$A$2:$D$26,2,0)</f>
        <v>Nhóm 07</v>
      </c>
      <c r="M1244" s="14">
        <f>VLOOKUP($C1244,List!$A$2:$D$26,3,0)*D1244/1000</f>
        <v>0.16400000000000001</v>
      </c>
      <c r="N1244" s="13" t="str">
        <f>VLOOKUP($C1244,List!$A$2:$D$26,4,0)</f>
        <v>1000g</v>
      </c>
      <c r="O1244" s="14" t="str">
        <f t="shared" si="59"/>
        <v>Q4</v>
      </c>
    </row>
    <row r="1245" spans="1:15" x14ac:dyDescent="0.55000000000000004">
      <c r="A1245" s="2">
        <v>43822</v>
      </c>
      <c r="B1245" t="s">
        <v>52</v>
      </c>
      <c r="C1245" t="s">
        <v>16</v>
      </c>
      <c r="D1245" s="6">
        <v>700</v>
      </c>
      <c r="E1245" s="4">
        <v>550881</v>
      </c>
      <c r="F1245" s="4">
        <v>385616390</v>
      </c>
      <c r="G1245" s="4">
        <v>88691769.700000003</v>
      </c>
      <c r="H1245" t="s">
        <v>45</v>
      </c>
      <c r="I1245" t="s">
        <v>75</v>
      </c>
      <c r="J1245" s="13" t="str">
        <f t="shared" si="57"/>
        <v>T12</v>
      </c>
      <c r="K1245" s="13" t="str">
        <f t="shared" si="58"/>
        <v>W52</v>
      </c>
      <c r="L1245" s="13" t="str">
        <f>VLOOKUP($C1245,List!$A$2:$D$26,2,0)</f>
        <v>Nhóm 04</v>
      </c>
      <c r="M1245" s="14">
        <f>VLOOKUP($C1245,List!$A$2:$D$26,3,0)*D1245/1000</f>
        <v>2.2400000000000002</v>
      </c>
      <c r="N1245" s="13" t="str">
        <f>VLOOKUP($C1245,List!$A$2:$D$26,4,0)</f>
        <v>800g</v>
      </c>
      <c r="O1245" s="14" t="str">
        <f t="shared" si="59"/>
        <v>Q4</v>
      </c>
    </row>
    <row r="1246" spans="1:15" x14ac:dyDescent="0.55000000000000004">
      <c r="A1246" s="2">
        <v>43822</v>
      </c>
      <c r="B1246" t="s">
        <v>65</v>
      </c>
      <c r="C1246" t="s">
        <v>14</v>
      </c>
      <c r="D1246" s="6">
        <v>340</v>
      </c>
      <c r="E1246" s="4">
        <v>260851</v>
      </c>
      <c r="F1246" s="4">
        <v>88689480</v>
      </c>
      <c r="G1246" s="4">
        <v>20398580.399999999</v>
      </c>
      <c r="H1246" t="s">
        <v>46</v>
      </c>
      <c r="I1246" t="s">
        <v>75</v>
      </c>
      <c r="J1246" s="13" t="str">
        <f t="shared" si="57"/>
        <v>T12</v>
      </c>
      <c r="K1246" s="13" t="str">
        <f t="shared" si="58"/>
        <v>W52</v>
      </c>
      <c r="L1246" s="13" t="str">
        <f>VLOOKUP($C1246,List!$A$2:$D$26,2,0)</f>
        <v>Nhóm 04</v>
      </c>
      <c r="M1246" s="14">
        <f>VLOOKUP($C1246,List!$A$2:$D$26,3,0)*D1246/1000</f>
        <v>0.54400000000000004</v>
      </c>
      <c r="N1246" s="13" t="str">
        <f>VLOOKUP($C1246,List!$A$2:$D$26,4,0)</f>
        <v>250g</v>
      </c>
      <c r="O1246" s="14" t="str">
        <f t="shared" si="59"/>
        <v>Q4</v>
      </c>
    </row>
    <row r="1247" spans="1:15" x14ac:dyDescent="0.55000000000000004">
      <c r="A1247" s="2">
        <v>43822</v>
      </c>
      <c r="B1247" t="s">
        <v>50</v>
      </c>
      <c r="C1247" t="s">
        <v>23</v>
      </c>
      <c r="D1247" s="6">
        <v>440</v>
      </c>
      <c r="E1247" s="4">
        <v>796196</v>
      </c>
      <c r="F1247" s="4">
        <v>350326320</v>
      </c>
      <c r="G1247" s="4">
        <v>84078316.799999997</v>
      </c>
      <c r="H1247" t="s">
        <v>46</v>
      </c>
      <c r="I1247" t="s">
        <v>74</v>
      </c>
      <c r="J1247" s="13" t="str">
        <f t="shared" si="57"/>
        <v>T12</v>
      </c>
      <c r="K1247" s="13" t="str">
        <f t="shared" si="58"/>
        <v>W52</v>
      </c>
      <c r="L1247" s="13" t="str">
        <f>VLOOKUP($C1247,List!$A$2:$D$26,2,0)</f>
        <v>Nhóm 07</v>
      </c>
      <c r="M1247" s="14">
        <f>VLOOKUP($C1247,List!$A$2:$D$26,3,0)*D1247/1000</f>
        <v>1.8039999999999998</v>
      </c>
      <c r="N1247" s="13" t="str">
        <f>VLOOKUP($C1247,List!$A$2:$D$26,4,0)</f>
        <v>1000g</v>
      </c>
      <c r="O1247" s="14" t="str">
        <f t="shared" si="59"/>
        <v>Q4</v>
      </c>
    </row>
    <row r="1248" spans="1:15" x14ac:dyDescent="0.55000000000000004">
      <c r="A1248" s="2">
        <v>43822</v>
      </c>
      <c r="B1248" t="s">
        <v>61</v>
      </c>
      <c r="C1248" t="s">
        <v>23</v>
      </c>
      <c r="D1248" s="6">
        <v>640</v>
      </c>
      <c r="E1248" s="4">
        <v>765376</v>
      </c>
      <c r="F1248" s="4">
        <v>489840590</v>
      </c>
      <c r="G1248" s="4">
        <v>112663335.7</v>
      </c>
      <c r="H1248" t="s">
        <v>46</v>
      </c>
      <c r="I1248" t="s">
        <v>75</v>
      </c>
      <c r="J1248" s="13" t="str">
        <f t="shared" si="57"/>
        <v>T12</v>
      </c>
      <c r="K1248" s="13" t="str">
        <f t="shared" si="58"/>
        <v>W52</v>
      </c>
      <c r="L1248" s="13" t="str">
        <f>VLOOKUP($C1248,List!$A$2:$D$26,2,0)</f>
        <v>Nhóm 07</v>
      </c>
      <c r="M1248" s="14">
        <f>VLOOKUP($C1248,List!$A$2:$D$26,3,0)*D1248/1000</f>
        <v>2.6240000000000001</v>
      </c>
      <c r="N1248" s="13" t="str">
        <f>VLOOKUP($C1248,List!$A$2:$D$26,4,0)</f>
        <v>1000g</v>
      </c>
      <c r="O1248" s="14" t="str">
        <f t="shared" si="59"/>
        <v>Q4</v>
      </c>
    </row>
    <row r="1249" spans="1:15" x14ac:dyDescent="0.55000000000000004">
      <c r="A1249" s="2">
        <v>43823</v>
      </c>
      <c r="B1249" t="s">
        <v>64</v>
      </c>
      <c r="C1249" t="s">
        <v>31</v>
      </c>
      <c r="D1249" s="6">
        <v>800</v>
      </c>
      <c r="E1249" s="4">
        <v>778372</v>
      </c>
      <c r="F1249" s="4">
        <v>622697920</v>
      </c>
      <c r="G1249" s="4">
        <v>99631667.200000003</v>
      </c>
      <c r="H1249" t="s">
        <v>44</v>
      </c>
      <c r="I1249" t="s">
        <v>74</v>
      </c>
      <c r="J1249" s="13" t="str">
        <f t="shared" si="57"/>
        <v>T12</v>
      </c>
      <c r="K1249" s="13" t="str">
        <f t="shared" si="58"/>
        <v>W52</v>
      </c>
      <c r="L1249" s="13" t="str">
        <f>VLOOKUP($C1249,List!$A$2:$D$26,2,0)</f>
        <v>Nhóm 04</v>
      </c>
      <c r="M1249" s="14">
        <f>VLOOKUP($C1249,List!$A$2:$D$26,3,0)*D1249/1000</f>
        <v>2.56</v>
      </c>
      <c r="N1249" s="13" t="str">
        <f>VLOOKUP($C1249,List!$A$2:$D$26,4,0)</f>
        <v>800g</v>
      </c>
      <c r="O1249" s="14" t="str">
        <f t="shared" si="59"/>
        <v>Q4</v>
      </c>
    </row>
    <row r="1250" spans="1:15" x14ac:dyDescent="0.55000000000000004">
      <c r="A1250" s="2">
        <v>43823</v>
      </c>
      <c r="B1250" t="s">
        <v>59</v>
      </c>
      <c r="C1250" t="s">
        <v>7</v>
      </c>
      <c r="D1250" s="6">
        <v>180</v>
      </c>
      <c r="E1250" s="4">
        <v>532689</v>
      </c>
      <c r="F1250" s="4">
        <v>95884090</v>
      </c>
      <c r="G1250" s="4">
        <v>11506090.799999999</v>
      </c>
      <c r="H1250" t="s">
        <v>45</v>
      </c>
      <c r="I1250" t="s">
        <v>74</v>
      </c>
      <c r="J1250" s="13" t="str">
        <f t="shared" si="57"/>
        <v>T12</v>
      </c>
      <c r="K1250" s="13" t="str">
        <f t="shared" si="58"/>
        <v>W52</v>
      </c>
      <c r="L1250" s="13" t="str">
        <f>VLOOKUP($C1250,List!$A$2:$D$26,2,0)</f>
        <v>Nhóm 06</v>
      </c>
      <c r="M1250" s="14">
        <f>VLOOKUP($C1250,List!$A$2:$D$26,3,0)*D1250/1000</f>
        <v>0.57599999999999996</v>
      </c>
      <c r="N1250" s="13" t="str">
        <f>VLOOKUP($C1250,List!$A$2:$D$26,4,0)</f>
        <v>800g</v>
      </c>
      <c r="O1250" s="14" t="str">
        <f t="shared" si="59"/>
        <v>Q4</v>
      </c>
    </row>
    <row r="1251" spans="1:15" x14ac:dyDescent="0.55000000000000004">
      <c r="A1251" s="2">
        <v>43823</v>
      </c>
      <c r="B1251" t="s">
        <v>62</v>
      </c>
      <c r="C1251" t="s">
        <v>31</v>
      </c>
      <c r="D1251" s="6">
        <v>370</v>
      </c>
      <c r="E1251" s="4">
        <v>655961</v>
      </c>
      <c r="F1251" s="4">
        <v>242705470</v>
      </c>
      <c r="G1251" s="4">
        <v>60676367.5</v>
      </c>
      <c r="H1251" t="s">
        <v>43</v>
      </c>
      <c r="I1251" t="s">
        <v>75</v>
      </c>
      <c r="J1251" s="13" t="str">
        <f t="shared" si="57"/>
        <v>T12</v>
      </c>
      <c r="K1251" s="13" t="str">
        <f t="shared" si="58"/>
        <v>W52</v>
      </c>
      <c r="L1251" s="13" t="str">
        <f>VLOOKUP($C1251,List!$A$2:$D$26,2,0)</f>
        <v>Nhóm 04</v>
      </c>
      <c r="M1251" s="14">
        <f>VLOOKUP($C1251,List!$A$2:$D$26,3,0)*D1251/1000</f>
        <v>1.1839999999999999</v>
      </c>
      <c r="N1251" s="13" t="str">
        <f>VLOOKUP($C1251,List!$A$2:$D$26,4,0)</f>
        <v>800g</v>
      </c>
      <c r="O1251" s="14" t="str">
        <f t="shared" si="59"/>
        <v>Q4</v>
      </c>
    </row>
    <row r="1252" spans="1:15" x14ac:dyDescent="0.55000000000000004">
      <c r="A1252" s="2">
        <v>43823</v>
      </c>
      <c r="B1252" t="s">
        <v>57</v>
      </c>
      <c r="C1252" t="s">
        <v>30</v>
      </c>
      <c r="D1252" s="6">
        <v>180</v>
      </c>
      <c r="E1252" s="4">
        <v>441135</v>
      </c>
      <c r="F1252" s="4">
        <v>79404350</v>
      </c>
      <c r="G1252" s="4">
        <v>11116609.000000002</v>
      </c>
      <c r="H1252" t="s">
        <v>45</v>
      </c>
      <c r="I1252" t="s">
        <v>75</v>
      </c>
      <c r="J1252" s="13" t="str">
        <f t="shared" si="57"/>
        <v>T12</v>
      </c>
      <c r="K1252" s="13" t="str">
        <f t="shared" si="58"/>
        <v>W52</v>
      </c>
      <c r="L1252" s="13" t="str">
        <f>VLOOKUP($C1252,List!$A$2:$D$26,2,0)</f>
        <v>Nhóm 07</v>
      </c>
      <c r="M1252" s="14">
        <f>VLOOKUP($C1252,List!$A$2:$D$26,3,0)*D1252/1000</f>
        <v>0.68400000000000005</v>
      </c>
      <c r="N1252" s="13" t="str">
        <f>VLOOKUP($C1252,List!$A$2:$D$26,4,0)</f>
        <v>800g</v>
      </c>
      <c r="O1252" s="14" t="str">
        <f t="shared" si="59"/>
        <v>Q4</v>
      </c>
    </row>
    <row r="1253" spans="1:15" x14ac:dyDescent="0.55000000000000004">
      <c r="A1253" s="2">
        <v>43824</v>
      </c>
      <c r="B1253" t="s">
        <v>50</v>
      </c>
      <c r="C1253" t="s">
        <v>10</v>
      </c>
      <c r="D1253" s="6">
        <v>1320</v>
      </c>
      <c r="E1253" s="4">
        <v>329857</v>
      </c>
      <c r="F1253" s="4">
        <v>435411410</v>
      </c>
      <c r="G1253" s="4">
        <v>87082282.000000015</v>
      </c>
      <c r="H1253" t="s">
        <v>46</v>
      </c>
      <c r="I1253" t="s">
        <v>75</v>
      </c>
      <c r="J1253" s="13" t="str">
        <f t="shared" si="57"/>
        <v>T12</v>
      </c>
      <c r="K1253" s="13" t="str">
        <f t="shared" si="58"/>
        <v>W52</v>
      </c>
      <c r="L1253" s="13" t="str">
        <f>VLOOKUP($C1253,List!$A$2:$D$26,2,0)</f>
        <v>Nhóm 07</v>
      </c>
      <c r="M1253" s="14">
        <f>VLOOKUP($C1253,List!$A$2:$D$26,3,0)*D1253/1000</f>
        <v>3.5640000000000005</v>
      </c>
      <c r="N1253" s="13" t="str">
        <f>VLOOKUP($C1253,List!$A$2:$D$26,4,0)</f>
        <v>500g</v>
      </c>
      <c r="O1253" s="14" t="str">
        <f t="shared" si="59"/>
        <v>Q4</v>
      </c>
    </row>
    <row r="1254" spans="1:15" x14ac:dyDescent="0.55000000000000004">
      <c r="A1254" s="2">
        <v>43825</v>
      </c>
      <c r="B1254" t="s">
        <v>58</v>
      </c>
      <c r="C1254" t="s">
        <v>27</v>
      </c>
      <c r="D1254" s="6">
        <v>1160</v>
      </c>
      <c r="E1254" s="4">
        <v>370128</v>
      </c>
      <c r="F1254" s="4">
        <v>429348550</v>
      </c>
      <c r="G1254" s="4">
        <v>64402282.5</v>
      </c>
      <c r="H1254" t="s">
        <v>43</v>
      </c>
      <c r="I1254" t="s">
        <v>74</v>
      </c>
      <c r="J1254" s="13" t="str">
        <f t="shared" si="57"/>
        <v>T12</v>
      </c>
      <c r="K1254" s="13" t="str">
        <f t="shared" si="58"/>
        <v>W52</v>
      </c>
      <c r="L1254" s="13" t="str">
        <f>VLOOKUP($C1254,List!$A$2:$D$26,2,0)</f>
        <v>Nhóm 03</v>
      </c>
      <c r="M1254" s="14">
        <f>VLOOKUP($C1254,List!$A$2:$D$26,3,0)*D1254/1000</f>
        <v>4.2919999999999998</v>
      </c>
      <c r="N1254" s="13" t="str">
        <f>VLOOKUP($C1254,List!$A$2:$D$26,4,0)</f>
        <v>800g</v>
      </c>
      <c r="O1254" s="14" t="str">
        <f t="shared" si="59"/>
        <v>Q4</v>
      </c>
    </row>
    <row r="1255" spans="1:15" x14ac:dyDescent="0.55000000000000004">
      <c r="A1255" s="2">
        <v>43825</v>
      </c>
      <c r="B1255" t="s">
        <v>59</v>
      </c>
      <c r="C1255" t="s">
        <v>8</v>
      </c>
      <c r="D1255" s="6">
        <v>1490</v>
      </c>
      <c r="E1255" s="4">
        <v>447748</v>
      </c>
      <c r="F1255" s="4">
        <v>667144920</v>
      </c>
      <c r="G1255" s="4">
        <v>126757534.80000001</v>
      </c>
      <c r="H1255" t="s">
        <v>46</v>
      </c>
      <c r="I1255" t="s">
        <v>74</v>
      </c>
      <c r="J1255" s="13" t="str">
        <f t="shared" si="57"/>
        <v>T12</v>
      </c>
      <c r="K1255" s="13" t="str">
        <f t="shared" si="58"/>
        <v>W52</v>
      </c>
      <c r="L1255" s="13" t="str">
        <f>VLOOKUP($C1255,List!$A$2:$D$26,2,0)</f>
        <v>Nhóm 02</v>
      </c>
      <c r="M1255" s="14">
        <f>VLOOKUP($C1255,List!$A$2:$D$26,3,0)*D1255/1000</f>
        <v>5.96</v>
      </c>
      <c r="N1255" s="13" t="str">
        <f>VLOOKUP($C1255,List!$A$2:$D$26,4,0)</f>
        <v>800g</v>
      </c>
      <c r="O1255" s="14" t="str">
        <f t="shared" si="59"/>
        <v>Q4</v>
      </c>
    </row>
    <row r="1256" spans="1:15" x14ac:dyDescent="0.55000000000000004">
      <c r="A1256" s="2">
        <v>43826</v>
      </c>
      <c r="B1256" t="s">
        <v>64</v>
      </c>
      <c r="C1256" t="s">
        <v>22</v>
      </c>
      <c r="D1256" s="6">
        <v>770</v>
      </c>
      <c r="E1256" s="4">
        <v>781893</v>
      </c>
      <c r="F1256" s="4">
        <v>602057850</v>
      </c>
      <c r="G1256" s="4">
        <v>48164628</v>
      </c>
      <c r="H1256" t="s">
        <v>43</v>
      </c>
      <c r="I1256" t="s">
        <v>74</v>
      </c>
      <c r="J1256" s="13" t="str">
        <f t="shared" si="57"/>
        <v>T12</v>
      </c>
      <c r="K1256" s="13" t="str">
        <f t="shared" si="58"/>
        <v>W52</v>
      </c>
      <c r="L1256" s="13" t="str">
        <f>VLOOKUP($C1256,List!$A$2:$D$26,2,0)</f>
        <v>Nhóm 06</v>
      </c>
      <c r="M1256" s="14">
        <f>VLOOKUP($C1256,List!$A$2:$D$26,3,0)*D1256/1000</f>
        <v>1.4630000000000001</v>
      </c>
      <c r="N1256" s="13" t="str">
        <f>VLOOKUP($C1256,List!$A$2:$D$26,4,0)</f>
        <v>250g</v>
      </c>
      <c r="O1256" s="14" t="str">
        <f t="shared" si="59"/>
        <v>Q4</v>
      </c>
    </row>
    <row r="1257" spans="1:15" x14ac:dyDescent="0.55000000000000004">
      <c r="A1257" s="2">
        <v>43826</v>
      </c>
      <c r="B1257" t="s">
        <v>56</v>
      </c>
      <c r="C1257" t="s">
        <v>12</v>
      </c>
      <c r="D1257" s="6">
        <v>370</v>
      </c>
      <c r="E1257" s="4">
        <v>821598</v>
      </c>
      <c r="F1257" s="4">
        <v>303991080</v>
      </c>
      <c r="G1257" s="4">
        <v>24319286.400000002</v>
      </c>
      <c r="H1257" t="s">
        <v>47</v>
      </c>
      <c r="I1257" t="s">
        <v>75</v>
      </c>
      <c r="J1257" s="13" t="str">
        <f t="shared" si="57"/>
        <v>T12</v>
      </c>
      <c r="K1257" s="13" t="str">
        <f t="shared" si="58"/>
        <v>W52</v>
      </c>
      <c r="L1257" s="13" t="str">
        <f>VLOOKUP($C1257,List!$A$2:$D$26,2,0)</f>
        <v>Nhóm 03</v>
      </c>
      <c r="M1257" s="14">
        <f>VLOOKUP($C1257,List!$A$2:$D$26,3,0)*D1257/1000</f>
        <v>1.591</v>
      </c>
      <c r="N1257" s="13" t="str">
        <f>VLOOKUP($C1257,List!$A$2:$D$26,4,0)</f>
        <v>1000g</v>
      </c>
      <c r="O1257" s="14" t="str">
        <f t="shared" si="59"/>
        <v>Q4</v>
      </c>
    </row>
    <row r="1258" spans="1:15" x14ac:dyDescent="0.55000000000000004">
      <c r="A1258" s="2">
        <v>43826</v>
      </c>
      <c r="B1258" t="s">
        <v>62</v>
      </c>
      <c r="C1258" t="s">
        <v>27</v>
      </c>
      <c r="D1258" s="6">
        <v>1580</v>
      </c>
      <c r="E1258" s="4">
        <v>350410</v>
      </c>
      <c r="F1258" s="4">
        <v>553647730</v>
      </c>
      <c r="G1258" s="4">
        <v>99656591.399999991</v>
      </c>
      <c r="H1258" t="s">
        <v>44</v>
      </c>
      <c r="I1258" t="s">
        <v>75</v>
      </c>
      <c r="J1258" s="13" t="str">
        <f t="shared" si="57"/>
        <v>T12</v>
      </c>
      <c r="K1258" s="13" t="str">
        <f t="shared" si="58"/>
        <v>W52</v>
      </c>
      <c r="L1258" s="13" t="str">
        <f>VLOOKUP($C1258,List!$A$2:$D$26,2,0)</f>
        <v>Nhóm 03</v>
      </c>
      <c r="M1258" s="14">
        <f>VLOOKUP($C1258,List!$A$2:$D$26,3,0)*D1258/1000</f>
        <v>5.8460000000000001</v>
      </c>
      <c r="N1258" s="13" t="str">
        <f>VLOOKUP($C1258,List!$A$2:$D$26,4,0)</f>
        <v>800g</v>
      </c>
      <c r="O1258" s="14" t="str">
        <f t="shared" si="59"/>
        <v>Q4</v>
      </c>
    </row>
    <row r="1259" spans="1:15" x14ac:dyDescent="0.55000000000000004">
      <c r="A1259" s="2">
        <v>43826</v>
      </c>
      <c r="B1259" t="s">
        <v>65</v>
      </c>
      <c r="C1259" t="s">
        <v>15</v>
      </c>
      <c r="D1259" s="6">
        <v>700</v>
      </c>
      <c r="E1259" s="4">
        <v>743056</v>
      </c>
      <c r="F1259" s="4">
        <v>520139250</v>
      </c>
      <c r="G1259" s="4">
        <v>62416710</v>
      </c>
      <c r="H1259" t="s">
        <v>44</v>
      </c>
      <c r="I1259" t="s">
        <v>75</v>
      </c>
      <c r="J1259" s="13" t="str">
        <f t="shared" si="57"/>
        <v>T12</v>
      </c>
      <c r="K1259" s="13" t="str">
        <f t="shared" si="58"/>
        <v>W52</v>
      </c>
      <c r="L1259" s="13" t="str">
        <f>VLOOKUP($C1259,List!$A$2:$D$26,2,0)</f>
        <v>Nhóm 03</v>
      </c>
      <c r="M1259" s="14">
        <f>VLOOKUP($C1259,List!$A$2:$D$26,3,0)*D1259/1000</f>
        <v>2.52</v>
      </c>
      <c r="N1259" s="13" t="str">
        <f>VLOOKUP($C1259,List!$A$2:$D$26,4,0)</f>
        <v>800g</v>
      </c>
      <c r="O1259" s="14" t="str">
        <f t="shared" si="59"/>
        <v>Q4</v>
      </c>
    </row>
  </sheetData>
  <sortState ref="A7:N1259">
    <sortCondition ref="A7:A1259"/>
  </sortState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F37"/>
  <sheetViews>
    <sheetView showGridLines="0" workbookViewId="0"/>
  </sheetViews>
  <sheetFormatPr defaultRowHeight="14.4" x14ac:dyDescent="0.55000000000000004"/>
  <cols>
    <col min="1" max="1" width="14.41796875" customWidth="1"/>
    <col min="2" max="2" width="15.68359375" style="4" customWidth="1"/>
    <col min="3" max="3" width="14.3125" style="4" customWidth="1"/>
    <col min="4" max="4" width="14.3125" style="4" bestFit="1" customWidth="1"/>
    <col min="5" max="5" width="16.15625" style="4" bestFit="1" customWidth="1"/>
    <col min="6" max="6" width="17.15625" style="4" bestFit="1" customWidth="1"/>
  </cols>
  <sheetData>
    <row r="1" spans="1:6" ht="28.2" x14ac:dyDescent="1.05">
      <c r="A1" s="15" t="s">
        <v>124</v>
      </c>
    </row>
    <row r="3" spans="1:6" x14ac:dyDescent="0.55000000000000004">
      <c r="B3" s="11" t="s">
        <v>80</v>
      </c>
      <c r="C3"/>
      <c r="D3"/>
      <c r="F3"/>
    </row>
    <row r="4" spans="1:6" x14ac:dyDescent="0.55000000000000004">
      <c r="B4" t="s">
        <v>75</v>
      </c>
      <c r="C4" t="s">
        <v>74</v>
      </c>
      <c r="D4" t="s">
        <v>79</v>
      </c>
      <c r="F4"/>
    </row>
    <row r="5" spans="1:6" x14ac:dyDescent="0.55000000000000004">
      <c r="A5" t="s">
        <v>107</v>
      </c>
      <c r="B5" s="5">
        <v>37589957982.899986</v>
      </c>
      <c r="C5" s="5">
        <v>38127955982.800049</v>
      </c>
      <c r="D5" s="5">
        <v>75717913965.700043</v>
      </c>
      <c r="F5"/>
    </row>
    <row r="6" spans="1:6" x14ac:dyDescent="0.55000000000000004">
      <c r="B6"/>
      <c r="C6"/>
      <c r="F6"/>
    </row>
    <row r="7" spans="1:6" x14ac:dyDescent="0.55000000000000004">
      <c r="B7"/>
      <c r="C7"/>
      <c r="F7"/>
    </row>
    <row r="8" spans="1:6" x14ac:dyDescent="0.55000000000000004">
      <c r="B8"/>
      <c r="C8"/>
      <c r="F8"/>
    </row>
    <row r="9" spans="1:6" x14ac:dyDescent="0.55000000000000004">
      <c r="A9" s="11" t="s">
        <v>78</v>
      </c>
      <c r="B9" t="s">
        <v>107</v>
      </c>
      <c r="C9"/>
      <c r="F9"/>
    </row>
    <row r="10" spans="1:6" x14ac:dyDescent="0.55000000000000004">
      <c r="A10" s="12" t="s">
        <v>75</v>
      </c>
      <c r="B10" s="5">
        <v>37589957982.900009</v>
      </c>
      <c r="C10"/>
      <c r="F10"/>
    </row>
    <row r="11" spans="1:6" x14ac:dyDescent="0.55000000000000004">
      <c r="A11" s="23" t="s">
        <v>46</v>
      </c>
      <c r="B11" s="5">
        <v>8875223662.4000015</v>
      </c>
      <c r="C11"/>
      <c r="F11"/>
    </row>
    <row r="12" spans="1:6" x14ac:dyDescent="0.55000000000000004">
      <c r="A12" s="23" t="s">
        <v>44</v>
      </c>
      <c r="B12" s="5">
        <v>8764344479.3000011</v>
      </c>
      <c r="C12"/>
      <c r="F12"/>
    </row>
    <row r="13" spans="1:6" x14ac:dyDescent="0.55000000000000004">
      <c r="A13" s="23" t="s">
        <v>47</v>
      </c>
      <c r="B13" s="5">
        <v>7388826411.4999981</v>
      </c>
      <c r="C13"/>
      <c r="F13"/>
    </row>
    <row r="14" spans="1:6" x14ac:dyDescent="0.55000000000000004">
      <c r="A14" s="23" t="s">
        <v>43</v>
      </c>
      <c r="B14" s="5">
        <v>7199762998.4000015</v>
      </c>
    </row>
    <row r="15" spans="1:6" x14ac:dyDescent="0.55000000000000004">
      <c r="A15" s="23" t="s">
        <v>45</v>
      </c>
      <c r="B15" s="5">
        <v>5361800431.2999992</v>
      </c>
    </row>
    <row r="16" spans="1:6" x14ac:dyDescent="0.55000000000000004">
      <c r="A16" s="12" t="s">
        <v>74</v>
      </c>
      <c r="B16" s="5">
        <v>38127955982.799995</v>
      </c>
    </row>
    <row r="17" spans="1:2" x14ac:dyDescent="0.55000000000000004">
      <c r="A17" s="23" t="s">
        <v>44</v>
      </c>
      <c r="B17" s="5">
        <v>8750589745.1000004</v>
      </c>
    </row>
    <row r="18" spans="1:2" x14ac:dyDescent="0.55000000000000004">
      <c r="A18" s="23" t="s">
        <v>43</v>
      </c>
      <c r="B18" s="5">
        <v>8054614760.4000015</v>
      </c>
    </row>
    <row r="19" spans="1:2" x14ac:dyDescent="0.55000000000000004">
      <c r="A19" s="23" t="s">
        <v>45</v>
      </c>
      <c r="B19" s="5">
        <v>7469967116.6999998</v>
      </c>
    </row>
    <row r="20" spans="1:2" x14ac:dyDescent="0.55000000000000004">
      <c r="A20" s="23" t="s">
        <v>46</v>
      </c>
      <c r="B20" s="5">
        <v>7135010973.9000015</v>
      </c>
    </row>
    <row r="21" spans="1:2" x14ac:dyDescent="0.55000000000000004">
      <c r="A21" s="23" t="s">
        <v>47</v>
      </c>
      <c r="B21" s="5">
        <v>6717773386.6999989</v>
      </c>
    </row>
    <row r="22" spans="1:2" x14ac:dyDescent="0.55000000000000004">
      <c r="A22" s="12" t="s">
        <v>79</v>
      </c>
      <c r="B22" s="5">
        <v>75717913965.700012</v>
      </c>
    </row>
    <row r="24" spans="1:2" x14ac:dyDescent="0.55000000000000004">
      <c r="A24" s="24"/>
      <c r="B24" s="25"/>
    </row>
    <row r="25" spans="1:2" x14ac:dyDescent="0.55000000000000004">
      <c r="A25" s="26" t="s">
        <v>46</v>
      </c>
      <c r="B25" s="27">
        <f>B11/1000000</f>
        <v>8875.2236624000016</v>
      </c>
    </row>
    <row r="26" spans="1:2" x14ac:dyDescent="0.55000000000000004">
      <c r="A26" s="26" t="s">
        <v>44</v>
      </c>
      <c r="B26" s="27">
        <f t="shared" ref="B26:B29" si="0">B12/1000000</f>
        <v>8764.3444793000017</v>
      </c>
    </row>
    <row r="27" spans="1:2" x14ac:dyDescent="0.55000000000000004">
      <c r="A27" s="26" t="s">
        <v>47</v>
      </c>
      <c r="B27" s="27">
        <f t="shared" si="0"/>
        <v>7388.8264114999984</v>
      </c>
    </row>
    <row r="28" spans="1:2" x14ac:dyDescent="0.55000000000000004">
      <c r="A28" s="26" t="s">
        <v>43</v>
      </c>
      <c r="B28" s="27">
        <f t="shared" si="0"/>
        <v>7199.7629984000014</v>
      </c>
    </row>
    <row r="29" spans="1:2" x14ac:dyDescent="0.55000000000000004">
      <c r="A29" s="26" t="s">
        <v>45</v>
      </c>
      <c r="B29" s="27">
        <f t="shared" si="0"/>
        <v>5361.8004312999992</v>
      </c>
    </row>
    <row r="30" spans="1:2" x14ac:dyDescent="0.55000000000000004">
      <c r="A30" s="24"/>
      <c r="B30" s="25"/>
    </row>
    <row r="31" spans="1:2" x14ac:dyDescent="0.55000000000000004">
      <c r="A31" s="26" t="s">
        <v>44</v>
      </c>
      <c r="B31" s="27">
        <f>B17/1000000</f>
        <v>8750.5897451000001</v>
      </c>
    </row>
    <row r="32" spans="1:2" x14ac:dyDescent="0.55000000000000004">
      <c r="A32" s="26" t="s">
        <v>43</v>
      </c>
      <c r="B32" s="27">
        <f t="shared" ref="B32:B35" si="1">B18/1000000</f>
        <v>8054.6147604000016</v>
      </c>
    </row>
    <row r="33" spans="1:2" x14ac:dyDescent="0.55000000000000004">
      <c r="A33" s="26" t="s">
        <v>45</v>
      </c>
      <c r="B33" s="27">
        <f t="shared" si="1"/>
        <v>7469.9671166999997</v>
      </c>
    </row>
    <row r="34" spans="1:2" x14ac:dyDescent="0.55000000000000004">
      <c r="A34" s="26" t="s">
        <v>46</v>
      </c>
      <c r="B34" s="27">
        <f t="shared" si="1"/>
        <v>7135.0109739000018</v>
      </c>
    </row>
    <row r="35" spans="1:2" x14ac:dyDescent="0.55000000000000004">
      <c r="A35" s="26" t="s">
        <v>47</v>
      </c>
      <c r="B35" s="27">
        <f t="shared" si="1"/>
        <v>6717.7733866999988</v>
      </c>
    </row>
    <row r="36" spans="1:2" x14ac:dyDescent="0.55000000000000004">
      <c r="A36" s="24"/>
      <c r="B36" s="25"/>
    </row>
    <row r="37" spans="1:2" x14ac:dyDescent="0.55000000000000004">
      <c r="A37" s="24"/>
      <c r="B37" s="25"/>
    </row>
  </sheetData>
  <pageMargins left="0.7" right="0.7" top="0.75" bottom="0.75" header="0.3" footer="0.3"/>
  <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C56"/>
  <sheetViews>
    <sheetView showGridLines="0" topLeftCell="B1" workbookViewId="0">
      <selection activeCell="B1" sqref="B1"/>
    </sheetView>
  </sheetViews>
  <sheetFormatPr defaultRowHeight="14.4" x14ac:dyDescent="0.55000000000000004"/>
  <cols>
    <col min="1" max="1" width="12.05078125" bestFit="1" customWidth="1"/>
    <col min="2" max="2" width="15.578125" style="4" bestFit="1" customWidth="1"/>
    <col min="3" max="3" width="8.9453125" bestFit="1" customWidth="1"/>
  </cols>
  <sheetData>
    <row r="1" spans="1:3" ht="28.2" x14ac:dyDescent="1.05">
      <c r="B1" s="15" t="s">
        <v>128</v>
      </c>
    </row>
    <row r="3" spans="1:3" x14ac:dyDescent="0.55000000000000004">
      <c r="A3" s="11" t="s">
        <v>127</v>
      </c>
      <c r="B3" s="5" t="s">
        <v>125</v>
      </c>
      <c r="C3" t="s">
        <v>126</v>
      </c>
    </row>
    <row r="4" spans="1:3" x14ac:dyDescent="0.55000000000000004">
      <c r="A4" s="12">
        <v>1</v>
      </c>
      <c r="B4" s="5">
        <v>5484126360</v>
      </c>
      <c r="C4" s="7">
        <v>28.594999999999999</v>
      </c>
    </row>
    <row r="5" spans="1:3" x14ac:dyDescent="0.55000000000000004">
      <c r="A5" s="12">
        <v>2</v>
      </c>
      <c r="B5" s="5">
        <v>7609769880</v>
      </c>
      <c r="C5" s="7">
        <v>37.853999999999999</v>
      </c>
    </row>
    <row r="6" spans="1:3" x14ac:dyDescent="0.55000000000000004">
      <c r="A6" s="12">
        <v>3</v>
      </c>
      <c r="B6" s="5">
        <v>6932600270</v>
      </c>
      <c r="C6" s="7">
        <v>40.005000000000003</v>
      </c>
    </row>
    <row r="7" spans="1:3" x14ac:dyDescent="0.55000000000000004">
      <c r="A7" s="12">
        <v>4</v>
      </c>
      <c r="B7" s="5">
        <v>9686973780</v>
      </c>
      <c r="C7" s="7">
        <v>62.603999999999999</v>
      </c>
    </row>
    <row r="8" spans="1:3" x14ac:dyDescent="0.55000000000000004">
      <c r="A8" s="12">
        <v>5</v>
      </c>
      <c r="B8" s="5">
        <v>8695584500</v>
      </c>
      <c r="C8" s="7">
        <v>44.747</v>
      </c>
    </row>
    <row r="9" spans="1:3" x14ac:dyDescent="0.55000000000000004">
      <c r="A9" s="12">
        <v>6</v>
      </c>
      <c r="B9" s="5">
        <v>7478870810</v>
      </c>
      <c r="C9" s="7">
        <v>35.320000000000007</v>
      </c>
    </row>
    <row r="10" spans="1:3" x14ac:dyDescent="0.55000000000000004">
      <c r="A10" s="12">
        <v>7</v>
      </c>
      <c r="B10" s="5">
        <v>11533067820</v>
      </c>
      <c r="C10" s="7">
        <v>50.864000000000004</v>
      </c>
    </row>
    <row r="11" spans="1:3" x14ac:dyDescent="0.55000000000000004">
      <c r="A11" s="12">
        <v>8</v>
      </c>
      <c r="B11" s="5">
        <v>10302999360</v>
      </c>
      <c r="C11" s="7">
        <v>53.936999999999998</v>
      </c>
    </row>
    <row r="12" spans="1:3" x14ac:dyDescent="0.55000000000000004">
      <c r="A12" s="12">
        <v>9</v>
      </c>
      <c r="B12" s="5">
        <v>7027597210</v>
      </c>
      <c r="C12" s="7">
        <v>32.178999999999995</v>
      </c>
    </row>
    <row r="13" spans="1:3" x14ac:dyDescent="0.55000000000000004">
      <c r="A13" s="12">
        <v>10</v>
      </c>
      <c r="B13" s="5">
        <v>9838541600</v>
      </c>
      <c r="C13" s="7">
        <v>43.947000000000003</v>
      </c>
    </row>
    <row r="14" spans="1:3" x14ac:dyDescent="0.55000000000000004">
      <c r="A14" s="12">
        <v>11</v>
      </c>
      <c r="B14" s="5">
        <v>6677881850</v>
      </c>
      <c r="C14" s="7">
        <v>42.104000000000006</v>
      </c>
    </row>
    <row r="15" spans="1:3" x14ac:dyDescent="0.55000000000000004">
      <c r="A15" s="12">
        <v>12</v>
      </c>
      <c r="B15" s="5">
        <v>5553004540</v>
      </c>
      <c r="C15" s="7">
        <v>26.217999999999996</v>
      </c>
    </row>
    <row r="16" spans="1:3" x14ac:dyDescent="0.55000000000000004">
      <c r="A16" s="12">
        <v>13</v>
      </c>
      <c r="B16" s="5">
        <v>8858769110</v>
      </c>
      <c r="C16" s="7">
        <v>63.865999999999993</v>
      </c>
    </row>
    <row r="17" spans="1:3" x14ac:dyDescent="0.55000000000000004">
      <c r="A17" s="12">
        <v>14</v>
      </c>
      <c r="B17" s="5">
        <v>6675776600</v>
      </c>
      <c r="C17" s="7">
        <v>30.936000000000007</v>
      </c>
    </row>
    <row r="18" spans="1:3" x14ac:dyDescent="0.55000000000000004">
      <c r="A18" s="12">
        <v>15</v>
      </c>
      <c r="B18" s="5">
        <v>5049350390</v>
      </c>
      <c r="C18" s="7">
        <v>29.361000000000001</v>
      </c>
    </row>
    <row r="19" spans="1:3" x14ac:dyDescent="0.55000000000000004">
      <c r="A19" s="12">
        <v>16</v>
      </c>
      <c r="B19" s="5">
        <v>7636207110</v>
      </c>
      <c r="C19" s="7">
        <v>41.687999999999988</v>
      </c>
    </row>
    <row r="20" spans="1:3" x14ac:dyDescent="0.55000000000000004">
      <c r="A20" s="12">
        <v>17</v>
      </c>
      <c r="B20" s="5">
        <v>6656756920</v>
      </c>
      <c r="C20" s="7">
        <v>44.017000000000003</v>
      </c>
    </row>
    <row r="21" spans="1:3" x14ac:dyDescent="0.55000000000000004">
      <c r="A21" s="12">
        <v>18</v>
      </c>
      <c r="B21" s="5">
        <v>8186987470</v>
      </c>
      <c r="C21" s="7">
        <v>43.51</v>
      </c>
    </row>
    <row r="22" spans="1:3" x14ac:dyDescent="0.55000000000000004">
      <c r="A22" s="12">
        <v>19</v>
      </c>
      <c r="B22" s="5">
        <v>11480936340</v>
      </c>
      <c r="C22" s="7">
        <v>59.693000000000005</v>
      </c>
    </row>
    <row r="23" spans="1:3" x14ac:dyDescent="0.55000000000000004">
      <c r="A23" s="12">
        <v>20</v>
      </c>
      <c r="B23" s="5">
        <v>13342544230</v>
      </c>
      <c r="C23" s="7">
        <v>80.98599999999999</v>
      </c>
    </row>
    <row r="24" spans="1:3" x14ac:dyDescent="0.55000000000000004">
      <c r="A24" s="12">
        <v>21</v>
      </c>
      <c r="B24" s="5">
        <v>11379981780</v>
      </c>
      <c r="C24" s="7">
        <v>63.631000000000014</v>
      </c>
    </row>
    <row r="25" spans="1:3" x14ac:dyDescent="0.55000000000000004">
      <c r="A25" s="12">
        <v>22</v>
      </c>
      <c r="B25" s="5">
        <v>10199182920</v>
      </c>
      <c r="C25" s="7">
        <v>61.823999999999991</v>
      </c>
    </row>
    <row r="26" spans="1:3" x14ac:dyDescent="0.55000000000000004">
      <c r="A26" s="12">
        <v>23</v>
      </c>
      <c r="B26" s="5">
        <v>7403099840</v>
      </c>
      <c r="C26" s="7">
        <v>43.435000000000002</v>
      </c>
    </row>
    <row r="27" spans="1:3" x14ac:dyDescent="0.55000000000000004">
      <c r="A27" s="12">
        <v>24</v>
      </c>
      <c r="B27" s="5">
        <v>9659149080</v>
      </c>
      <c r="C27" s="7">
        <v>64.918000000000006</v>
      </c>
    </row>
    <row r="28" spans="1:3" x14ac:dyDescent="0.55000000000000004">
      <c r="A28" s="12">
        <v>25</v>
      </c>
      <c r="B28" s="5">
        <v>12208763310</v>
      </c>
      <c r="C28" s="7">
        <v>76.716000000000008</v>
      </c>
    </row>
    <row r="29" spans="1:3" x14ac:dyDescent="0.55000000000000004">
      <c r="A29" s="12">
        <v>26</v>
      </c>
      <c r="B29" s="5">
        <v>8523058800</v>
      </c>
      <c r="C29" s="7">
        <v>44.732999999999997</v>
      </c>
    </row>
    <row r="30" spans="1:3" x14ac:dyDescent="0.55000000000000004">
      <c r="A30" s="12">
        <v>27</v>
      </c>
      <c r="B30" s="5">
        <v>4294653540</v>
      </c>
      <c r="C30" s="7">
        <v>19.459000000000003</v>
      </c>
    </row>
    <row r="31" spans="1:3" x14ac:dyDescent="0.55000000000000004">
      <c r="A31" s="12">
        <v>28</v>
      </c>
      <c r="B31" s="5">
        <v>12098254490</v>
      </c>
      <c r="C31" s="7">
        <v>67.119000000000014</v>
      </c>
    </row>
    <row r="32" spans="1:3" x14ac:dyDescent="0.55000000000000004">
      <c r="A32" s="12">
        <v>29</v>
      </c>
      <c r="B32" s="5">
        <v>9433897980</v>
      </c>
      <c r="C32" s="7">
        <v>60.277000000000001</v>
      </c>
    </row>
    <row r="33" spans="1:3" x14ac:dyDescent="0.55000000000000004">
      <c r="A33" s="12">
        <v>30</v>
      </c>
      <c r="B33" s="5">
        <v>9437582720</v>
      </c>
      <c r="C33" s="7">
        <v>57.614000000000004</v>
      </c>
    </row>
    <row r="34" spans="1:3" x14ac:dyDescent="0.55000000000000004">
      <c r="A34" s="12">
        <v>31</v>
      </c>
      <c r="B34" s="5">
        <v>5193360960</v>
      </c>
      <c r="C34" s="7">
        <v>31.184000000000005</v>
      </c>
    </row>
    <row r="35" spans="1:3" x14ac:dyDescent="0.55000000000000004">
      <c r="A35" s="12">
        <v>32</v>
      </c>
      <c r="B35" s="5">
        <v>11260569670</v>
      </c>
      <c r="C35" s="7">
        <v>69.13600000000001</v>
      </c>
    </row>
    <row r="36" spans="1:3" x14ac:dyDescent="0.55000000000000004">
      <c r="A36" s="12">
        <v>33</v>
      </c>
      <c r="B36" s="5">
        <v>10018230630</v>
      </c>
      <c r="C36" s="7">
        <v>68.349999999999994</v>
      </c>
    </row>
    <row r="37" spans="1:3" x14ac:dyDescent="0.55000000000000004">
      <c r="A37" s="12">
        <v>34</v>
      </c>
      <c r="B37" s="5">
        <v>4123129140</v>
      </c>
      <c r="C37" s="7">
        <v>34.455999999999989</v>
      </c>
    </row>
    <row r="38" spans="1:3" x14ac:dyDescent="0.55000000000000004">
      <c r="A38" s="12">
        <v>35</v>
      </c>
      <c r="B38" s="5">
        <v>9109256600</v>
      </c>
      <c r="C38" s="7">
        <v>50.941000000000003</v>
      </c>
    </row>
    <row r="39" spans="1:3" x14ac:dyDescent="0.55000000000000004">
      <c r="A39" s="12">
        <v>36</v>
      </c>
      <c r="B39" s="5">
        <v>8360360650</v>
      </c>
      <c r="C39" s="7">
        <v>67.06</v>
      </c>
    </row>
    <row r="40" spans="1:3" x14ac:dyDescent="0.55000000000000004">
      <c r="A40" s="12">
        <v>37</v>
      </c>
      <c r="B40" s="5">
        <v>8664268050</v>
      </c>
      <c r="C40" s="7">
        <v>52.136000000000003</v>
      </c>
    </row>
    <row r="41" spans="1:3" x14ac:dyDescent="0.55000000000000004">
      <c r="A41" s="12">
        <v>38</v>
      </c>
      <c r="B41" s="5">
        <v>9432490390</v>
      </c>
      <c r="C41" s="7">
        <v>55.29699999999999</v>
      </c>
    </row>
    <row r="42" spans="1:3" x14ac:dyDescent="0.55000000000000004">
      <c r="A42" s="12">
        <v>39</v>
      </c>
      <c r="B42" s="5">
        <v>9398972290</v>
      </c>
      <c r="C42" s="7">
        <v>61.934000000000005</v>
      </c>
    </row>
    <row r="43" spans="1:3" x14ac:dyDescent="0.55000000000000004">
      <c r="A43" s="12">
        <v>40</v>
      </c>
      <c r="B43" s="5">
        <v>7783831280</v>
      </c>
      <c r="C43" s="7">
        <v>49.62299999999999</v>
      </c>
    </row>
    <row r="44" spans="1:3" x14ac:dyDescent="0.55000000000000004">
      <c r="A44" s="12">
        <v>41</v>
      </c>
      <c r="B44" s="5">
        <v>10215555760</v>
      </c>
      <c r="C44" s="7">
        <v>56.434000000000005</v>
      </c>
    </row>
    <row r="45" spans="1:3" x14ac:dyDescent="0.55000000000000004">
      <c r="A45" s="12">
        <v>42</v>
      </c>
      <c r="B45" s="5">
        <v>10181493930</v>
      </c>
      <c r="C45" s="7">
        <v>45.353000000000002</v>
      </c>
    </row>
    <row r="46" spans="1:3" x14ac:dyDescent="0.55000000000000004">
      <c r="A46" s="12">
        <v>43</v>
      </c>
      <c r="B46" s="5">
        <v>4223471260</v>
      </c>
      <c r="C46" s="7">
        <v>30.451000000000001</v>
      </c>
    </row>
    <row r="47" spans="1:3" x14ac:dyDescent="0.55000000000000004">
      <c r="A47" s="12">
        <v>44</v>
      </c>
      <c r="B47" s="5">
        <v>11340032280</v>
      </c>
      <c r="C47" s="7">
        <v>75.679000000000002</v>
      </c>
    </row>
    <row r="48" spans="1:3" x14ac:dyDescent="0.55000000000000004">
      <c r="A48" s="12">
        <v>45</v>
      </c>
      <c r="B48" s="5">
        <v>8752715750</v>
      </c>
      <c r="C48" s="7">
        <v>46.778000000000006</v>
      </c>
    </row>
    <row r="49" spans="1:3" x14ac:dyDescent="0.55000000000000004">
      <c r="A49" s="12">
        <v>46</v>
      </c>
      <c r="B49" s="5">
        <v>9034106910</v>
      </c>
      <c r="C49" s="7">
        <v>44.27300000000001</v>
      </c>
    </row>
    <row r="50" spans="1:3" x14ac:dyDescent="0.55000000000000004">
      <c r="A50" s="12">
        <v>47</v>
      </c>
      <c r="B50" s="5">
        <v>10473816710</v>
      </c>
      <c r="C50" s="7">
        <v>74.823999999999998</v>
      </c>
    </row>
    <row r="51" spans="1:3" x14ac:dyDescent="0.55000000000000004">
      <c r="A51" s="12">
        <v>48</v>
      </c>
      <c r="B51" s="5">
        <v>9884819430</v>
      </c>
      <c r="C51" s="7">
        <v>62.79</v>
      </c>
    </row>
    <row r="52" spans="1:3" x14ac:dyDescent="0.55000000000000004">
      <c r="A52" s="12">
        <v>49</v>
      </c>
      <c r="B52" s="5">
        <v>8833101490</v>
      </c>
      <c r="C52" s="7">
        <v>67.313999999999993</v>
      </c>
    </row>
    <row r="53" spans="1:3" x14ac:dyDescent="0.55000000000000004">
      <c r="A53" s="12">
        <v>50</v>
      </c>
      <c r="B53" s="5">
        <v>9819324410</v>
      </c>
      <c r="C53" s="7">
        <v>50.801999999999985</v>
      </c>
    </row>
    <row r="54" spans="1:3" x14ac:dyDescent="0.55000000000000004">
      <c r="A54" s="12">
        <v>51</v>
      </c>
      <c r="B54" s="5">
        <v>7320106580</v>
      </c>
      <c r="C54" s="7">
        <v>34.855000000000004</v>
      </c>
    </row>
    <row r="55" spans="1:3" x14ac:dyDescent="0.55000000000000004">
      <c r="A55" s="12">
        <v>52</v>
      </c>
      <c r="B55" s="5">
        <v>5909889630</v>
      </c>
      <c r="C55" s="7">
        <v>37.616000000000007</v>
      </c>
    </row>
    <row r="56" spans="1:3" x14ac:dyDescent="0.55000000000000004">
      <c r="A56" s="12" t="s">
        <v>79</v>
      </c>
      <c r="B56" s="5">
        <v>448678874410</v>
      </c>
      <c r="C56" s="7">
        <v>2619.4429999999998</v>
      </c>
    </row>
  </sheetData>
  <pageMargins left="0.7" right="0.7" top="0.75" bottom="0.75" header="0.3" footer="0.3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F17"/>
  <sheetViews>
    <sheetView showGridLines="0" workbookViewId="0"/>
  </sheetViews>
  <sheetFormatPr defaultRowHeight="14.4" x14ac:dyDescent="0.55000000000000004"/>
  <cols>
    <col min="1" max="1" width="22.89453125" customWidth="1"/>
    <col min="2" max="5" width="19.89453125" style="4" customWidth="1"/>
    <col min="6" max="6" width="15.578125" style="4" bestFit="1" customWidth="1"/>
    <col min="7" max="7" width="11.68359375" customWidth="1"/>
    <col min="8" max="8" width="11.578125" bestFit="1" customWidth="1"/>
  </cols>
  <sheetData>
    <row r="1" spans="1:6" ht="28.2" x14ac:dyDescent="1.05">
      <c r="A1" s="15" t="s">
        <v>131</v>
      </c>
    </row>
    <row r="3" spans="1:6" x14ac:dyDescent="0.55000000000000004">
      <c r="A3" s="11" t="s">
        <v>130</v>
      </c>
      <c r="B3" s="11" t="s">
        <v>129</v>
      </c>
      <c r="C3"/>
      <c r="D3"/>
      <c r="E3"/>
      <c r="F3"/>
    </row>
    <row r="4" spans="1:6" x14ac:dyDescent="0.55000000000000004">
      <c r="A4" s="11" t="s">
        <v>48</v>
      </c>
      <c r="B4" t="s">
        <v>100</v>
      </c>
      <c r="C4" t="s">
        <v>101</v>
      </c>
      <c r="D4" t="s">
        <v>102</v>
      </c>
      <c r="E4" t="s">
        <v>99</v>
      </c>
      <c r="F4"/>
    </row>
    <row r="5" spans="1:6" x14ac:dyDescent="0.55000000000000004">
      <c r="A5" s="12" t="s">
        <v>75</v>
      </c>
      <c r="B5" s="5">
        <v>53742925600</v>
      </c>
      <c r="C5" s="5">
        <v>54264633830</v>
      </c>
      <c r="D5" s="5">
        <v>54786346940</v>
      </c>
      <c r="E5" s="5">
        <v>57316801570</v>
      </c>
      <c r="F5"/>
    </row>
    <row r="6" spans="1:6" x14ac:dyDescent="0.55000000000000004">
      <c r="A6" s="23" t="s">
        <v>43</v>
      </c>
      <c r="B6" s="5">
        <v>9178070880</v>
      </c>
      <c r="C6" s="5">
        <v>8166463430</v>
      </c>
      <c r="D6" s="5">
        <v>13158243200</v>
      </c>
      <c r="E6" s="5">
        <v>11470482410</v>
      </c>
      <c r="F6"/>
    </row>
    <row r="7" spans="1:6" x14ac:dyDescent="0.55000000000000004">
      <c r="A7" s="23" t="s">
        <v>46</v>
      </c>
      <c r="B7" s="5">
        <v>12566124830</v>
      </c>
      <c r="C7" s="5">
        <v>13475635150</v>
      </c>
      <c r="D7" s="5">
        <v>9918310800</v>
      </c>
      <c r="E7" s="5">
        <v>16775129350</v>
      </c>
      <c r="F7"/>
    </row>
    <row r="8" spans="1:6" x14ac:dyDescent="0.55000000000000004">
      <c r="A8" s="23" t="s">
        <v>44</v>
      </c>
      <c r="B8" s="5">
        <v>14247253920</v>
      </c>
      <c r="C8" s="5">
        <v>12799955320</v>
      </c>
      <c r="D8" s="5">
        <v>11710104000</v>
      </c>
      <c r="E8" s="5">
        <v>11973918560</v>
      </c>
      <c r="F8"/>
    </row>
    <row r="9" spans="1:6" x14ac:dyDescent="0.55000000000000004">
      <c r="A9" s="23" t="s">
        <v>47</v>
      </c>
      <c r="B9" s="5">
        <v>8826200790</v>
      </c>
      <c r="C9" s="5">
        <v>10827363570</v>
      </c>
      <c r="D9" s="5">
        <v>13521525520</v>
      </c>
      <c r="E9" s="5">
        <v>10061916840</v>
      </c>
      <c r="F9"/>
    </row>
    <row r="10" spans="1:6" x14ac:dyDescent="0.55000000000000004">
      <c r="A10" s="23" t="s">
        <v>45</v>
      </c>
      <c r="B10" s="5">
        <v>8925275180</v>
      </c>
      <c r="C10" s="5">
        <v>8995216360</v>
      </c>
      <c r="D10" s="5">
        <v>6478163420</v>
      </c>
      <c r="E10" s="5">
        <v>7035354410</v>
      </c>
      <c r="F10"/>
    </row>
    <row r="11" spans="1:6" x14ac:dyDescent="0.55000000000000004">
      <c r="A11" s="12" t="s">
        <v>74</v>
      </c>
      <c r="B11" s="5">
        <v>53248682840</v>
      </c>
      <c r="C11" s="5">
        <v>63180377150</v>
      </c>
      <c r="D11" s="5">
        <v>58722982520</v>
      </c>
      <c r="E11" s="5">
        <v>53416123960</v>
      </c>
      <c r="F11"/>
    </row>
    <row r="12" spans="1:6" x14ac:dyDescent="0.55000000000000004">
      <c r="A12" s="23" t="s">
        <v>43</v>
      </c>
      <c r="B12" s="5">
        <v>13338691300</v>
      </c>
      <c r="C12" s="5">
        <v>12226464930</v>
      </c>
      <c r="D12" s="5">
        <v>11795573960</v>
      </c>
      <c r="E12" s="5">
        <v>13121423550</v>
      </c>
      <c r="F12"/>
    </row>
    <row r="13" spans="1:6" x14ac:dyDescent="0.55000000000000004">
      <c r="A13" s="23" t="s">
        <v>46</v>
      </c>
      <c r="B13" s="5">
        <v>6776526260</v>
      </c>
      <c r="C13" s="5">
        <v>12364596040</v>
      </c>
      <c r="D13" s="5">
        <v>13193580760</v>
      </c>
      <c r="E13" s="5">
        <v>12805450940</v>
      </c>
      <c r="F13"/>
    </row>
    <row r="14" spans="1:6" x14ac:dyDescent="0.55000000000000004">
      <c r="A14" s="23" t="s">
        <v>44</v>
      </c>
      <c r="B14" s="5">
        <v>12554853250</v>
      </c>
      <c r="C14" s="5">
        <v>15920904170</v>
      </c>
      <c r="D14" s="5">
        <v>12102880910</v>
      </c>
      <c r="E14" s="5">
        <v>9957386030</v>
      </c>
      <c r="F14"/>
    </row>
    <row r="15" spans="1:6" x14ac:dyDescent="0.55000000000000004">
      <c r="A15" s="23" t="s">
        <v>47</v>
      </c>
      <c r="B15" s="5">
        <v>9408286700</v>
      </c>
      <c r="C15" s="5">
        <v>9583839570</v>
      </c>
      <c r="D15" s="5">
        <v>13241208180</v>
      </c>
      <c r="E15" s="5">
        <v>8727578790</v>
      </c>
      <c r="F15"/>
    </row>
    <row r="16" spans="1:6" x14ac:dyDescent="0.55000000000000004">
      <c r="A16" s="23" t="s">
        <v>45</v>
      </c>
      <c r="B16" s="5">
        <v>11170325330</v>
      </c>
      <c r="C16" s="5">
        <v>13084572440</v>
      </c>
      <c r="D16" s="5">
        <v>8389738710</v>
      </c>
      <c r="E16" s="5">
        <v>8804284650</v>
      </c>
      <c r="F16"/>
    </row>
    <row r="17" spans="1:6" x14ac:dyDescent="0.55000000000000004">
      <c r="A17" s="12" t="s">
        <v>132</v>
      </c>
      <c r="B17" s="5">
        <v>106991608440</v>
      </c>
      <c r="C17" s="5">
        <v>117445010980</v>
      </c>
      <c r="D17" s="5">
        <v>113509329460</v>
      </c>
      <c r="E17" s="5">
        <v>110732925530</v>
      </c>
      <c r="F17"/>
    </row>
  </sheetData>
  <conditionalFormatting pivot="1" sqref="B6:E10">
    <cfRule type="iconSet" priority="2">
      <iconSet>
        <cfvo type="percent" val="0"/>
        <cfvo type="percent" val="33"/>
        <cfvo type="percent" val="67"/>
      </iconSet>
    </cfRule>
  </conditionalFormatting>
  <conditionalFormatting pivot="1" sqref="B12:E16">
    <cfRule type="iconSet" priority="1">
      <iconSet>
        <cfvo type="percent" val="0"/>
        <cfvo type="percent" val="33"/>
        <cfvo type="percent" val="67"/>
      </iconSet>
    </cfRule>
  </conditionalFormatting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selection activeCell="F17" sqref="F17"/>
    </sheetView>
  </sheetViews>
  <sheetFormatPr defaultRowHeight="14.4" x14ac:dyDescent="0.55000000000000004"/>
  <sheetData>
    <row r="1" spans="1:4" x14ac:dyDescent="0.55000000000000004">
      <c r="A1" t="s">
        <v>33</v>
      </c>
      <c r="B1" t="s">
        <v>32</v>
      </c>
      <c r="C1" t="s">
        <v>42</v>
      </c>
      <c r="D1" t="s">
        <v>67</v>
      </c>
    </row>
    <row r="2" spans="1:4" x14ac:dyDescent="0.55000000000000004">
      <c r="A2" t="s">
        <v>7</v>
      </c>
      <c r="B2" t="s">
        <v>39</v>
      </c>
      <c r="C2">
        <v>3.2</v>
      </c>
      <c r="D2" t="s">
        <v>72</v>
      </c>
    </row>
    <row r="3" spans="1:4" x14ac:dyDescent="0.55000000000000004">
      <c r="A3" t="s">
        <v>8</v>
      </c>
      <c r="B3" t="s">
        <v>35</v>
      </c>
      <c r="C3">
        <v>4</v>
      </c>
      <c r="D3" t="s">
        <v>72</v>
      </c>
    </row>
    <row r="4" spans="1:4" x14ac:dyDescent="0.55000000000000004">
      <c r="A4" t="s">
        <v>9</v>
      </c>
      <c r="B4" t="s">
        <v>37</v>
      </c>
      <c r="C4">
        <v>3.2</v>
      </c>
      <c r="D4" t="s">
        <v>72</v>
      </c>
    </row>
    <row r="5" spans="1:4" x14ac:dyDescent="0.55000000000000004">
      <c r="A5" t="s">
        <v>10</v>
      </c>
      <c r="B5" t="s">
        <v>40</v>
      </c>
      <c r="C5">
        <v>2.7</v>
      </c>
      <c r="D5" t="s">
        <v>70</v>
      </c>
    </row>
    <row r="6" spans="1:4" x14ac:dyDescent="0.55000000000000004">
      <c r="A6" t="s">
        <v>11</v>
      </c>
      <c r="B6" t="s">
        <v>38</v>
      </c>
      <c r="C6">
        <v>2.2000000000000002</v>
      </c>
      <c r="D6" t="s">
        <v>70</v>
      </c>
    </row>
    <row r="7" spans="1:4" x14ac:dyDescent="0.55000000000000004">
      <c r="A7" t="s">
        <v>12</v>
      </c>
      <c r="B7" t="s">
        <v>36</v>
      </c>
      <c r="C7">
        <v>4.3</v>
      </c>
      <c r="D7" t="s">
        <v>71</v>
      </c>
    </row>
    <row r="8" spans="1:4" x14ac:dyDescent="0.55000000000000004">
      <c r="A8" t="s">
        <v>13</v>
      </c>
      <c r="B8" t="s">
        <v>41</v>
      </c>
      <c r="C8">
        <v>2.7</v>
      </c>
      <c r="D8" t="s">
        <v>70</v>
      </c>
    </row>
    <row r="9" spans="1:4" x14ac:dyDescent="0.55000000000000004">
      <c r="A9" t="s">
        <v>14</v>
      </c>
      <c r="B9" t="s">
        <v>37</v>
      </c>
      <c r="C9">
        <v>1.6</v>
      </c>
      <c r="D9" t="s">
        <v>69</v>
      </c>
    </row>
    <row r="10" spans="1:4" x14ac:dyDescent="0.55000000000000004">
      <c r="A10" t="s">
        <v>15</v>
      </c>
      <c r="B10" t="s">
        <v>36</v>
      </c>
      <c r="C10">
        <v>3.6</v>
      </c>
      <c r="D10" t="s">
        <v>72</v>
      </c>
    </row>
    <row r="11" spans="1:4" x14ac:dyDescent="0.55000000000000004">
      <c r="A11" t="s">
        <v>16</v>
      </c>
      <c r="B11" t="s">
        <v>37</v>
      </c>
      <c r="C11">
        <v>3.2</v>
      </c>
      <c r="D11" t="s">
        <v>72</v>
      </c>
    </row>
    <row r="12" spans="1:4" x14ac:dyDescent="0.55000000000000004">
      <c r="A12" t="s">
        <v>17</v>
      </c>
      <c r="B12" t="s">
        <v>34</v>
      </c>
      <c r="C12">
        <v>2.2999999999999998</v>
      </c>
      <c r="D12" t="s">
        <v>70</v>
      </c>
    </row>
    <row r="13" spans="1:4" x14ac:dyDescent="0.55000000000000004">
      <c r="A13" t="s">
        <v>18</v>
      </c>
      <c r="B13" t="s">
        <v>35</v>
      </c>
      <c r="C13">
        <v>4</v>
      </c>
      <c r="D13" t="s">
        <v>72</v>
      </c>
    </row>
    <row r="14" spans="1:4" x14ac:dyDescent="0.55000000000000004">
      <c r="A14" t="s">
        <v>19</v>
      </c>
      <c r="B14" t="s">
        <v>41</v>
      </c>
      <c r="C14">
        <v>1.2</v>
      </c>
      <c r="D14" t="s">
        <v>69</v>
      </c>
    </row>
    <row r="15" spans="1:4" x14ac:dyDescent="0.55000000000000004">
      <c r="A15" t="s">
        <v>20</v>
      </c>
      <c r="B15" t="s">
        <v>41</v>
      </c>
      <c r="C15">
        <v>3</v>
      </c>
      <c r="D15" t="s">
        <v>70</v>
      </c>
    </row>
    <row r="16" spans="1:4" x14ac:dyDescent="0.55000000000000004">
      <c r="A16" t="s">
        <v>21</v>
      </c>
      <c r="B16" t="s">
        <v>40</v>
      </c>
      <c r="C16">
        <v>3.5</v>
      </c>
      <c r="D16" t="s">
        <v>72</v>
      </c>
    </row>
    <row r="17" spans="1:4" x14ac:dyDescent="0.55000000000000004">
      <c r="A17" t="s">
        <v>22</v>
      </c>
      <c r="B17" t="s">
        <v>39</v>
      </c>
      <c r="C17">
        <v>1.9</v>
      </c>
      <c r="D17" t="s">
        <v>69</v>
      </c>
    </row>
    <row r="18" spans="1:4" x14ac:dyDescent="0.55000000000000004">
      <c r="A18" t="s">
        <v>23</v>
      </c>
      <c r="B18" t="s">
        <v>40</v>
      </c>
      <c r="C18">
        <v>4.0999999999999996</v>
      </c>
      <c r="D18" t="s">
        <v>71</v>
      </c>
    </row>
    <row r="19" spans="1:4" x14ac:dyDescent="0.55000000000000004">
      <c r="A19" t="s">
        <v>24</v>
      </c>
      <c r="B19" t="s">
        <v>39</v>
      </c>
      <c r="C19">
        <v>2.1</v>
      </c>
      <c r="D19" t="s">
        <v>70</v>
      </c>
    </row>
    <row r="20" spans="1:4" x14ac:dyDescent="0.55000000000000004">
      <c r="A20" t="s">
        <v>25</v>
      </c>
      <c r="B20" t="s">
        <v>39</v>
      </c>
      <c r="C20">
        <v>1.3</v>
      </c>
      <c r="D20" t="s">
        <v>69</v>
      </c>
    </row>
    <row r="21" spans="1:4" x14ac:dyDescent="0.55000000000000004">
      <c r="A21" t="s">
        <v>26</v>
      </c>
      <c r="B21" t="s">
        <v>39</v>
      </c>
      <c r="C21">
        <v>2.6</v>
      </c>
      <c r="D21" t="s">
        <v>70</v>
      </c>
    </row>
    <row r="22" spans="1:4" x14ac:dyDescent="0.55000000000000004">
      <c r="A22" t="s">
        <v>27</v>
      </c>
      <c r="B22" t="s">
        <v>36</v>
      </c>
      <c r="C22">
        <v>3.7</v>
      </c>
      <c r="D22" t="s">
        <v>72</v>
      </c>
    </row>
    <row r="23" spans="1:4" x14ac:dyDescent="0.55000000000000004">
      <c r="A23" t="s">
        <v>28</v>
      </c>
      <c r="B23" t="s">
        <v>38</v>
      </c>
      <c r="C23">
        <v>2</v>
      </c>
      <c r="D23" t="s">
        <v>69</v>
      </c>
    </row>
    <row r="24" spans="1:4" x14ac:dyDescent="0.55000000000000004">
      <c r="A24" t="s">
        <v>29</v>
      </c>
      <c r="B24" t="s">
        <v>35</v>
      </c>
      <c r="C24">
        <v>3.3</v>
      </c>
      <c r="D24" t="s">
        <v>72</v>
      </c>
    </row>
    <row r="25" spans="1:4" x14ac:dyDescent="0.55000000000000004">
      <c r="A25" t="s">
        <v>30</v>
      </c>
      <c r="B25" t="s">
        <v>40</v>
      </c>
      <c r="C25">
        <v>3.8</v>
      </c>
      <c r="D25" t="s">
        <v>72</v>
      </c>
    </row>
    <row r="26" spans="1:4" x14ac:dyDescent="0.55000000000000004">
      <c r="A26" t="s">
        <v>31</v>
      </c>
      <c r="B26" t="s">
        <v>37</v>
      </c>
      <c r="C26">
        <v>3.2</v>
      </c>
      <c r="D26" t="s">
        <v>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M17"/>
  <sheetViews>
    <sheetView showGridLines="0" workbookViewId="0"/>
  </sheetViews>
  <sheetFormatPr defaultRowHeight="14.4" x14ac:dyDescent="0.55000000000000004"/>
  <cols>
    <col min="1" max="1" width="14.734375" customWidth="1"/>
    <col min="2" max="10" width="14" style="3" customWidth="1"/>
    <col min="11" max="13" width="7.68359375" style="3" customWidth="1"/>
    <col min="14" max="14" width="10.20703125" bestFit="1" customWidth="1"/>
  </cols>
  <sheetData>
    <row r="1" spans="1:13" ht="28.2" x14ac:dyDescent="1.05">
      <c r="A1" s="15" t="s">
        <v>85</v>
      </c>
    </row>
    <row r="3" spans="1:13" x14ac:dyDescent="0.55000000000000004">
      <c r="A3" s="11" t="s">
        <v>82</v>
      </c>
      <c r="B3" s="11" t="s">
        <v>6</v>
      </c>
      <c r="C3"/>
      <c r="D3"/>
      <c r="E3"/>
      <c r="F3"/>
      <c r="G3"/>
      <c r="H3"/>
      <c r="I3"/>
      <c r="J3"/>
      <c r="K3"/>
      <c r="L3"/>
      <c r="M3"/>
    </row>
    <row r="4" spans="1:13" x14ac:dyDescent="0.55000000000000004">
      <c r="A4" s="11" t="s">
        <v>78</v>
      </c>
      <c r="B4" t="s">
        <v>34</v>
      </c>
      <c r="C4" t="s">
        <v>35</v>
      </c>
      <c r="D4" t="s">
        <v>36</v>
      </c>
      <c r="E4" t="s">
        <v>37</v>
      </c>
      <c r="F4" t="s">
        <v>38</v>
      </c>
      <c r="G4" t="s">
        <v>39</v>
      </c>
      <c r="H4" t="s">
        <v>40</v>
      </c>
      <c r="I4" t="s">
        <v>41</v>
      </c>
      <c r="J4" t="s">
        <v>79</v>
      </c>
      <c r="K4"/>
      <c r="L4"/>
      <c r="M4"/>
    </row>
    <row r="5" spans="1:13" x14ac:dyDescent="0.55000000000000004">
      <c r="A5" s="12" t="s">
        <v>87</v>
      </c>
      <c r="B5" s="6">
        <v>6.0720000000000001</v>
      </c>
      <c r="C5" s="6">
        <v>40.398000000000003</v>
      </c>
      <c r="D5" s="6">
        <v>36.191000000000003</v>
      </c>
      <c r="E5" s="6">
        <v>48.816000000000003</v>
      </c>
      <c r="F5" s="6">
        <v>3.3520000000000003</v>
      </c>
      <c r="G5" s="6">
        <v>29.066999999999997</v>
      </c>
      <c r="H5" s="6">
        <v>23.095000000000002</v>
      </c>
      <c r="I5" s="6">
        <v>14.493</v>
      </c>
      <c r="J5" s="6">
        <v>201.48400000000001</v>
      </c>
      <c r="K5"/>
      <c r="L5"/>
      <c r="M5"/>
    </row>
    <row r="6" spans="1:13" x14ac:dyDescent="0.55000000000000004">
      <c r="A6" s="12" t="s">
        <v>88</v>
      </c>
      <c r="B6" s="6">
        <v>1.5869999999999997</v>
      </c>
      <c r="C6" s="6">
        <v>20.277000000000005</v>
      </c>
      <c r="D6" s="6">
        <v>19.517999999999997</v>
      </c>
      <c r="E6" s="6">
        <v>38.576000000000001</v>
      </c>
      <c r="F6" s="6">
        <v>17.803999999999998</v>
      </c>
      <c r="G6" s="6">
        <v>21.120999999999999</v>
      </c>
      <c r="H6" s="6">
        <v>27.886999999999997</v>
      </c>
      <c r="I6" s="6">
        <v>28.478999999999996</v>
      </c>
      <c r="J6" s="6">
        <v>175.24899999999997</v>
      </c>
      <c r="K6"/>
      <c r="L6"/>
      <c r="M6"/>
    </row>
    <row r="7" spans="1:13" x14ac:dyDescent="0.55000000000000004">
      <c r="A7" s="12" t="s">
        <v>89</v>
      </c>
      <c r="B7" s="6">
        <v>10.327000000000002</v>
      </c>
      <c r="C7" s="6">
        <v>46.805999999999997</v>
      </c>
      <c r="D7" s="6">
        <v>21.396000000000001</v>
      </c>
      <c r="E7" s="6">
        <v>29.280000000000005</v>
      </c>
      <c r="F7" s="6">
        <v>5.4340000000000011</v>
      </c>
      <c r="G7" s="6">
        <v>20.309999999999999</v>
      </c>
      <c r="H7" s="6">
        <v>34.418000000000006</v>
      </c>
      <c r="I7" s="6">
        <v>25.560000000000002</v>
      </c>
      <c r="J7" s="6">
        <v>193.53100000000001</v>
      </c>
      <c r="K7"/>
      <c r="L7"/>
      <c r="M7"/>
    </row>
    <row r="8" spans="1:13" x14ac:dyDescent="0.55000000000000004">
      <c r="A8" s="12" t="s">
        <v>90</v>
      </c>
      <c r="B8" s="6"/>
      <c r="C8" s="6">
        <v>39.440000000000005</v>
      </c>
      <c r="D8" s="6">
        <v>6.8029999999999999</v>
      </c>
      <c r="E8" s="6">
        <v>30.48</v>
      </c>
      <c r="F8" s="6">
        <v>11.21</v>
      </c>
      <c r="G8" s="6">
        <v>25.492000000000001</v>
      </c>
      <c r="H8" s="6">
        <v>25.515999999999998</v>
      </c>
      <c r="I8" s="6">
        <v>14.129999999999997</v>
      </c>
      <c r="J8" s="6">
        <v>153.071</v>
      </c>
      <c r="K8"/>
      <c r="L8"/>
      <c r="M8"/>
    </row>
    <row r="9" spans="1:13" x14ac:dyDescent="0.55000000000000004">
      <c r="A9" s="12" t="s">
        <v>91</v>
      </c>
      <c r="B9" s="6">
        <v>6.0489999999999995</v>
      </c>
      <c r="C9" s="6">
        <v>51.164000000000001</v>
      </c>
      <c r="D9" s="6">
        <v>30.31</v>
      </c>
      <c r="E9" s="6">
        <v>59.760000000000005</v>
      </c>
      <c r="F9" s="6">
        <v>21.212</v>
      </c>
      <c r="G9" s="6">
        <v>29.240999999999996</v>
      </c>
      <c r="H9" s="6">
        <v>67.906999999999996</v>
      </c>
      <c r="I9" s="6">
        <v>23.514000000000003</v>
      </c>
      <c r="J9" s="6">
        <v>289.15699999999998</v>
      </c>
      <c r="K9"/>
      <c r="L9"/>
      <c r="M9"/>
    </row>
    <row r="10" spans="1:13" x14ac:dyDescent="0.55000000000000004">
      <c r="A10" s="12" t="s">
        <v>92</v>
      </c>
      <c r="B10" s="6">
        <v>5.3819999999999997</v>
      </c>
      <c r="C10" s="6">
        <v>36.955000000000005</v>
      </c>
      <c r="D10" s="6">
        <v>25.162000000000003</v>
      </c>
      <c r="E10" s="6">
        <v>49.152000000000001</v>
      </c>
      <c r="F10" s="6">
        <v>6.0600000000000005</v>
      </c>
      <c r="G10" s="6">
        <v>17.757999999999999</v>
      </c>
      <c r="H10" s="6">
        <v>69.245000000000005</v>
      </c>
      <c r="I10" s="6">
        <v>26.637000000000004</v>
      </c>
      <c r="J10" s="6">
        <v>236.35100000000003</v>
      </c>
      <c r="K10"/>
      <c r="L10"/>
      <c r="M10"/>
    </row>
    <row r="11" spans="1:13" x14ac:dyDescent="0.55000000000000004">
      <c r="A11" s="12" t="s">
        <v>93</v>
      </c>
      <c r="B11" s="6">
        <v>10.556999999999999</v>
      </c>
      <c r="C11" s="6">
        <v>39.585000000000001</v>
      </c>
      <c r="D11" s="6">
        <v>26.466999999999999</v>
      </c>
      <c r="E11" s="6">
        <v>30.512000000000008</v>
      </c>
      <c r="F11" s="6">
        <v>10.118000000000002</v>
      </c>
      <c r="G11" s="6">
        <v>22.011000000000003</v>
      </c>
      <c r="H11" s="6">
        <v>40.660999999999994</v>
      </c>
      <c r="I11" s="6">
        <v>28.730999999999998</v>
      </c>
      <c r="J11" s="6">
        <v>208.642</v>
      </c>
      <c r="K11"/>
      <c r="L11"/>
      <c r="M11"/>
    </row>
    <row r="12" spans="1:13" x14ac:dyDescent="0.55000000000000004">
      <c r="A12" s="12" t="s">
        <v>94</v>
      </c>
      <c r="B12" s="6">
        <v>5.819</v>
      </c>
      <c r="C12" s="6">
        <v>77.799999999999983</v>
      </c>
      <c r="D12" s="6">
        <v>43.834000000000003</v>
      </c>
      <c r="E12" s="6">
        <v>17.728000000000002</v>
      </c>
      <c r="F12" s="6">
        <v>23.211999999999996</v>
      </c>
      <c r="G12" s="6">
        <v>31.507000000000001</v>
      </c>
      <c r="H12" s="6">
        <v>29.953999999999997</v>
      </c>
      <c r="I12" s="6">
        <v>18.885000000000002</v>
      </c>
      <c r="J12" s="6">
        <v>248.73899999999998</v>
      </c>
      <c r="K12"/>
      <c r="L12"/>
      <c r="M12"/>
    </row>
    <row r="13" spans="1:13" x14ac:dyDescent="0.55000000000000004">
      <c r="A13" s="12" t="s">
        <v>95</v>
      </c>
      <c r="B13" s="6">
        <v>2.3460000000000001</v>
      </c>
      <c r="C13" s="6">
        <v>74.962000000000003</v>
      </c>
      <c r="D13" s="6">
        <v>31.132000000000001</v>
      </c>
      <c r="E13" s="6">
        <v>27.295999999999999</v>
      </c>
      <c r="F13" s="6">
        <v>14.393999999999998</v>
      </c>
      <c r="G13" s="6">
        <v>30.228999999999996</v>
      </c>
      <c r="H13" s="6">
        <v>44.611999999999995</v>
      </c>
      <c r="I13" s="6">
        <v>34.455000000000005</v>
      </c>
      <c r="J13" s="6">
        <v>259.42599999999999</v>
      </c>
      <c r="K13"/>
      <c r="L13"/>
      <c r="M13"/>
    </row>
    <row r="14" spans="1:13" x14ac:dyDescent="0.55000000000000004">
      <c r="A14" s="12" t="s">
        <v>96</v>
      </c>
      <c r="B14" s="6">
        <v>7.6819999999999995</v>
      </c>
      <c r="C14" s="6">
        <v>43.318000000000005</v>
      </c>
      <c r="D14" s="6">
        <v>32.204000000000001</v>
      </c>
      <c r="E14" s="6">
        <v>46.991999999999997</v>
      </c>
      <c r="F14" s="6">
        <v>12.097999999999999</v>
      </c>
      <c r="G14" s="6">
        <v>26.750999999999998</v>
      </c>
      <c r="H14" s="6">
        <v>33.56</v>
      </c>
      <c r="I14" s="6">
        <v>6.36</v>
      </c>
      <c r="J14" s="6">
        <v>208.965</v>
      </c>
    </row>
    <row r="15" spans="1:13" x14ac:dyDescent="0.55000000000000004">
      <c r="A15" s="12" t="s">
        <v>97</v>
      </c>
      <c r="B15" s="6">
        <v>7.2679999999999989</v>
      </c>
      <c r="C15" s="6">
        <v>34.33</v>
      </c>
      <c r="D15" s="6">
        <v>73.921999999999983</v>
      </c>
      <c r="E15" s="6">
        <v>29.520000000000003</v>
      </c>
      <c r="F15" s="6">
        <v>18.766000000000005</v>
      </c>
      <c r="G15" s="6">
        <v>27.347000000000001</v>
      </c>
      <c r="H15" s="6">
        <v>47.655999999999999</v>
      </c>
      <c r="I15" s="6">
        <v>15.431999999999999</v>
      </c>
      <c r="J15" s="6">
        <v>254.24099999999999</v>
      </c>
    </row>
    <row r="16" spans="1:13" x14ac:dyDescent="0.55000000000000004">
      <c r="A16" s="12" t="s">
        <v>98</v>
      </c>
      <c r="B16" s="6">
        <v>11.936999999999998</v>
      </c>
      <c r="C16" s="6">
        <v>33.027000000000001</v>
      </c>
      <c r="D16" s="6">
        <v>24.619</v>
      </c>
      <c r="E16" s="6">
        <v>27.391999999999999</v>
      </c>
      <c r="F16" s="6">
        <v>16.814</v>
      </c>
      <c r="G16" s="6">
        <v>18.728000000000002</v>
      </c>
      <c r="H16" s="6">
        <v>49.315999999999995</v>
      </c>
      <c r="I16" s="6">
        <v>8.7539999999999996</v>
      </c>
      <c r="J16" s="6">
        <v>190.58699999999999</v>
      </c>
    </row>
    <row r="17" spans="1:10" x14ac:dyDescent="0.55000000000000004">
      <c r="A17" s="12" t="s">
        <v>79</v>
      </c>
      <c r="B17" s="6">
        <v>75.02600000000001</v>
      </c>
      <c r="C17" s="6">
        <v>538.06200000000001</v>
      </c>
      <c r="D17" s="6">
        <v>371.55799999999999</v>
      </c>
      <c r="E17" s="6">
        <v>435.50399999999996</v>
      </c>
      <c r="F17" s="6">
        <v>160.47399999999999</v>
      </c>
      <c r="G17" s="6">
        <v>299.56200000000001</v>
      </c>
      <c r="H17" s="6">
        <v>493.82699999999994</v>
      </c>
      <c r="I17" s="6">
        <v>245.42999999999998</v>
      </c>
      <c r="J17" s="6">
        <v>2619.4430000000002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M17"/>
  <sheetViews>
    <sheetView showGridLines="0" workbookViewId="0"/>
  </sheetViews>
  <sheetFormatPr defaultRowHeight="14.4" x14ac:dyDescent="0.55000000000000004"/>
  <cols>
    <col min="1" max="1" width="15" customWidth="1"/>
    <col min="2" max="9" width="14.3125" style="3" customWidth="1"/>
    <col min="10" max="10" width="14.47265625" style="3" customWidth="1"/>
    <col min="11" max="13" width="7.68359375" style="3" customWidth="1"/>
    <col min="14" max="14" width="10.20703125" bestFit="1" customWidth="1"/>
  </cols>
  <sheetData>
    <row r="1" spans="1:13" ht="28.2" x14ac:dyDescent="1.05">
      <c r="A1" s="15" t="s">
        <v>84</v>
      </c>
    </row>
    <row r="3" spans="1:13" x14ac:dyDescent="0.55000000000000004">
      <c r="A3" s="11" t="s">
        <v>83</v>
      </c>
      <c r="B3" s="11" t="s">
        <v>6</v>
      </c>
      <c r="C3"/>
      <c r="D3"/>
      <c r="E3"/>
      <c r="F3"/>
      <c r="G3"/>
      <c r="H3"/>
      <c r="I3"/>
      <c r="J3"/>
      <c r="K3"/>
      <c r="L3"/>
      <c r="M3"/>
    </row>
    <row r="4" spans="1:13" x14ac:dyDescent="0.55000000000000004">
      <c r="A4" s="11" t="s">
        <v>78</v>
      </c>
      <c r="B4" t="s">
        <v>34</v>
      </c>
      <c r="C4" t="s">
        <v>35</v>
      </c>
      <c r="D4" t="s">
        <v>36</v>
      </c>
      <c r="E4" t="s">
        <v>37</v>
      </c>
      <c r="F4" t="s">
        <v>38</v>
      </c>
      <c r="G4" t="s">
        <v>39</v>
      </c>
      <c r="H4" t="s">
        <v>40</v>
      </c>
      <c r="I4" t="s">
        <v>41</v>
      </c>
      <c r="J4"/>
      <c r="K4"/>
      <c r="L4"/>
      <c r="M4"/>
    </row>
    <row r="5" spans="1:13" x14ac:dyDescent="0.55000000000000004">
      <c r="A5" s="12" t="s">
        <v>87</v>
      </c>
      <c r="B5" s="5">
        <v>1309278750</v>
      </c>
      <c r="C5" s="5">
        <v>4413652020</v>
      </c>
      <c r="D5" s="5">
        <v>4934571270</v>
      </c>
      <c r="E5" s="5">
        <v>8574796710</v>
      </c>
      <c r="F5" s="5">
        <v>790548990</v>
      </c>
      <c r="G5" s="5">
        <v>9318995780</v>
      </c>
      <c r="H5" s="5">
        <v>3606366520</v>
      </c>
      <c r="I5" s="5">
        <v>3325002890</v>
      </c>
      <c r="J5"/>
      <c r="K5"/>
      <c r="L5"/>
      <c r="M5"/>
    </row>
    <row r="6" spans="1:13" x14ac:dyDescent="0.55000000000000004">
      <c r="A6" s="12" t="s">
        <v>88</v>
      </c>
      <c r="B6" s="5">
        <v>375665840</v>
      </c>
      <c r="C6" s="5">
        <v>3420238820</v>
      </c>
      <c r="D6" s="5">
        <v>3117664280</v>
      </c>
      <c r="E6" s="5">
        <v>6888965140</v>
      </c>
      <c r="F6" s="5">
        <v>4206367120</v>
      </c>
      <c r="G6" s="5">
        <v>7815519960</v>
      </c>
      <c r="H6" s="5">
        <v>4605673510</v>
      </c>
      <c r="I6" s="5">
        <v>6177467010</v>
      </c>
      <c r="J6"/>
      <c r="K6"/>
      <c r="L6"/>
      <c r="M6"/>
    </row>
    <row r="7" spans="1:13" x14ac:dyDescent="0.55000000000000004">
      <c r="A7" s="12" t="s">
        <v>89</v>
      </c>
      <c r="B7" s="5">
        <v>2213112720</v>
      </c>
      <c r="C7" s="5">
        <v>5828998680</v>
      </c>
      <c r="D7" s="5">
        <v>2546470140</v>
      </c>
      <c r="E7" s="5">
        <v>4964393210</v>
      </c>
      <c r="F7" s="5">
        <v>1371057960</v>
      </c>
      <c r="G7" s="5">
        <v>6402149790</v>
      </c>
      <c r="H7" s="5">
        <v>5238025060</v>
      </c>
      <c r="I7" s="5">
        <v>5546626270</v>
      </c>
      <c r="J7"/>
      <c r="K7"/>
      <c r="L7"/>
      <c r="M7"/>
    </row>
    <row r="8" spans="1:13" x14ac:dyDescent="0.55000000000000004">
      <c r="A8" s="12" t="s">
        <v>90</v>
      </c>
      <c r="B8" s="5"/>
      <c r="C8" s="5">
        <v>4166274670</v>
      </c>
      <c r="D8" s="5">
        <v>1307274460</v>
      </c>
      <c r="E8" s="5">
        <v>5374455350</v>
      </c>
      <c r="F8" s="5">
        <v>3031691120</v>
      </c>
      <c r="G8" s="5">
        <v>6612996580</v>
      </c>
      <c r="H8" s="5">
        <v>3822229850</v>
      </c>
      <c r="I8" s="5">
        <v>3480269570</v>
      </c>
      <c r="J8"/>
      <c r="K8"/>
      <c r="L8"/>
      <c r="M8"/>
    </row>
    <row r="9" spans="1:13" x14ac:dyDescent="0.55000000000000004">
      <c r="A9" s="12" t="s">
        <v>91</v>
      </c>
      <c r="B9" s="5">
        <v>1196413280</v>
      </c>
      <c r="C9" s="5">
        <v>5799039120</v>
      </c>
      <c r="D9" s="5">
        <v>5699704700</v>
      </c>
      <c r="E9" s="5">
        <v>10720459250</v>
      </c>
      <c r="F9" s="5">
        <v>4290786200</v>
      </c>
      <c r="G9" s="5">
        <v>7679439110</v>
      </c>
      <c r="H9" s="5">
        <v>9916783610</v>
      </c>
      <c r="I9" s="5">
        <v>4933843130</v>
      </c>
      <c r="J9"/>
      <c r="K9"/>
      <c r="L9"/>
      <c r="M9"/>
    </row>
    <row r="10" spans="1:13" x14ac:dyDescent="0.55000000000000004">
      <c r="A10" s="12" t="s">
        <v>92</v>
      </c>
      <c r="B10" s="5">
        <v>1233275020</v>
      </c>
      <c r="C10" s="5">
        <v>3528617780</v>
      </c>
      <c r="D10" s="5">
        <v>3413432740</v>
      </c>
      <c r="E10" s="5">
        <v>8428797950</v>
      </c>
      <c r="F10" s="5">
        <v>2225367490</v>
      </c>
      <c r="G10" s="5">
        <v>4615464600</v>
      </c>
      <c r="H10" s="5">
        <v>9603499930</v>
      </c>
      <c r="I10" s="5">
        <v>6364895470</v>
      </c>
      <c r="J10"/>
      <c r="K10"/>
      <c r="L10"/>
      <c r="M10"/>
    </row>
    <row r="11" spans="1:13" x14ac:dyDescent="0.55000000000000004">
      <c r="A11" s="12" t="s">
        <v>93</v>
      </c>
      <c r="B11" s="5">
        <v>2112382010</v>
      </c>
      <c r="C11" s="5">
        <v>3442421490</v>
      </c>
      <c r="D11" s="5">
        <v>3912271460</v>
      </c>
      <c r="E11" s="5">
        <v>5119129460</v>
      </c>
      <c r="F11" s="5">
        <v>2549859730</v>
      </c>
      <c r="G11" s="5">
        <v>6535558790</v>
      </c>
      <c r="H11" s="5">
        <v>5855775360</v>
      </c>
      <c r="I11" s="5">
        <v>6258400880</v>
      </c>
      <c r="J11"/>
      <c r="K11"/>
      <c r="L11"/>
      <c r="M11"/>
    </row>
    <row r="12" spans="1:13" x14ac:dyDescent="0.55000000000000004">
      <c r="A12" s="12" t="s">
        <v>94</v>
      </c>
      <c r="B12" s="5">
        <v>1328692540</v>
      </c>
      <c r="C12" s="5">
        <v>7267658870</v>
      </c>
      <c r="D12" s="5">
        <v>6280841880</v>
      </c>
      <c r="E12" s="5">
        <v>2753980010</v>
      </c>
      <c r="F12" s="5">
        <v>4448394440</v>
      </c>
      <c r="G12" s="5">
        <v>7705790590</v>
      </c>
      <c r="H12" s="5">
        <v>3643656780</v>
      </c>
      <c r="I12" s="5">
        <v>5399083900</v>
      </c>
      <c r="J12"/>
      <c r="K12"/>
      <c r="L12"/>
      <c r="M12"/>
    </row>
    <row r="13" spans="1:13" x14ac:dyDescent="0.55000000000000004">
      <c r="A13" s="12" t="s">
        <v>95</v>
      </c>
      <c r="B13" s="5">
        <v>411747490</v>
      </c>
      <c r="C13" s="5">
        <v>6349578350</v>
      </c>
      <c r="D13" s="5">
        <v>3542838720</v>
      </c>
      <c r="E13" s="5">
        <v>4898519460</v>
      </c>
      <c r="F13" s="5">
        <v>3257096350</v>
      </c>
      <c r="G13" s="5">
        <v>7731577500</v>
      </c>
      <c r="H13" s="5">
        <v>5306223110</v>
      </c>
      <c r="I13" s="5">
        <v>7397850290</v>
      </c>
      <c r="J13"/>
      <c r="K13"/>
      <c r="L13"/>
      <c r="M13"/>
    </row>
    <row r="14" spans="1:13" x14ac:dyDescent="0.55000000000000004">
      <c r="A14" s="12" t="s">
        <v>96</v>
      </c>
      <c r="B14" s="5">
        <v>1431810480</v>
      </c>
      <c r="C14" s="5">
        <v>4854749400</v>
      </c>
      <c r="D14" s="5">
        <v>3679620300</v>
      </c>
      <c r="E14" s="5">
        <v>8141031260</v>
      </c>
      <c r="F14" s="5">
        <v>2995812870</v>
      </c>
      <c r="G14" s="5">
        <v>8516942950</v>
      </c>
      <c r="H14" s="5">
        <v>4629379330</v>
      </c>
      <c r="I14" s="5">
        <v>2627537710</v>
      </c>
      <c r="J14"/>
    </row>
    <row r="15" spans="1:13" x14ac:dyDescent="0.55000000000000004">
      <c r="A15" s="12" t="s">
        <v>97</v>
      </c>
      <c r="B15" s="5">
        <v>1617084560</v>
      </c>
      <c r="C15" s="5">
        <v>3629194470</v>
      </c>
      <c r="D15" s="5">
        <v>8868146650</v>
      </c>
      <c r="E15" s="5">
        <v>5660521450</v>
      </c>
      <c r="F15" s="5">
        <v>4424300460</v>
      </c>
      <c r="G15" s="5">
        <v>7324611860</v>
      </c>
      <c r="H15" s="5">
        <v>7015612410</v>
      </c>
      <c r="I15" s="5">
        <v>3434147260</v>
      </c>
      <c r="J15"/>
    </row>
    <row r="16" spans="1:13" x14ac:dyDescent="0.55000000000000004">
      <c r="A16" s="12" t="s">
        <v>98</v>
      </c>
      <c r="B16" s="5">
        <v>2596469690</v>
      </c>
      <c r="C16" s="5">
        <v>2937853000</v>
      </c>
      <c r="D16" s="5">
        <v>3360959890</v>
      </c>
      <c r="E16" s="5">
        <v>4785426980</v>
      </c>
      <c r="F16" s="5">
        <v>3707241460</v>
      </c>
      <c r="G16" s="5">
        <v>6118401200</v>
      </c>
      <c r="H16" s="5">
        <v>6924983830</v>
      </c>
      <c r="I16" s="5">
        <v>1451086060</v>
      </c>
      <c r="J16"/>
    </row>
    <row r="17" spans="1:10" x14ac:dyDescent="0.55000000000000004">
      <c r="A17" s="12" t="s">
        <v>79</v>
      </c>
      <c r="B17" s="5">
        <v>15825932380</v>
      </c>
      <c r="C17" s="5">
        <v>55638276670</v>
      </c>
      <c r="D17" s="5">
        <v>50663796490</v>
      </c>
      <c r="E17" s="5">
        <v>76310476230</v>
      </c>
      <c r="F17" s="5">
        <v>37298524190</v>
      </c>
      <c r="G17" s="5">
        <v>86377448710</v>
      </c>
      <c r="H17" s="5">
        <v>70168209300</v>
      </c>
      <c r="I17" s="5">
        <v>56396210440</v>
      </c>
      <c r="J17"/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M17"/>
  <sheetViews>
    <sheetView showGridLines="0" workbookViewId="0"/>
  </sheetViews>
  <sheetFormatPr defaultRowHeight="14.4" x14ac:dyDescent="0.55000000000000004"/>
  <cols>
    <col min="1" max="1" width="15" customWidth="1"/>
    <col min="2" max="9" width="12.3125" style="3" customWidth="1"/>
    <col min="10" max="10" width="14.47265625" style="3" customWidth="1"/>
    <col min="11" max="13" width="7.68359375" style="3" customWidth="1"/>
    <col min="14" max="14" width="10.20703125" bestFit="1" customWidth="1"/>
  </cols>
  <sheetData>
    <row r="1" spans="1:13" ht="28.2" x14ac:dyDescent="1.05">
      <c r="A1" s="15" t="s">
        <v>86</v>
      </c>
    </row>
    <row r="3" spans="1:13" x14ac:dyDescent="0.55000000000000004">
      <c r="A3" s="11" t="s">
        <v>83</v>
      </c>
      <c r="B3" s="11" t="s">
        <v>6</v>
      </c>
      <c r="C3"/>
      <c r="D3"/>
      <c r="E3"/>
      <c r="F3"/>
      <c r="G3"/>
      <c r="H3"/>
      <c r="I3"/>
      <c r="J3"/>
      <c r="K3"/>
      <c r="L3"/>
      <c r="M3"/>
    </row>
    <row r="4" spans="1:13" x14ac:dyDescent="0.55000000000000004">
      <c r="A4" s="11" t="s">
        <v>78</v>
      </c>
      <c r="B4" t="s">
        <v>34</v>
      </c>
      <c r="C4" t="s">
        <v>35</v>
      </c>
      <c r="D4" t="s">
        <v>36</v>
      </c>
      <c r="E4" t="s">
        <v>37</v>
      </c>
      <c r="F4" t="s">
        <v>38</v>
      </c>
      <c r="G4" t="s">
        <v>39</v>
      </c>
      <c r="H4" t="s">
        <v>40</v>
      </c>
      <c r="I4" t="s">
        <v>41</v>
      </c>
      <c r="J4"/>
      <c r="K4"/>
      <c r="L4"/>
      <c r="M4"/>
    </row>
    <row r="5" spans="1:13" x14ac:dyDescent="0.55000000000000004">
      <c r="A5" s="12" t="s">
        <v>87</v>
      </c>
      <c r="B5" s="17">
        <v>2.9180753199527488E-3</v>
      </c>
      <c r="C5" s="17">
        <v>9.836995391868688E-3</v>
      </c>
      <c r="D5" s="17">
        <v>1.0998002249356672E-2</v>
      </c>
      <c r="E5" s="17">
        <v>1.9111211155808515E-2</v>
      </c>
      <c r="F5" s="17">
        <v>1.7619483222595436E-3</v>
      </c>
      <c r="G5" s="17">
        <v>2.0769856375017021E-2</v>
      </c>
      <c r="H5" s="17">
        <v>8.0377453133764539E-3</v>
      </c>
      <c r="I5" s="17">
        <v>7.4106517592839299E-3</v>
      </c>
      <c r="J5"/>
      <c r="K5"/>
      <c r="L5"/>
      <c r="M5"/>
    </row>
    <row r="6" spans="1:13" x14ac:dyDescent="0.55000000000000004">
      <c r="A6" s="12" t="s">
        <v>88</v>
      </c>
      <c r="B6" s="17">
        <v>8.3727106718360633E-4</v>
      </c>
      <c r="C6" s="17">
        <v>7.6229103153062803E-3</v>
      </c>
      <c r="D6" s="17">
        <v>6.948542616586618E-3</v>
      </c>
      <c r="E6" s="17">
        <v>1.5353887898240794E-2</v>
      </c>
      <c r="F6" s="17">
        <v>9.3750059561668771E-3</v>
      </c>
      <c r="G6" s="17">
        <v>1.7418961323456977E-2</v>
      </c>
      <c r="H6" s="17">
        <v>1.0264966265809439E-2</v>
      </c>
      <c r="I6" s="17">
        <v>1.3768125406223313E-2</v>
      </c>
      <c r="J6"/>
      <c r="K6"/>
      <c r="L6"/>
      <c r="M6"/>
    </row>
    <row r="7" spans="1:13" x14ac:dyDescent="0.55000000000000004">
      <c r="A7" s="12" t="s">
        <v>89</v>
      </c>
      <c r="B7" s="17">
        <v>4.9325092983488038E-3</v>
      </c>
      <c r="C7" s="17">
        <v>1.2991471211264332E-2</v>
      </c>
      <c r="D7" s="17">
        <v>5.6754848182868781E-3</v>
      </c>
      <c r="E7" s="17">
        <v>1.1064468360646658E-2</v>
      </c>
      <c r="F7" s="17">
        <v>3.0557666923875172E-3</v>
      </c>
      <c r="G7" s="17">
        <v>1.4268890636802648E-2</v>
      </c>
      <c r="H7" s="17">
        <v>1.1674329590150315E-2</v>
      </c>
      <c r="I7" s="17">
        <v>1.236212932310142E-2</v>
      </c>
      <c r="J7"/>
      <c r="K7"/>
      <c r="L7"/>
      <c r="M7"/>
    </row>
    <row r="8" spans="1:13" x14ac:dyDescent="0.55000000000000004">
      <c r="A8" s="12" t="s">
        <v>90</v>
      </c>
      <c r="B8" s="17">
        <v>0</v>
      </c>
      <c r="C8" s="17">
        <v>9.2856492864268076E-3</v>
      </c>
      <c r="D8" s="17">
        <v>2.9136082275302774E-3</v>
      </c>
      <c r="E8" s="17">
        <v>1.1978400714914997E-2</v>
      </c>
      <c r="F8" s="17">
        <v>6.7569286028600923E-3</v>
      </c>
      <c r="G8" s="17">
        <v>1.473881869008409E-2</v>
      </c>
      <c r="H8" s="17">
        <v>8.5188540579855115E-3</v>
      </c>
      <c r="I8" s="17">
        <v>7.7567047803988008E-3</v>
      </c>
      <c r="J8"/>
      <c r="K8"/>
      <c r="L8"/>
      <c r="M8"/>
    </row>
    <row r="9" spans="1:13" x14ac:dyDescent="0.55000000000000004">
      <c r="A9" s="12" t="s">
        <v>91</v>
      </c>
      <c r="B9" s="17">
        <v>2.6665246532350103E-3</v>
      </c>
      <c r="C9" s="17">
        <v>1.2924698377264969E-2</v>
      </c>
      <c r="D9" s="17">
        <v>1.2703305248090742E-2</v>
      </c>
      <c r="E9" s="17">
        <v>2.3893389819382736E-2</v>
      </c>
      <c r="F9" s="17">
        <v>9.5631562899908366E-3</v>
      </c>
      <c r="G9" s="17">
        <v>1.7115669018511834E-2</v>
      </c>
      <c r="H9" s="17">
        <v>2.210218527235161E-2</v>
      </c>
      <c r="I9" s="17">
        <v>1.0996379396038791E-2</v>
      </c>
      <c r="J9"/>
      <c r="K9"/>
      <c r="L9"/>
      <c r="M9"/>
    </row>
    <row r="10" spans="1:13" x14ac:dyDescent="0.55000000000000004">
      <c r="A10" s="12" t="s">
        <v>92</v>
      </c>
      <c r="B10" s="17">
        <v>2.7486808279567915E-3</v>
      </c>
      <c r="C10" s="17">
        <v>7.8644616032792544E-3</v>
      </c>
      <c r="D10" s="17">
        <v>7.6077411589492985E-3</v>
      </c>
      <c r="E10" s="17">
        <v>1.8785814155131843E-2</v>
      </c>
      <c r="F10" s="17">
        <v>4.9598223070482098E-3</v>
      </c>
      <c r="G10" s="17">
        <v>1.0286788309499093E-2</v>
      </c>
      <c r="H10" s="17">
        <v>2.1403949411766557E-2</v>
      </c>
      <c r="I10" s="17">
        <v>1.4185859493317257E-2</v>
      </c>
      <c r="J10"/>
      <c r="K10"/>
      <c r="L10"/>
      <c r="M10"/>
    </row>
    <row r="11" spans="1:13" x14ac:dyDescent="0.55000000000000004">
      <c r="A11" s="12" t="s">
        <v>93</v>
      </c>
      <c r="B11" s="17">
        <v>4.7080041661817099E-3</v>
      </c>
      <c r="C11" s="17">
        <v>7.6723502851046566E-3</v>
      </c>
      <c r="D11" s="17">
        <v>8.7195356927480174E-3</v>
      </c>
      <c r="E11" s="17">
        <v>1.1409339177672473E-2</v>
      </c>
      <c r="F11" s="17">
        <v>5.6830394195692708E-3</v>
      </c>
      <c r="G11" s="17">
        <v>1.4566228014621983E-2</v>
      </c>
      <c r="H11" s="17">
        <v>1.3051150152099714E-2</v>
      </c>
      <c r="I11" s="17">
        <v>1.3948508024206888E-2</v>
      </c>
      <c r="J11"/>
      <c r="K11"/>
      <c r="L11"/>
      <c r="M11"/>
    </row>
    <row r="12" spans="1:13" x14ac:dyDescent="0.55000000000000004">
      <c r="A12" s="12" t="s">
        <v>94</v>
      </c>
      <c r="B12" s="17">
        <v>2.9613441055079603E-3</v>
      </c>
      <c r="C12" s="17">
        <v>1.6197907422222109E-2</v>
      </c>
      <c r="D12" s="17">
        <v>1.3998523750999262E-2</v>
      </c>
      <c r="E12" s="17">
        <v>6.1379756593652988E-3</v>
      </c>
      <c r="F12" s="17">
        <v>9.9144280992714724E-3</v>
      </c>
      <c r="G12" s="17">
        <v>1.7174400288252699E-2</v>
      </c>
      <c r="H12" s="17">
        <v>8.1208565586942446E-3</v>
      </c>
      <c r="I12" s="17">
        <v>1.203329197769706E-2</v>
      </c>
      <c r="J12"/>
      <c r="K12"/>
      <c r="L12"/>
      <c r="M12"/>
    </row>
    <row r="13" spans="1:13" x14ac:dyDescent="0.55000000000000004">
      <c r="A13" s="12" t="s">
        <v>95</v>
      </c>
      <c r="B13" s="17">
        <v>9.1768860421930117E-4</v>
      </c>
      <c r="C13" s="17">
        <v>1.4151721224560695E-2</v>
      </c>
      <c r="D13" s="17">
        <v>7.8961567438599212E-3</v>
      </c>
      <c r="E13" s="17">
        <v>1.0917651218683773E-2</v>
      </c>
      <c r="F13" s="17">
        <v>7.2593040050815613E-3</v>
      </c>
      <c r="G13" s="17">
        <v>1.723187326385002E-2</v>
      </c>
      <c r="H13" s="17">
        <v>1.1826327051786276E-2</v>
      </c>
      <c r="I13" s="17">
        <v>1.648807356871429E-2</v>
      </c>
      <c r="J13"/>
      <c r="K13"/>
      <c r="L13"/>
      <c r="M13"/>
    </row>
    <row r="14" spans="1:13" x14ac:dyDescent="0.55000000000000004">
      <c r="A14" s="12" t="s">
        <v>96</v>
      </c>
      <c r="B14" s="17">
        <v>3.1911698135616263E-3</v>
      </c>
      <c r="C14" s="17">
        <v>1.0820098018619348E-2</v>
      </c>
      <c r="D14" s="17">
        <v>8.2010108116603361E-3</v>
      </c>
      <c r="E14" s="17">
        <v>1.8144449681757862E-2</v>
      </c>
      <c r="F14" s="17">
        <v>6.6769643967289722E-3</v>
      </c>
      <c r="G14" s="17">
        <v>1.8982268690941908E-2</v>
      </c>
      <c r="H14" s="17">
        <v>1.0317800979793183E-2</v>
      </c>
      <c r="I14" s="17">
        <v>5.8561654222190375E-3</v>
      </c>
      <c r="J14"/>
    </row>
    <row r="15" spans="1:13" x14ac:dyDescent="0.55000000000000004">
      <c r="A15" s="12" t="s">
        <v>97</v>
      </c>
      <c r="B15" s="17">
        <v>3.6041022928178209E-3</v>
      </c>
      <c r="C15" s="17">
        <v>8.088623460982618E-3</v>
      </c>
      <c r="D15" s="17">
        <v>1.9765019384211841E-2</v>
      </c>
      <c r="E15" s="17">
        <v>1.2615974971951655E-2</v>
      </c>
      <c r="F15" s="17">
        <v>9.8607282676676719E-3</v>
      </c>
      <c r="G15" s="17">
        <v>1.6324842281980976E-2</v>
      </c>
      <c r="H15" s="17">
        <v>1.563615496545348E-2</v>
      </c>
      <c r="I15" s="17">
        <v>7.6539089666653156E-3</v>
      </c>
      <c r="J15"/>
    </row>
    <row r="16" spans="1:13" x14ac:dyDescent="0.55000000000000004">
      <c r="A16" s="12" t="s">
        <v>98</v>
      </c>
      <c r="B16" s="17">
        <v>5.7869220908033257E-3</v>
      </c>
      <c r="C16" s="17">
        <v>6.5477854375541825E-3</v>
      </c>
      <c r="D16" s="17">
        <v>7.4907914806989009E-3</v>
      </c>
      <c r="E16" s="17">
        <v>1.0665594599907787E-2</v>
      </c>
      <c r="F16" s="17">
        <v>8.2625719003929423E-3</v>
      </c>
      <c r="G16" s="17">
        <v>1.3636481566121258E-2</v>
      </c>
      <c r="H16" s="17">
        <v>1.5434165112200028E-2</v>
      </c>
      <c r="I16" s="17">
        <v>3.2341305614358089E-3</v>
      </c>
      <c r="J16"/>
    </row>
    <row r="17" spans="1:10" x14ac:dyDescent="0.55000000000000004">
      <c r="A17" s="12" t="s">
        <v>79</v>
      </c>
      <c r="B17" s="17">
        <v>3.5272292239768702E-2</v>
      </c>
      <c r="C17" s="17">
        <v>0.12400467203445395</v>
      </c>
      <c r="D17" s="17">
        <v>0.11291772218297877</v>
      </c>
      <c r="E17" s="17">
        <v>0.17007815741346438</v>
      </c>
      <c r="F17" s="17">
        <v>8.312966425942496E-2</v>
      </c>
      <c r="G17" s="17">
        <v>0.19251507845914051</v>
      </c>
      <c r="H17" s="17">
        <v>0.1563884847314668</v>
      </c>
      <c r="I17" s="17">
        <v>0.1256939286793019</v>
      </c>
      <c r="J17"/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G10"/>
  <sheetViews>
    <sheetView showGridLines="0" workbookViewId="0"/>
  </sheetViews>
  <sheetFormatPr defaultRowHeight="14.4" x14ac:dyDescent="0.55000000000000004"/>
  <cols>
    <col min="1" max="1" width="15" customWidth="1"/>
    <col min="2" max="3" width="14.3125" style="4" customWidth="1"/>
    <col min="4" max="4" width="15.3125" style="4" customWidth="1"/>
    <col min="5" max="6" width="14.3125" style="4" customWidth="1"/>
    <col min="7" max="7" width="15.3125" bestFit="1" customWidth="1"/>
  </cols>
  <sheetData>
    <row r="1" spans="1:7" ht="28.2" x14ac:dyDescent="1.05">
      <c r="A1" s="15" t="s">
        <v>103</v>
      </c>
    </row>
    <row r="3" spans="1:7" x14ac:dyDescent="0.55000000000000004">
      <c r="A3" s="11" t="s">
        <v>104</v>
      </c>
      <c r="B3" s="11" t="s">
        <v>106</v>
      </c>
      <c r="C3"/>
      <c r="D3"/>
      <c r="E3"/>
      <c r="F3"/>
    </row>
    <row r="4" spans="1:7" x14ac:dyDescent="0.55000000000000004">
      <c r="A4" s="11" t="s">
        <v>105</v>
      </c>
      <c r="B4" t="s">
        <v>43</v>
      </c>
      <c r="C4" t="s">
        <v>46</v>
      </c>
      <c r="D4" t="s">
        <v>44</v>
      </c>
      <c r="E4" t="s">
        <v>47</v>
      </c>
      <c r="F4" t="s">
        <v>45</v>
      </c>
      <c r="G4" t="s">
        <v>79</v>
      </c>
    </row>
    <row r="5" spans="1:7" x14ac:dyDescent="0.55000000000000004">
      <c r="A5" s="12" t="s">
        <v>99</v>
      </c>
      <c r="B5" s="5">
        <v>24591905960</v>
      </c>
      <c r="C5" s="5">
        <v>29580580290</v>
      </c>
      <c r="D5" s="5">
        <v>21931304590</v>
      </c>
      <c r="E5" s="5">
        <v>18789495630</v>
      </c>
      <c r="F5" s="5">
        <v>15839639060</v>
      </c>
      <c r="G5" s="5">
        <v>110732925530</v>
      </c>
    </row>
    <row r="6" spans="1:7" x14ac:dyDescent="0.55000000000000004">
      <c r="A6" s="12" t="s">
        <v>100</v>
      </c>
      <c r="B6" s="5">
        <v>22516762180</v>
      </c>
      <c r="C6" s="5">
        <v>19342651090</v>
      </c>
      <c r="D6" s="5">
        <v>26802107170</v>
      </c>
      <c r="E6" s="5">
        <v>18234487490</v>
      </c>
      <c r="F6" s="5">
        <v>20095600510</v>
      </c>
      <c r="G6" s="5">
        <v>106991608440</v>
      </c>
    </row>
    <row r="7" spans="1:7" x14ac:dyDescent="0.55000000000000004">
      <c r="A7" s="12" t="s">
        <v>101</v>
      </c>
      <c r="B7" s="5">
        <v>20392928360</v>
      </c>
      <c r="C7" s="5">
        <v>25840231190</v>
      </c>
      <c r="D7" s="5">
        <v>28720859490</v>
      </c>
      <c r="E7" s="5">
        <v>20411203140</v>
      </c>
      <c r="F7" s="5">
        <v>22079788800</v>
      </c>
      <c r="G7" s="5">
        <v>117445010980</v>
      </c>
    </row>
    <row r="8" spans="1:7" x14ac:dyDescent="0.55000000000000004">
      <c r="A8" s="12" t="s">
        <v>102</v>
      </c>
      <c r="B8" s="5">
        <v>24953817160</v>
      </c>
      <c r="C8" s="5">
        <v>23111891560</v>
      </c>
      <c r="D8" s="5">
        <v>23812984910</v>
      </c>
      <c r="E8" s="5">
        <v>26762733700</v>
      </c>
      <c r="F8" s="5">
        <v>14867902130</v>
      </c>
      <c r="G8" s="5">
        <v>113509329460</v>
      </c>
    </row>
    <row r="9" spans="1:7" x14ac:dyDescent="0.55000000000000004">
      <c r="A9" s="12" t="s">
        <v>79</v>
      </c>
      <c r="B9" s="5">
        <v>92455413660</v>
      </c>
      <c r="C9" s="5">
        <v>97875354130</v>
      </c>
      <c r="D9" s="5">
        <v>101267256160</v>
      </c>
      <c r="E9" s="5">
        <v>84197919960</v>
      </c>
      <c r="F9" s="5">
        <v>72882930500</v>
      </c>
      <c r="G9" s="5">
        <v>448678874410</v>
      </c>
    </row>
    <row r="10" spans="1:7" x14ac:dyDescent="0.55000000000000004">
      <c r="B10"/>
      <c r="C10"/>
      <c r="D10"/>
      <c r="E10"/>
      <c r="F10"/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D8"/>
  <sheetViews>
    <sheetView showGridLines="0" workbookViewId="0"/>
  </sheetViews>
  <sheetFormatPr defaultRowHeight="14.4" x14ac:dyDescent="0.55000000000000004"/>
  <cols>
    <col min="1" max="1" width="11.68359375" customWidth="1"/>
    <col min="2" max="2" width="16.15625" style="4" customWidth="1"/>
    <col min="3" max="3" width="15.578125" style="4" customWidth="1"/>
    <col min="4" max="4" width="17.7890625" style="4" customWidth="1"/>
  </cols>
  <sheetData>
    <row r="1" spans="1:4" ht="28.2" x14ac:dyDescent="1.05">
      <c r="A1" s="15" t="s">
        <v>108</v>
      </c>
    </row>
    <row r="3" spans="1:4" x14ac:dyDescent="0.55000000000000004">
      <c r="A3" s="11" t="s">
        <v>78</v>
      </c>
      <c r="B3" t="s">
        <v>83</v>
      </c>
      <c r="C3" t="s">
        <v>107</v>
      </c>
      <c r="D3" t="s">
        <v>81</v>
      </c>
    </row>
    <row r="4" spans="1:4" x14ac:dyDescent="0.55000000000000004">
      <c r="A4" s="12" t="s">
        <v>71</v>
      </c>
      <c r="B4" s="17">
        <v>8.2191172915134003E-2</v>
      </c>
      <c r="C4" s="17">
        <v>8.5791889206597249E-2</v>
      </c>
      <c r="D4" s="7">
        <v>174.11499999999995</v>
      </c>
    </row>
    <row r="5" spans="1:4" x14ac:dyDescent="0.55000000000000004">
      <c r="A5" s="12" t="s">
        <v>69</v>
      </c>
      <c r="B5" s="17">
        <v>0.20874616580323788</v>
      </c>
      <c r="C5" s="17">
        <v>0.20308162135403918</v>
      </c>
      <c r="D5" s="7">
        <v>298.47299999999996</v>
      </c>
    </row>
    <row r="6" spans="1:4" x14ac:dyDescent="0.55000000000000004">
      <c r="A6" s="12" t="s">
        <v>70</v>
      </c>
      <c r="B6" s="17">
        <v>0.27107736130865451</v>
      </c>
      <c r="C6" s="17">
        <v>0.27414330042958041</v>
      </c>
      <c r="D6" s="7">
        <v>656.89599999999973</v>
      </c>
    </row>
    <row r="7" spans="1:4" x14ac:dyDescent="0.55000000000000004">
      <c r="A7" s="12" t="s">
        <v>72</v>
      </c>
      <c r="B7" s="17">
        <v>0.43798529997297359</v>
      </c>
      <c r="C7" s="17">
        <v>0.43698318900978328</v>
      </c>
      <c r="D7" s="7">
        <v>1489.9589999999998</v>
      </c>
    </row>
    <row r="8" spans="1:4" x14ac:dyDescent="0.55000000000000004">
      <c r="A8" s="12" t="s">
        <v>79</v>
      </c>
      <c r="B8" s="17">
        <v>1</v>
      </c>
      <c r="C8" s="17">
        <v>1</v>
      </c>
      <c r="D8" s="7">
        <v>2619.4429999999993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F16"/>
  <sheetViews>
    <sheetView showGridLines="0" workbookViewId="0"/>
  </sheetViews>
  <sheetFormatPr defaultRowHeight="14.4" x14ac:dyDescent="0.55000000000000004"/>
  <cols>
    <col min="1" max="1" width="16.578125" customWidth="1"/>
    <col min="2" max="2" width="14.3125" customWidth="1"/>
    <col min="3" max="5" width="4.578125" customWidth="1"/>
    <col min="6" max="6" width="9.9453125" customWidth="1"/>
    <col min="7" max="13" width="7.68359375" customWidth="1"/>
    <col min="14" max="14" width="10.20703125" bestFit="1" customWidth="1"/>
  </cols>
  <sheetData>
    <row r="1" spans="1:6" ht="28.2" x14ac:dyDescent="1.05">
      <c r="A1" s="15" t="s">
        <v>135</v>
      </c>
    </row>
    <row r="3" spans="1:6" x14ac:dyDescent="0.55000000000000004">
      <c r="A3" s="11" t="s">
        <v>81</v>
      </c>
      <c r="B3" s="11" t="s">
        <v>80</v>
      </c>
    </row>
    <row r="4" spans="1:6" x14ac:dyDescent="0.55000000000000004">
      <c r="A4" s="11" t="s">
        <v>78</v>
      </c>
      <c r="B4" t="s">
        <v>71</v>
      </c>
      <c r="C4" t="s">
        <v>69</v>
      </c>
      <c r="D4" t="s">
        <v>70</v>
      </c>
      <c r="E4" t="s">
        <v>72</v>
      </c>
      <c r="F4" t="s">
        <v>79</v>
      </c>
    </row>
    <row r="5" spans="1:6" x14ac:dyDescent="0.55000000000000004">
      <c r="A5" s="12" t="s">
        <v>87</v>
      </c>
      <c r="B5" s="21">
        <v>6.1444084890115325E-2</v>
      </c>
      <c r="C5" s="21">
        <v>0.15893073395406082</v>
      </c>
      <c r="D5" s="21">
        <v>0.19987195013003511</v>
      </c>
      <c r="E5" s="21">
        <v>0.57975323102578868</v>
      </c>
      <c r="F5" s="21">
        <v>1</v>
      </c>
    </row>
    <row r="6" spans="1:6" x14ac:dyDescent="0.55000000000000004">
      <c r="A6" s="12" t="s">
        <v>88</v>
      </c>
      <c r="B6" s="21">
        <v>7.0842059013175529E-2</v>
      </c>
      <c r="C6" s="21">
        <v>0.15635467249456483</v>
      </c>
      <c r="D6" s="21">
        <v>0.26333959109609756</v>
      </c>
      <c r="E6" s="21">
        <v>0.50946367739616216</v>
      </c>
      <c r="F6" s="21">
        <v>1</v>
      </c>
    </row>
    <row r="7" spans="1:6" x14ac:dyDescent="0.55000000000000004">
      <c r="A7" s="12" t="s">
        <v>89</v>
      </c>
      <c r="B7" s="21">
        <v>8.021970640362526E-2</v>
      </c>
      <c r="C7" s="21">
        <v>6.6020430835370042E-2</v>
      </c>
      <c r="D7" s="21">
        <v>0.33289757196521497</v>
      </c>
      <c r="E7" s="21">
        <v>0.52086229079578983</v>
      </c>
      <c r="F7" s="21">
        <v>1</v>
      </c>
    </row>
    <row r="8" spans="1:6" x14ac:dyDescent="0.55000000000000004">
      <c r="A8" s="12" t="s">
        <v>90</v>
      </c>
      <c r="B8" s="21">
        <v>4.0314625239268057E-2</v>
      </c>
      <c r="C8" s="21">
        <v>0.17451378771942433</v>
      </c>
      <c r="D8" s="21">
        <v>0.15743021212378575</v>
      </c>
      <c r="E8" s="21">
        <v>0.6277413749175218</v>
      </c>
      <c r="F8" s="21">
        <v>1</v>
      </c>
    </row>
    <row r="9" spans="1:6" x14ac:dyDescent="0.55000000000000004">
      <c r="A9" s="12" t="s">
        <v>91</v>
      </c>
      <c r="B9" s="21">
        <v>0.10712519496328982</v>
      </c>
      <c r="C9" s="21">
        <v>7.9607272173940091E-2</v>
      </c>
      <c r="D9" s="21">
        <v>0.25246492389947334</v>
      </c>
      <c r="E9" s="21">
        <v>0.5608026089632967</v>
      </c>
      <c r="F9" s="21">
        <v>1</v>
      </c>
    </row>
    <row r="10" spans="1:6" x14ac:dyDescent="0.55000000000000004">
      <c r="A10" s="12" t="s">
        <v>92</v>
      </c>
      <c r="B10" s="21">
        <v>4.9993441957089234E-2</v>
      </c>
      <c r="C10" s="21">
        <v>0.13415217198150209</v>
      </c>
      <c r="D10" s="21">
        <v>0.24313415217198156</v>
      </c>
      <c r="E10" s="21">
        <v>0.57272023388942717</v>
      </c>
      <c r="F10" s="21">
        <v>1</v>
      </c>
    </row>
    <row r="11" spans="1:6" x14ac:dyDescent="0.55000000000000004">
      <c r="A11" s="12" t="s">
        <v>93</v>
      </c>
      <c r="B11" s="21">
        <v>6.6396027645440503E-2</v>
      </c>
      <c r="C11" s="21">
        <v>0.11984164262229084</v>
      </c>
      <c r="D11" s="21">
        <v>0.32309889667468683</v>
      </c>
      <c r="E11" s="21">
        <v>0.49066343305758187</v>
      </c>
      <c r="F11" s="21">
        <v>1</v>
      </c>
    </row>
    <row r="12" spans="1:6" x14ac:dyDescent="0.55000000000000004">
      <c r="A12" s="12" t="s">
        <v>94</v>
      </c>
      <c r="B12" s="21">
        <v>5.961670666843559E-2</v>
      </c>
      <c r="C12" s="21">
        <v>0.12028672624719083</v>
      </c>
      <c r="D12" s="21">
        <v>0.24484700830991524</v>
      </c>
      <c r="E12" s="21">
        <v>0.57524955877445827</v>
      </c>
      <c r="F12" s="21">
        <v>1</v>
      </c>
    </row>
    <row r="13" spans="1:6" x14ac:dyDescent="0.55000000000000004">
      <c r="A13" s="12" t="s">
        <v>95</v>
      </c>
      <c r="B13" s="21">
        <v>1.1537008626737491E-2</v>
      </c>
      <c r="C13" s="21">
        <v>6.7410359794315144E-2</v>
      </c>
      <c r="D13" s="21">
        <v>0.29967312451334877</v>
      </c>
      <c r="E13" s="21">
        <v>0.62137950706559875</v>
      </c>
      <c r="F13" s="21">
        <v>1</v>
      </c>
    </row>
    <row r="14" spans="1:6" x14ac:dyDescent="0.55000000000000004">
      <c r="A14" s="12" t="s">
        <v>96</v>
      </c>
      <c r="B14" s="21">
        <v>5.4707726174239704E-2</v>
      </c>
      <c r="C14" s="21">
        <v>0.16755916062498502</v>
      </c>
      <c r="D14" s="21">
        <v>0.19551599550163903</v>
      </c>
      <c r="E14" s="21">
        <v>0.58221711769913631</v>
      </c>
      <c r="F14" s="21">
        <v>1</v>
      </c>
    </row>
    <row r="15" spans="1:6" x14ac:dyDescent="0.55000000000000004">
      <c r="A15" s="12" t="s">
        <v>97</v>
      </c>
      <c r="B15" s="21">
        <v>8.5096424258872497E-2</v>
      </c>
      <c r="C15" s="21">
        <v>7.3870854818852971E-2</v>
      </c>
      <c r="D15" s="21">
        <v>0.20372402562922579</v>
      </c>
      <c r="E15" s="21">
        <v>0.63730869529304879</v>
      </c>
      <c r="F15" s="21">
        <v>1</v>
      </c>
    </row>
    <row r="16" spans="1:6" x14ac:dyDescent="0.55000000000000004">
      <c r="A16" s="12" t="s">
        <v>98</v>
      </c>
      <c r="B16" s="21">
        <v>0.10541117704775249</v>
      </c>
      <c r="C16" s="21">
        <v>9.7734892726156569E-2</v>
      </c>
      <c r="D16" s="21">
        <v>0.27690765896939457</v>
      </c>
      <c r="E16" s="21">
        <v>0.51994627125669635</v>
      </c>
      <c r="F16" s="21">
        <v>1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H17"/>
  <sheetViews>
    <sheetView showGridLines="0" workbookViewId="0">
      <selection activeCell="B38" sqref="B38"/>
    </sheetView>
  </sheetViews>
  <sheetFormatPr defaultRowHeight="14.4" x14ac:dyDescent="0.55000000000000004"/>
  <cols>
    <col min="1" max="1" width="15" customWidth="1"/>
    <col min="2" max="6" width="14.47265625" style="4" customWidth="1"/>
    <col min="7" max="7" width="15.47265625" customWidth="1"/>
    <col min="8" max="8" width="16.47265625" bestFit="1" customWidth="1"/>
    <col min="9" max="9" width="14.578125" bestFit="1" customWidth="1"/>
    <col min="10" max="10" width="15.578125" bestFit="1" customWidth="1"/>
    <col min="11" max="12" width="16.578125" bestFit="1" customWidth="1"/>
  </cols>
  <sheetData>
    <row r="1" spans="1:8" ht="28.2" x14ac:dyDescent="1.05">
      <c r="A1" s="15" t="s">
        <v>123</v>
      </c>
      <c r="G1" s="4"/>
    </row>
    <row r="2" spans="1:8" ht="27.9" customHeight="1" x14ac:dyDescent="0.55000000000000004"/>
    <row r="3" spans="1:8" x14ac:dyDescent="0.55000000000000004">
      <c r="A3" s="11" t="s">
        <v>83</v>
      </c>
      <c r="B3" s="11" t="s">
        <v>80</v>
      </c>
      <c r="C3" s="5"/>
      <c r="D3" s="5"/>
      <c r="E3" s="5"/>
      <c r="F3" s="5"/>
      <c r="G3" s="5"/>
      <c r="H3" s="5"/>
    </row>
    <row r="4" spans="1:8" x14ac:dyDescent="0.55000000000000004">
      <c r="A4" s="18" t="s">
        <v>78</v>
      </c>
      <c r="B4" s="5" t="s">
        <v>109</v>
      </c>
      <c r="C4" s="5" t="s">
        <v>110</v>
      </c>
      <c r="D4" s="5" t="s">
        <v>111</v>
      </c>
      <c r="E4" s="5" t="s">
        <v>112</v>
      </c>
      <c r="F4" s="5" t="s">
        <v>113</v>
      </c>
      <c r="G4" s="5" t="s">
        <v>114</v>
      </c>
      <c r="H4" s="5" t="s">
        <v>115</v>
      </c>
    </row>
    <row r="5" spans="1:8" x14ac:dyDescent="0.55000000000000004">
      <c r="A5" s="19" t="s">
        <v>43</v>
      </c>
      <c r="B5" s="17">
        <v>0.22031725065471655</v>
      </c>
      <c r="C5" s="17">
        <v>0.17206753993675436</v>
      </c>
      <c r="D5" s="17">
        <v>0.20330370703640258</v>
      </c>
      <c r="E5" s="17">
        <v>0.24440631071194874</v>
      </c>
      <c r="F5" s="17">
        <v>0.15631976849409693</v>
      </c>
      <c r="G5" s="17">
        <v>0.29134430706778924</v>
      </c>
      <c r="H5" s="17">
        <v>0.1745894137017463</v>
      </c>
    </row>
    <row r="6" spans="1:8" x14ac:dyDescent="0.55000000000000004">
      <c r="A6" s="19" t="s">
        <v>46</v>
      </c>
      <c r="B6" s="17">
        <v>0.19040013683473295</v>
      </c>
      <c r="C6" s="17">
        <v>0.24602613090605135</v>
      </c>
      <c r="D6" s="17">
        <v>0.19475959229887646</v>
      </c>
      <c r="E6" s="17">
        <v>0.2274847315877136</v>
      </c>
      <c r="F6" s="17">
        <v>0.24348361266758825</v>
      </c>
      <c r="G6" s="17">
        <v>0.20735040185224413</v>
      </c>
      <c r="H6" s="17">
        <v>0.13572849693962882</v>
      </c>
    </row>
    <row r="7" spans="1:8" x14ac:dyDescent="0.55000000000000004">
      <c r="A7" s="19" t="s">
        <v>44</v>
      </c>
      <c r="B7" s="17">
        <v>0.27197857965869338</v>
      </c>
      <c r="C7" s="17">
        <v>0.22325754979621221</v>
      </c>
      <c r="D7" s="17">
        <v>0.21626176695117913</v>
      </c>
      <c r="E7" s="17">
        <v>0.22885561998773829</v>
      </c>
      <c r="F7" s="17">
        <v>0.21145579160166028</v>
      </c>
      <c r="G7" s="17">
        <v>0.17596794092627932</v>
      </c>
      <c r="H7" s="17">
        <v>0.21307332039243401</v>
      </c>
    </row>
    <row r="8" spans="1:8" x14ac:dyDescent="0.55000000000000004">
      <c r="A8" s="19" t="s">
        <v>47</v>
      </c>
      <c r="B8" s="17">
        <v>0.148136325424023</v>
      </c>
      <c r="C8" s="17">
        <v>0.19496667260678066</v>
      </c>
      <c r="D8" s="17">
        <v>0.21347744311914929</v>
      </c>
      <c r="E8" s="17">
        <v>0.16803928063321169</v>
      </c>
      <c r="F8" s="17">
        <v>0.22123233954726712</v>
      </c>
      <c r="G8" s="17">
        <v>0.12067851240132267</v>
      </c>
      <c r="H8" s="17">
        <v>0.47660876896619087</v>
      </c>
    </row>
    <row r="9" spans="1:8" x14ac:dyDescent="0.55000000000000004">
      <c r="A9" s="19" t="s">
        <v>45</v>
      </c>
      <c r="B9" s="17">
        <v>0.16916770742783416</v>
      </c>
      <c r="C9" s="17">
        <v>0.16368210675420142</v>
      </c>
      <c r="D9" s="17">
        <v>0.17219749059439254</v>
      </c>
      <c r="E9" s="17">
        <v>0.13121405707938769</v>
      </c>
      <c r="F9" s="17">
        <v>0.16750848768938742</v>
      </c>
      <c r="G9" s="17">
        <v>0.20465883775236465</v>
      </c>
      <c r="H9" s="17">
        <v>0</v>
      </c>
    </row>
    <row r="10" spans="1:8" x14ac:dyDescent="0.55000000000000004">
      <c r="A10" s="12" t="s">
        <v>79</v>
      </c>
      <c r="B10" s="17">
        <v>1</v>
      </c>
      <c r="C10" s="17">
        <v>1</v>
      </c>
      <c r="D10" s="17">
        <v>1</v>
      </c>
      <c r="E10" s="17">
        <v>1</v>
      </c>
      <c r="F10" s="17">
        <v>1</v>
      </c>
      <c r="G10" s="17">
        <v>1</v>
      </c>
      <c r="H10" s="17">
        <v>1</v>
      </c>
    </row>
    <row r="11" spans="1:8" x14ac:dyDescent="0.55000000000000004">
      <c r="B11"/>
      <c r="C11"/>
      <c r="D11"/>
      <c r="E11"/>
      <c r="F11"/>
    </row>
    <row r="12" spans="1:8" hidden="1" x14ac:dyDescent="0.55000000000000004">
      <c r="A12" s="16"/>
      <c r="B12" s="16" t="s">
        <v>116</v>
      </c>
      <c r="C12" s="16" t="s">
        <v>117</v>
      </c>
      <c r="D12" s="16" t="s">
        <v>118</v>
      </c>
      <c r="E12" s="16" t="s">
        <v>119</v>
      </c>
      <c r="F12" s="16" t="s">
        <v>120</v>
      </c>
      <c r="G12" s="16" t="s">
        <v>121</v>
      </c>
      <c r="H12" s="16" t="s">
        <v>122</v>
      </c>
    </row>
    <row r="13" spans="1:8" hidden="1" x14ac:dyDescent="0.55000000000000004">
      <c r="A13" s="20" t="s">
        <v>43</v>
      </c>
      <c r="B13" s="22">
        <f t="shared" ref="B13:H13" si="0">B5</f>
        <v>0.22031725065471655</v>
      </c>
      <c r="C13" s="22">
        <f t="shared" si="0"/>
        <v>0.17206753993675436</v>
      </c>
      <c r="D13" s="22">
        <f t="shared" si="0"/>
        <v>0.20330370703640258</v>
      </c>
      <c r="E13" s="22">
        <f t="shared" si="0"/>
        <v>0.24440631071194874</v>
      </c>
      <c r="F13" s="22">
        <f t="shared" si="0"/>
        <v>0.15631976849409693</v>
      </c>
      <c r="G13" s="22">
        <f t="shared" si="0"/>
        <v>0.29134430706778924</v>
      </c>
      <c r="H13" s="22">
        <f t="shared" si="0"/>
        <v>0.1745894137017463</v>
      </c>
    </row>
    <row r="14" spans="1:8" hidden="1" x14ac:dyDescent="0.55000000000000004">
      <c r="A14" s="20" t="s">
        <v>46</v>
      </c>
      <c r="B14" s="22">
        <f t="shared" ref="B14:F17" si="1">B6</f>
        <v>0.19040013683473295</v>
      </c>
      <c r="C14" s="22">
        <f t="shared" si="1"/>
        <v>0.24602613090605135</v>
      </c>
      <c r="D14" s="22">
        <f t="shared" si="1"/>
        <v>0.19475959229887646</v>
      </c>
      <c r="E14" s="22">
        <f t="shared" si="1"/>
        <v>0.2274847315877136</v>
      </c>
      <c r="F14" s="22">
        <f t="shared" si="1"/>
        <v>0.24348361266758825</v>
      </c>
      <c r="G14" s="22">
        <f t="shared" ref="G14:H17" si="2">G6</f>
        <v>0.20735040185224413</v>
      </c>
      <c r="H14" s="22">
        <f t="shared" si="2"/>
        <v>0.13572849693962882</v>
      </c>
    </row>
    <row r="15" spans="1:8" hidden="1" x14ac:dyDescent="0.55000000000000004">
      <c r="A15" s="20" t="s">
        <v>44</v>
      </c>
      <c r="B15" s="22">
        <f t="shared" si="1"/>
        <v>0.27197857965869338</v>
      </c>
      <c r="C15" s="22">
        <f t="shared" si="1"/>
        <v>0.22325754979621221</v>
      </c>
      <c r="D15" s="22">
        <f t="shared" si="1"/>
        <v>0.21626176695117913</v>
      </c>
      <c r="E15" s="22">
        <f t="shared" si="1"/>
        <v>0.22885561998773829</v>
      </c>
      <c r="F15" s="22">
        <f>F7</f>
        <v>0.21145579160166028</v>
      </c>
      <c r="G15" s="22">
        <f t="shared" si="2"/>
        <v>0.17596794092627932</v>
      </c>
      <c r="H15" s="22">
        <f t="shared" si="2"/>
        <v>0.21307332039243401</v>
      </c>
    </row>
    <row r="16" spans="1:8" hidden="1" x14ac:dyDescent="0.55000000000000004">
      <c r="A16" s="20" t="s">
        <v>47</v>
      </c>
      <c r="B16" s="22">
        <f t="shared" si="1"/>
        <v>0.148136325424023</v>
      </c>
      <c r="C16" s="22">
        <f t="shared" si="1"/>
        <v>0.19496667260678066</v>
      </c>
      <c r="D16" s="22">
        <f t="shared" si="1"/>
        <v>0.21347744311914929</v>
      </c>
      <c r="E16" s="22">
        <f t="shared" si="1"/>
        <v>0.16803928063321169</v>
      </c>
      <c r="F16" s="22">
        <f t="shared" si="1"/>
        <v>0.22123233954726712</v>
      </c>
      <c r="G16" s="22">
        <f t="shared" si="2"/>
        <v>0.12067851240132267</v>
      </c>
      <c r="H16" s="22">
        <f t="shared" si="2"/>
        <v>0.47660876896619087</v>
      </c>
    </row>
    <row r="17" spans="1:8" hidden="1" x14ac:dyDescent="0.55000000000000004">
      <c r="A17" s="20" t="s">
        <v>45</v>
      </c>
      <c r="B17" s="22">
        <f t="shared" si="1"/>
        <v>0.16916770742783416</v>
      </c>
      <c r="C17" s="22">
        <f t="shared" si="1"/>
        <v>0.16368210675420142</v>
      </c>
      <c r="D17" s="22">
        <f t="shared" si="1"/>
        <v>0.17219749059439254</v>
      </c>
      <c r="E17" s="22">
        <f t="shared" si="1"/>
        <v>0.13121405707938769</v>
      </c>
      <c r="F17" s="22">
        <f t="shared" si="1"/>
        <v>0.16750848768938742</v>
      </c>
      <c r="G17" s="22">
        <f t="shared" si="2"/>
        <v>0.20465883775236465</v>
      </c>
      <c r="H17" s="22">
        <f t="shared" si="2"/>
        <v>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Data</vt:lpstr>
      <vt:lpstr>List</vt:lpstr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XPS</dc:creator>
  <cp:lastModifiedBy>XPS</cp:lastModifiedBy>
  <dcterms:created xsi:type="dcterms:W3CDTF">2021-01-30T06:22:02Z</dcterms:created>
  <dcterms:modified xsi:type="dcterms:W3CDTF">2021-01-30T09:22:53Z</dcterms:modified>
</cp:coreProperties>
</file>