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3"/>
  </bookViews>
  <sheets>
    <sheet name="QUAN_LY_TON_KHO_DINH_MUC" sheetId="1" r:id="rId1"/>
    <sheet name="WORK_FLOW" sheetId="2" r:id="rId2"/>
    <sheet name="USER_FLOW_BP_KINH_DOANH" sheetId="6" r:id="rId3"/>
    <sheet name="USER_FLOW_BP_KE_HOACH" sheetId="7" r:id="rId4"/>
    <sheet name="PP_TINH_GIA_XUAT_KHO" sheetId="3" r:id="rId5"/>
    <sheet name="HUONG_DAN_NGHIEP_VU" sheetId="4" r:id="rId6"/>
    <sheet name="PHAN_QUYEN" sheetId="5" r:id="rId7"/>
  </sheets>
  <definedNames>
    <definedName name="_xlnm._FilterDatabase" localSheetId="6" hidden="1">PHAN_QUYEN!$A$1:$E$77</definedName>
    <definedName name="_xlnm.Print_Area" localSheetId="3">USER_FLOW_BP_KE_HOACH!#REF!</definedName>
    <definedName name="_xlnm.Print_Area" localSheetId="2">USER_FLOW_BP_KINH_DOANH!$A$2:$AN$23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<sst xmlns="http://schemas.openxmlformats.org/spreadsheetml/2006/main" count="437" uniqueCount="120">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</sst>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5.0405405405405403</c:v>
                </c:pt>
                <c:pt idx="1">
                  <c:v>5.0405405405405403</c:v>
                </c:pt>
                <c:pt idx="2">
                  <c:v>5.0405405405405403</c:v>
                </c:pt>
                <c:pt idx="3">
                  <c:v>5.0405405405405403</c:v>
                </c:pt>
                <c:pt idx="4">
                  <c:v>5.0405405405405403</c:v>
                </c:pt>
                <c:pt idx="5">
                  <c:v>5.0405405405405403</c:v>
                </c:pt>
                <c:pt idx="6">
                  <c:v>5.0405405405405403</c:v>
                </c:pt>
                <c:pt idx="7">
                  <c:v>5.0405405405405403</c:v>
                </c:pt>
                <c:pt idx="8">
                  <c:v>5.0405405405405403</c:v>
                </c:pt>
                <c:pt idx="9">
                  <c:v>5.0405405405405403</c:v>
                </c:pt>
                <c:pt idx="10">
                  <c:v>5.0405405405405403</c:v>
                </c:pt>
                <c:pt idx="11">
                  <c:v>5.0405405405405403</c:v>
                </c:pt>
                <c:pt idx="12">
                  <c:v>5.0405405405405403</c:v>
                </c:pt>
                <c:pt idx="13">
                  <c:v>5.0405405405405403</c:v>
                </c:pt>
                <c:pt idx="14">
                  <c:v>5.0405405405405403</c:v>
                </c:pt>
                <c:pt idx="15">
                  <c:v>5.0405405405405403</c:v>
                </c:pt>
                <c:pt idx="16">
                  <c:v>5.0405405405405403</c:v>
                </c:pt>
                <c:pt idx="17">
                  <c:v>5.0405405405405403</c:v>
                </c:pt>
                <c:pt idx="18">
                  <c:v>5.0405405405405403</c:v>
                </c:pt>
                <c:pt idx="19">
                  <c:v>5.0405405405405403</c:v>
                </c:pt>
                <c:pt idx="20">
                  <c:v>5.0405405405405403</c:v>
                </c:pt>
                <c:pt idx="21">
                  <c:v>5.0405405405405403</c:v>
                </c:pt>
                <c:pt idx="22">
                  <c:v>5.0405405405405403</c:v>
                </c:pt>
                <c:pt idx="23">
                  <c:v>5.0405405405405403</c:v>
                </c:pt>
                <c:pt idx="24">
                  <c:v>5.0405405405405403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5.1834695731153495</c:v>
                </c:pt>
                <c:pt idx="1">
                  <c:v>5.1834695731153495</c:v>
                </c:pt>
                <c:pt idx="2">
                  <c:v>4.9884201819685687</c:v>
                </c:pt>
                <c:pt idx="3">
                  <c:v>4.9613837489943684</c:v>
                </c:pt>
                <c:pt idx="4">
                  <c:v>4.9613837489943684</c:v>
                </c:pt>
                <c:pt idx="5">
                  <c:v>4.9613837489943684</c:v>
                </c:pt>
                <c:pt idx="6">
                  <c:v>4.9619952494061756</c:v>
                </c:pt>
                <c:pt idx="7">
                  <c:v>4.9669193659545146</c:v>
                </c:pt>
                <c:pt idx="8">
                  <c:v>4.9669193659545146</c:v>
                </c:pt>
                <c:pt idx="9">
                  <c:v>4.9706601466992666</c:v>
                </c:pt>
                <c:pt idx="10">
                  <c:v>4.9706601466992666</c:v>
                </c:pt>
                <c:pt idx="11">
                  <c:v>5.0197904540162979</c:v>
                </c:pt>
                <c:pt idx="12">
                  <c:v>5.0197904540162979</c:v>
                </c:pt>
                <c:pt idx="13">
                  <c:v>5.0197904540162979</c:v>
                </c:pt>
                <c:pt idx="14">
                  <c:v>5.0802839978154015</c:v>
                </c:pt>
                <c:pt idx="15">
                  <c:v>5.0802839978154015</c:v>
                </c:pt>
                <c:pt idx="16">
                  <c:v>5.0566954643628508</c:v>
                </c:pt>
                <c:pt idx="17">
                  <c:v>5.0566954643628508</c:v>
                </c:pt>
                <c:pt idx="18">
                  <c:v>5.0566954643628508</c:v>
                </c:pt>
                <c:pt idx="19">
                  <c:v>5.0519031141868513</c:v>
                </c:pt>
                <c:pt idx="20">
                  <c:v>5.0498765432098764</c:v>
                </c:pt>
                <c:pt idx="21">
                  <c:v>5.0335439961108408</c:v>
                </c:pt>
                <c:pt idx="22">
                  <c:v>5.0335439961108408</c:v>
                </c:pt>
                <c:pt idx="23">
                  <c:v>5.0335439961108408</c:v>
                </c:pt>
                <c:pt idx="24">
                  <c:v>5.0405405405405403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176892</xdr:colOff>
      <xdr:row>1</xdr:row>
      <xdr:rowOff>54429</xdr:rowOff>
    </xdr:from>
    <xdr:to>
      <xdr:col>6</xdr:col>
      <xdr:colOff>326570</xdr:colOff>
      <xdr:row>3</xdr:row>
      <xdr:rowOff>81643</xdr:rowOff>
    </xdr:to>
    <xdr:sp macro="" textlink="">
      <xdr:nvSpPr>
        <xdr:cNvPr id="287" name="Rectangle 286"/>
        <xdr:cNvSpPr/>
      </xdr:nvSpPr>
      <xdr:spPr>
        <a:xfrm>
          <a:off x="176892" y="54429"/>
          <a:ext cx="3823607" cy="408214"/>
        </a:xfrm>
        <a:prstGeom prst="rect">
          <a:avLst/>
        </a:prstGeom>
        <a:solidFill>
          <a:schemeClr val="bg1">
            <a:lumMod val="85000"/>
            <a:alpha val="7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ysClr val="windowText" lastClr="000000"/>
              </a:solidFill>
            </a:rPr>
            <a:t>BỘ</a:t>
          </a:r>
          <a:r>
            <a:rPr lang="en-US" sz="2800" baseline="0">
              <a:solidFill>
                <a:sysClr val="windowText" lastClr="000000"/>
              </a:solidFill>
            </a:rPr>
            <a:t> PHẬN KINH DOANH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104214</xdr:colOff>
      <xdr:row>3</xdr:row>
      <xdr:rowOff>171423</xdr:rowOff>
    </xdr:from>
    <xdr:to>
      <xdr:col>3</xdr:col>
      <xdr:colOff>3318</xdr:colOff>
      <xdr:row>12</xdr:row>
      <xdr:rowOff>166598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104214" y="552423"/>
          <a:ext cx="1736068" cy="1709675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ĐƠN ĐẶT HÀNG</a:t>
          </a:r>
        </a:p>
      </xdr:txBody>
    </xdr:sp>
    <xdr:clientData/>
  </xdr:twoCellAnchor>
  <xdr:twoCellAnchor>
    <xdr:from>
      <xdr:col>7</xdr:col>
      <xdr:colOff>138722</xdr:colOff>
      <xdr:row>3</xdr:row>
      <xdr:rowOff>72360</xdr:rowOff>
    </xdr:from>
    <xdr:to>
      <xdr:col>12</xdr:col>
      <xdr:colOff>9297</xdr:colOff>
      <xdr:row>13</xdr:row>
      <xdr:rowOff>75161</xdr:rowOff>
    </xdr:to>
    <xdr:sp macro="" textlink="">
      <xdr:nvSpPr>
        <xdr:cNvPr id="3" name="Diamond 2"/>
        <xdr:cNvSpPr/>
      </xdr:nvSpPr>
      <xdr:spPr>
        <a:xfrm>
          <a:off x="4424972" y="453360"/>
          <a:ext cx="2932182" cy="1907801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</a:t>
          </a:r>
          <a:r>
            <a:rPr lang="en-US" sz="2400" baseline="0"/>
            <a:t> HÀNG 100%</a:t>
          </a:r>
          <a:endParaRPr lang="en-US" sz="2400"/>
        </a:p>
      </xdr:txBody>
    </xdr:sp>
    <xdr:clientData/>
  </xdr:twoCellAnchor>
  <xdr:twoCellAnchor>
    <xdr:from>
      <xdr:col>6</xdr:col>
      <xdr:colOff>394609</xdr:colOff>
      <xdr:row>8</xdr:row>
      <xdr:rowOff>73760</xdr:rowOff>
    </xdr:from>
    <xdr:to>
      <xdr:col>7</xdr:col>
      <xdr:colOff>138722</xdr:colOff>
      <xdr:row>8</xdr:row>
      <xdr:rowOff>73761</xdr:rowOff>
    </xdr:to>
    <xdr:cxnSp macro="">
      <xdr:nvCxnSpPr>
        <xdr:cNvPr id="5" name="Straight Arrow Connector 4"/>
        <xdr:cNvCxnSpPr>
          <a:stCxn id="15" idx="3"/>
          <a:endCxn id="3" idx="1"/>
        </xdr:cNvCxnSpPr>
      </xdr:nvCxnSpPr>
      <xdr:spPr>
        <a:xfrm>
          <a:off x="4068538" y="1407260"/>
          <a:ext cx="35643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299357</xdr:colOff>
      <xdr:row>5</xdr:row>
      <xdr:rowOff>73760</xdr:rowOff>
    </xdr:from>
    <xdr:to>
      <xdr:col>6</xdr:col>
      <xdr:colOff>394609</xdr:colOff>
      <xdr:row>11</xdr:row>
      <xdr:rowOff>73760</xdr:rowOff>
    </xdr:to>
    <xdr:sp macro="" textlink="">
      <xdr:nvSpPr>
        <xdr:cNvPr id="15" name="Rounded Rectangle 14"/>
        <xdr:cNvSpPr/>
      </xdr:nvSpPr>
      <xdr:spPr>
        <a:xfrm>
          <a:off x="2136321" y="835760"/>
          <a:ext cx="1932217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Kiểm</a:t>
          </a:r>
          <a:r>
            <a:rPr lang="en-US" sz="2400" baseline="0"/>
            <a:t> tra hàng tồn kho</a:t>
          </a:r>
          <a:endParaRPr lang="en-US" sz="2400"/>
        </a:p>
      </xdr:txBody>
    </xdr:sp>
    <xdr:clientData/>
  </xdr:twoCellAnchor>
  <xdr:twoCellAnchor>
    <xdr:from>
      <xdr:col>20</xdr:col>
      <xdr:colOff>425389</xdr:colOff>
      <xdr:row>5</xdr:row>
      <xdr:rowOff>73760</xdr:rowOff>
    </xdr:from>
    <xdr:to>
      <xdr:col>24</xdr:col>
      <xdr:colOff>70803</xdr:colOff>
      <xdr:row>11</xdr:row>
      <xdr:rowOff>73760</xdr:rowOff>
    </xdr:to>
    <xdr:sp macro="" textlink="">
      <xdr:nvSpPr>
        <xdr:cNvPr id="16" name="Rounded Rectangle 15"/>
        <xdr:cNvSpPr/>
      </xdr:nvSpPr>
      <xdr:spPr>
        <a:xfrm>
          <a:off x="12671818" y="835760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Thông</a:t>
          </a:r>
          <a:r>
            <a:rPr lang="en-US" sz="2400" baseline="0"/>
            <a:t> báo giao hàng</a:t>
          </a:r>
          <a:endParaRPr lang="en-US" sz="2400"/>
        </a:p>
      </xdr:txBody>
    </xdr:sp>
    <xdr:clientData/>
  </xdr:twoCellAnchor>
  <xdr:twoCellAnchor>
    <xdr:from>
      <xdr:col>13</xdr:col>
      <xdr:colOff>604547</xdr:colOff>
      <xdr:row>5</xdr:row>
      <xdr:rowOff>73760</xdr:rowOff>
    </xdr:from>
    <xdr:to>
      <xdr:col>16</xdr:col>
      <xdr:colOff>107087</xdr:colOff>
      <xdr:row>11</xdr:row>
      <xdr:rowOff>73760</xdr:rowOff>
    </xdr:to>
    <xdr:sp macro="" textlink="">
      <xdr:nvSpPr>
        <xdr:cNvPr id="17" name="Rounded Rectangle 16"/>
        <xdr:cNvSpPr/>
      </xdr:nvSpPr>
      <xdr:spPr>
        <a:xfrm>
          <a:off x="8564726" y="835760"/>
          <a:ext cx="1339504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Xác định ngày hoàn thành</a:t>
          </a:r>
        </a:p>
      </xdr:txBody>
    </xdr:sp>
    <xdr:clientData/>
  </xdr:twoCellAnchor>
  <xdr:twoCellAnchor>
    <xdr:from>
      <xdr:col>13</xdr:col>
      <xdr:colOff>337538</xdr:colOff>
      <xdr:row>8</xdr:row>
      <xdr:rowOff>73760</xdr:rowOff>
    </xdr:from>
    <xdr:to>
      <xdr:col>13</xdr:col>
      <xdr:colOff>604547</xdr:colOff>
      <xdr:row>8</xdr:row>
      <xdr:rowOff>73760</xdr:rowOff>
    </xdr:to>
    <xdr:cxnSp macro="">
      <xdr:nvCxnSpPr>
        <xdr:cNvPr id="18" name="Straight Arrow Connector 17"/>
        <xdr:cNvCxnSpPr>
          <a:stCxn id="80" idx="3"/>
          <a:endCxn id="17" idx="1"/>
        </xdr:cNvCxnSpPr>
      </xdr:nvCxnSpPr>
      <xdr:spPr>
        <a:xfrm>
          <a:off x="8297717" y="1407260"/>
          <a:ext cx="26700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3318</xdr:colOff>
      <xdr:row>8</xdr:row>
      <xdr:rowOff>73760</xdr:rowOff>
    </xdr:from>
    <xdr:to>
      <xdr:col>3</xdr:col>
      <xdr:colOff>299357</xdr:colOff>
      <xdr:row>8</xdr:row>
      <xdr:rowOff>73761</xdr:rowOff>
    </xdr:to>
    <xdr:cxnSp macro="">
      <xdr:nvCxnSpPr>
        <xdr:cNvPr id="19" name="Straight Arrow Connector 18"/>
        <xdr:cNvCxnSpPr>
          <a:stCxn id="2" idx="3"/>
          <a:endCxn id="15" idx="1"/>
        </xdr:cNvCxnSpPr>
      </xdr:nvCxnSpPr>
      <xdr:spPr>
        <a:xfrm flipV="1">
          <a:off x="1840282" y="1407260"/>
          <a:ext cx="296039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421821</xdr:colOff>
      <xdr:row>8</xdr:row>
      <xdr:rowOff>73760</xdr:rowOff>
    </xdr:from>
    <xdr:to>
      <xdr:col>20</xdr:col>
      <xdr:colOff>425389</xdr:colOff>
      <xdr:row>8</xdr:row>
      <xdr:rowOff>73760</xdr:rowOff>
    </xdr:to>
    <xdr:cxnSp macro="">
      <xdr:nvCxnSpPr>
        <xdr:cNvPr id="20" name="Straight Arrow Connector 19"/>
        <xdr:cNvCxnSpPr>
          <a:stCxn id="207" idx="3"/>
          <a:endCxn id="16" idx="1"/>
        </xdr:cNvCxnSpPr>
      </xdr:nvCxnSpPr>
      <xdr:spPr>
        <a:xfrm>
          <a:off x="12055928" y="1407260"/>
          <a:ext cx="61589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531971</xdr:colOff>
      <xdr:row>5</xdr:row>
      <xdr:rowOff>73760</xdr:rowOff>
    </xdr:from>
    <xdr:to>
      <xdr:col>34</xdr:col>
      <xdr:colOff>188590</xdr:colOff>
      <xdr:row>11</xdr:row>
      <xdr:rowOff>73760</xdr:rowOff>
    </xdr:to>
    <xdr:sp macro="" textlink="">
      <xdr:nvSpPr>
        <xdr:cNvPr id="30" name="Rounded Rectangle 29"/>
        <xdr:cNvSpPr/>
      </xdr:nvSpPr>
      <xdr:spPr>
        <a:xfrm>
          <a:off x="18901614" y="835760"/>
          <a:ext cx="2105905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đề nghị xuất kho TP</a:t>
          </a:r>
          <a:endParaRPr lang="en-US" sz="2400"/>
        </a:p>
      </xdr:txBody>
    </xdr:sp>
    <xdr:clientData/>
  </xdr:twoCellAnchor>
  <xdr:twoCellAnchor>
    <xdr:from>
      <xdr:col>24</xdr:col>
      <xdr:colOff>70803</xdr:colOff>
      <xdr:row>8</xdr:row>
      <xdr:rowOff>73760</xdr:rowOff>
    </xdr:from>
    <xdr:to>
      <xdr:col>24</xdr:col>
      <xdr:colOff>405847</xdr:colOff>
      <xdr:row>8</xdr:row>
      <xdr:rowOff>73761</xdr:rowOff>
    </xdr:to>
    <xdr:cxnSp macro="">
      <xdr:nvCxnSpPr>
        <xdr:cNvPr id="31" name="Straight Arrow Connector 30"/>
        <xdr:cNvCxnSpPr>
          <a:stCxn id="16" idx="3"/>
          <a:endCxn id="38" idx="1"/>
        </xdr:cNvCxnSpPr>
      </xdr:nvCxnSpPr>
      <xdr:spPr>
        <a:xfrm>
          <a:off x="14766517" y="1407260"/>
          <a:ext cx="33504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405847</xdr:colOff>
      <xdr:row>1</xdr:row>
      <xdr:rowOff>163287</xdr:rowOff>
    </xdr:from>
    <xdr:to>
      <xdr:col>28</xdr:col>
      <xdr:colOff>426580</xdr:colOff>
      <xdr:row>14</xdr:row>
      <xdr:rowOff>174734</xdr:rowOff>
    </xdr:to>
    <xdr:sp macro="" textlink="">
      <xdr:nvSpPr>
        <xdr:cNvPr id="38" name="Diamond 37"/>
        <xdr:cNvSpPr/>
      </xdr:nvSpPr>
      <xdr:spPr>
        <a:xfrm>
          <a:off x="15101561" y="163287"/>
          <a:ext cx="2470019" cy="2487947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Thành</a:t>
          </a:r>
          <a:r>
            <a:rPr lang="en-US" sz="2400" baseline="0"/>
            <a:t> viên xác nhận</a:t>
          </a:r>
          <a:endParaRPr lang="en-US" sz="2400"/>
        </a:p>
      </xdr:txBody>
    </xdr:sp>
    <xdr:clientData/>
  </xdr:twoCellAnchor>
  <xdr:twoCellAnchor>
    <xdr:from>
      <xdr:col>30</xdr:col>
      <xdr:colOff>196927</xdr:colOff>
      <xdr:row>8</xdr:row>
      <xdr:rowOff>73760</xdr:rowOff>
    </xdr:from>
    <xdr:to>
      <xdr:col>30</xdr:col>
      <xdr:colOff>531971</xdr:colOff>
      <xdr:row>8</xdr:row>
      <xdr:rowOff>73760</xdr:rowOff>
    </xdr:to>
    <xdr:cxnSp macro="">
      <xdr:nvCxnSpPr>
        <xdr:cNvPr id="40" name="Straight Arrow Connector 39"/>
        <xdr:cNvCxnSpPr>
          <a:stCxn id="92" idx="3"/>
          <a:endCxn id="30" idx="1"/>
        </xdr:cNvCxnSpPr>
      </xdr:nvCxnSpPr>
      <xdr:spPr>
        <a:xfrm>
          <a:off x="18566570" y="1407260"/>
          <a:ext cx="33504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194491</xdr:colOff>
      <xdr:row>17</xdr:row>
      <xdr:rowOff>512738</xdr:rowOff>
    </xdr:from>
    <xdr:to>
      <xdr:col>36</xdr:col>
      <xdr:colOff>194401</xdr:colOff>
      <xdr:row>26</xdr:row>
      <xdr:rowOff>917</xdr:rowOff>
    </xdr:to>
    <xdr:sp macro="" textlink="">
      <xdr:nvSpPr>
        <xdr:cNvPr id="59" name="Rounded Rectangle 58"/>
        <xdr:cNvSpPr>
          <a:spLocks noChangeAspect="1"/>
        </xdr:cNvSpPr>
      </xdr:nvSpPr>
      <xdr:spPr>
        <a:xfrm>
          <a:off x="20401098" y="4690131"/>
          <a:ext cx="1836874" cy="1815000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Biên bản giao nhận</a:t>
          </a:r>
        </a:p>
      </xdr:txBody>
    </xdr:sp>
    <xdr:clientData/>
  </xdr:twoCellAnchor>
  <xdr:twoCellAnchor>
    <xdr:from>
      <xdr:col>34</xdr:col>
      <xdr:colOff>500606</xdr:colOff>
      <xdr:row>16</xdr:row>
      <xdr:rowOff>1068559</xdr:rowOff>
    </xdr:from>
    <xdr:to>
      <xdr:col>36</xdr:col>
      <xdr:colOff>156482</xdr:colOff>
      <xdr:row>17</xdr:row>
      <xdr:rowOff>512738</xdr:rowOff>
    </xdr:to>
    <xdr:cxnSp macro="">
      <xdr:nvCxnSpPr>
        <xdr:cNvPr id="60" name="Straight Arrow Connector 59"/>
        <xdr:cNvCxnSpPr>
          <a:stCxn id="142" idx="2"/>
          <a:endCxn id="59" idx="0"/>
        </xdr:cNvCxnSpPr>
      </xdr:nvCxnSpPr>
      <xdr:spPr>
        <a:xfrm flipH="1">
          <a:off x="21319535" y="3926059"/>
          <a:ext cx="880518" cy="76407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318568</xdr:colOff>
      <xdr:row>17</xdr:row>
      <xdr:rowOff>483892</xdr:rowOff>
    </xdr:from>
    <xdr:to>
      <xdr:col>40</xdr:col>
      <xdr:colOff>101362</xdr:colOff>
      <xdr:row>26</xdr:row>
      <xdr:rowOff>29763</xdr:rowOff>
    </xdr:to>
    <xdr:sp macro="" textlink="">
      <xdr:nvSpPr>
        <xdr:cNvPr id="72" name="Rounded Rectangle 71"/>
        <xdr:cNvSpPr>
          <a:spLocks noChangeAspect="1"/>
        </xdr:cNvSpPr>
      </xdr:nvSpPr>
      <xdr:spPr>
        <a:xfrm>
          <a:off x="22362139" y="4661285"/>
          <a:ext cx="1891902" cy="1872692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hoá đơn</a:t>
          </a:r>
          <a:endParaRPr lang="en-US" sz="2400"/>
        </a:p>
      </xdr:txBody>
    </xdr:sp>
    <xdr:clientData/>
  </xdr:twoCellAnchor>
  <xdr:twoCellAnchor>
    <xdr:from>
      <xdr:col>36</xdr:col>
      <xdr:colOff>156482</xdr:colOff>
      <xdr:row>16</xdr:row>
      <xdr:rowOff>1068559</xdr:rowOff>
    </xdr:from>
    <xdr:to>
      <xdr:col>38</xdr:col>
      <xdr:colOff>39876</xdr:colOff>
      <xdr:row>17</xdr:row>
      <xdr:rowOff>483892</xdr:rowOff>
    </xdr:to>
    <xdr:cxnSp macro="">
      <xdr:nvCxnSpPr>
        <xdr:cNvPr id="73" name="Straight Arrow Connector 72"/>
        <xdr:cNvCxnSpPr>
          <a:stCxn id="142" idx="2"/>
          <a:endCxn id="72" idx="0"/>
        </xdr:cNvCxnSpPr>
      </xdr:nvCxnSpPr>
      <xdr:spPr>
        <a:xfrm>
          <a:off x="22200053" y="3926059"/>
          <a:ext cx="1108037" cy="7352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289913</xdr:colOff>
      <xdr:row>7</xdr:row>
      <xdr:rowOff>83285</xdr:rowOff>
    </xdr:from>
    <xdr:to>
      <xdr:col>13</xdr:col>
      <xdr:colOff>337538</xdr:colOff>
      <xdr:row>9</xdr:row>
      <xdr:rowOff>64235</xdr:rowOff>
    </xdr:to>
    <xdr:sp macro="" textlink="">
      <xdr:nvSpPr>
        <xdr:cNvPr id="80" name="Rounded Rectangle 79"/>
        <xdr:cNvSpPr/>
      </xdr:nvSpPr>
      <xdr:spPr>
        <a:xfrm>
          <a:off x="7637770" y="1226285"/>
          <a:ext cx="659947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00B050"/>
              </a:solidFill>
              <a:latin typeface="+mn-lt"/>
              <a:ea typeface="+mn-ea"/>
              <a:cs typeface="+mn-cs"/>
            </a:rPr>
            <a:t>YES</a:t>
          </a:r>
        </a:p>
      </xdr:txBody>
    </xdr:sp>
    <xdr:clientData/>
  </xdr:twoCellAnchor>
  <xdr:twoCellAnchor>
    <xdr:from>
      <xdr:col>12</xdr:col>
      <xdr:colOff>9297</xdr:colOff>
      <xdr:row>8</xdr:row>
      <xdr:rowOff>73760</xdr:rowOff>
    </xdr:from>
    <xdr:to>
      <xdr:col>12</xdr:col>
      <xdr:colOff>289913</xdr:colOff>
      <xdr:row>8</xdr:row>
      <xdr:rowOff>73761</xdr:rowOff>
    </xdr:to>
    <xdr:cxnSp macro="">
      <xdr:nvCxnSpPr>
        <xdr:cNvPr id="83" name="Straight Connector 82"/>
        <xdr:cNvCxnSpPr>
          <a:stCxn id="3" idx="3"/>
          <a:endCxn id="80" idx="1"/>
        </xdr:cNvCxnSpPr>
      </xdr:nvCxnSpPr>
      <xdr:spPr>
        <a:xfrm flipV="1">
          <a:off x="7357154" y="1407260"/>
          <a:ext cx="280616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149303</xdr:colOff>
      <xdr:row>7</xdr:row>
      <xdr:rowOff>83285</xdr:rowOff>
    </xdr:from>
    <xdr:to>
      <xdr:col>30</xdr:col>
      <xdr:colOff>196927</xdr:colOff>
      <xdr:row>9</xdr:row>
      <xdr:rowOff>64235</xdr:rowOff>
    </xdr:to>
    <xdr:sp macro="" textlink="">
      <xdr:nvSpPr>
        <xdr:cNvPr id="92" name="Rounded Rectangle 91"/>
        <xdr:cNvSpPr/>
      </xdr:nvSpPr>
      <xdr:spPr>
        <a:xfrm>
          <a:off x="17906624" y="1226285"/>
          <a:ext cx="659946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00B050"/>
              </a:solidFill>
              <a:latin typeface="+mn-lt"/>
              <a:ea typeface="+mn-ea"/>
              <a:cs typeface="+mn-cs"/>
            </a:rPr>
            <a:t>YES</a:t>
          </a:r>
        </a:p>
      </xdr:txBody>
    </xdr:sp>
    <xdr:clientData/>
  </xdr:twoCellAnchor>
  <xdr:twoCellAnchor>
    <xdr:from>
      <xdr:col>28</xdr:col>
      <xdr:colOff>426580</xdr:colOff>
      <xdr:row>8</xdr:row>
      <xdr:rowOff>73760</xdr:rowOff>
    </xdr:from>
    <xdr:to>
      <xdr:col>29</xdr:col>
      <xdr:colOff>149303</xdr:colOff>
      <xdr:row>8</xdr:row>
      <xdr:rowOff>73761</xdr:rowOff>
    </xdr:to>
    <xdr:cxnSp macro="">
      <xdr:nvCxnSpPr>
        <xdr:cNvPr id="93" name="Straight Connector 92"/>
        <xdr:cNvCxnSpPr>
          <a:stCxn id="38" idx="3"/>
          <a:endCxn id="92" idx="1"/>
        </xdr:cNvCxnSpPr>
      </xdr:nvCxnSpPr>
      <xdr:spPr>
        <a:xfrm flipV="1">
          <a:off x="17571580" y="1407260"/>
          <a:ext cx="335044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537527</xdr:colOff>
      <xdr:row>1</xdr:row>
      <xdr:rowOff>121584</xdr:rowOff>
    </xdr:from>
    <xdr:to>
      <xdr:col>24</xdr:col>
      <xdr:colOff>585152</xdr:colOff>
      <xdr:row>3</xdr:row>
      <xdr:rowOff>102534</xdr:rowOff>
    </xdr:to>
    <xdr:sp macro="" textlink="">
      <xdr:nvSpPr>
        <xdr:cNvPr id="96" name="Rounded Rectangle 95"/>
        <xdr:cNvSpPr/>
      </xdr:nvSpPr>
      <xdr:spPr>
        <a:xfrm>
          <a:off x="14620920" y="121584"/>
          <a:ext cx="659946" cy="361950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</xdr:txBody>
    </xdr:sp>
    <xdr:clientData/>
  </xdr:twoCellAnchor>
  <xdr:twoCellAnchor>
    <xdr:from>
      <xdr:col>24</xdr:col>
      <xdr:colOff>585152</xdr:colOff>
      <xdr:row>1</xdr:row>
      <xdr:rowOff>163287</xdr:rowOff>
    </xdr:from>
    <xdr:to>
      <xdr:col>26</xdr:col>
      <xdr:colOff>416214</xdr:colOff>
      <xdr:row>2</xdr:row>
      <xdr:rowOff>112059</xdr:rowOff>
    </xdr:to>
    <xdr:cxnSp macro="">
      <xdr:nvCxnSpPr>
        <xdr:cNvPr id="97" name="Straight Connector 96"/>
        <xdr:cNvCxnSpPr>
          <a:stCxn id="38" idx="0"/>
          <a:endCxn id="96" idx="3"/>
        </xdr:cNvCxnSpPr>
      </xdr:nvCxnSpPr>
      <xdr:spPr>
        <a:xfrm flipH="1">
          <a:off x="15280866" y="163287"/>
          <a:ext cx="1055705" cy="139272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248097</xdr:colOff>
      <xdr:row>2</xdr:row>
      <xdr:rowOff>112059</xdr:rowOff>
    </xdr:from>
    <xdr:to>
      <xdr:col>23</xdr:col>
      <xdr:colOff>537527</xdr:colOff>
      <xdr:row>5</xdr:row>
      <xdr:rowOff>73760</xdr:rowOff>
    </xdr:to>
    <xdr:cxnSp macro="">
      <xdr:nvCxnSpPr>
        <xdr:cNvPr id="102" name="Straight Connector 101"/>
        <xdr:cNvCxnSpPr>
          <a:stCxn id="96" idx="1"/>
          <a:endCxn id="16" idx="0"/>
        </xdr:cNvCxnSpPr>
      </xdr:nvCxnSpPr>
      <xdr:spPr>
        <a:xfrm flipH="1">
          <a:off x="13719168" y="302559"/>
          <a:ext cx="901752" cy="533201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102130</xdr:colOff>
      <xdr:row>16</xdr:row>
      <xdr:rowOff>251415</xdr:rowOff>
    </xdr:from>
    <xdr:to>
      <xdr:col>10</xdr:col>
      <xdr:colOff>74225</xdr:colOff>
      <xdr:row>16</xdr:row>
      <xdr:rowOff>588674</xdr:rowOff>
    </xdr:to>
    <xdr:sp macro="" textlink="">
      <xdr:nvSpPr>
        <xdr:cNvPr id="114" name="Rounded Rectangle 113"/>
        <xdr:cNvSpPr/>
      </xdr:nvSpPr>
      <xdr:spPr>
        <a:xfrm>
          <a:off x="5613023" y="3108915"/>
          <a:ext cx="584416" cy="33725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</xdr:txBody>
    </xdr:sp>
    <xdr:clientData/>
  </xdr:twoCellAnchor>
  <xdr:twoCellAnchor>
    <xdr:from>
      <xdr:col>9</xdr:col>
      <xdr:colOff>380170</xdr:colOff>
      <xdr:row>13</xdr:row>
      <xdr:rowOff>75161</xdr:rowOff>
    </xdr:from>
    <xdr:to>
      <xdr:col>9</xdr:col>
      <xdr:colOff>394338</xdr:colOff>
      <xdr:row>16</xdr:row>
      <xdr:rowOff>251415</xdr:rowOff>
    </xdr:to>
    <xdr:cxnSp macro="">
      <xdr:nvCxnSpPr>
        <xdr:cNvPr id="115" name="Straight Connector 114"/>
        <xdr:cNvCxnSpPr>
          <a:stCxn id="3" idx="2"/>
          <a:endCxn id="114" idx="0"/>
        </xdr:cNvCxnSpPr>
      </xdr:nvCxnSpPr>
      <xdr:spPr>
        <a:xfrm>
          <a:off x="5891063" y="2361161"/>
          <a:ext cx="14168" cy="747754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394337</xdr:colOff>
      <xdr:row>16</xdr:row>
      <xdr:rowOff>588674</xdr:rowOff>
    </xdr:from>
    <xdr:to>
      <xdr:col>9</xdr:col>
      <xdr:colOff>394338</xdr:colOff>
      <xdr:row>17</xdr:row>
      <xdr:rowOff>113953</xdr:rowOff>
    </xdr:to>
    <xdr:cxnSp macro="">
      <xdr:nvCxnSpPr>
        <xdr:cNvPr id="120" name="Straight Arrow Connector 119"/>
        <xdr:cNvCxnSpPr>
          <a:stCxn id="114" idx="2"/>
          <a:endCxn id="182" idx="0"/>
        </xdr:cNvCxnSpPr>
      </xdr:nvCxnSpPr>
      <xdr:spPr>
        <a:xfrm flipH="1">
          <a:off x="5905230" y="3446174"/>
          <a:ext cx="1" cy="845172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523632</xdr:colOff>
      <xdr:row>5</xdr:row>
      <xdr:rowOff>73760</xdr:rowOff>
    </xdr:from>
    <xdr:to>
      <xdr:col>37</xdr:col>
      <xdr:colOff>380997</xdr:colOff>
      <xdr:row>11</xdr:row>
      <xdr:rowOff>73760</xdr:rowOff>
    </xdr:to>
    <xdr:sp macro="" textlink="">
      <xdr:nvSpPr>
        <xdr:cNvPr id="128" name="Rounded Rectangle 127"/>
        <xdr:cNvSpPr/>
      </xdr:nvSpPr>
      <xdr:spPr>
        <a:xfrm>
          <a:off x="21342561" y="835760"/>
          <a:ext cx="169432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34</xdr:col>
      <xdr:colOff>188590</xdr:colOff>
      <xdr:row>8</xdr:row>
      <xdr:rowOff>73760</xdr:rowOff>
    </xdr:from>
    <xdr:to>
      <xdr:col>34</xdr:col>
      <xdr:colOff>523632</xdr:colOff>
      <xdr:row>8</xdr:row>
      <xdr:rowOff>73760</xdr:rowOff>
    </xdr:to>
    <xdr:cxnSp macro="">
      <xdr:nvCxnSpPr>
        <xdr:cNvPr id="129" name="Straight Arrow Connector 128"/>
        <xdr:cNvCxnSpPr>
          <a:stCxn id="30" idx="3"/>
          <a:endCxn id="128" idx="1"/>
        </xdr:cNvCxnSpPr>
      </xdr:nvCxnSpPr>
      <xdr:spPr>
        <a:xfrm>
          <a:off x="21007519" y="1407260"/>
          <a:ext cx="335042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517071</xdr:colOff>
      <xdr:row>14</xdr:row>
      <xdr:rowOff>104853</xdr:rowOff>
    </xdr:from>
    <xdr:to>
      <xdr:col>38</xdr:col>
      <xdr:colOff>408213</xdr:colOff>
      <xdr:row>16</xdr:row>
      <xdr:rowOff>1068559</xdr:rowOff>
    </xdr:to>
    <xdr:sp macro="" textlink="">
      <xdr:nvSpPr>
        <xdr:cNvPr id="142" name="Rounded Rectangle 141"/>
        <xdr:cNvSpPr/>
      </xdr:nvSpPr>
      <xdr:spPr>
        <a:xfrm>
          <a:off x="20723678" y="2581353"/>
          <a:ext cx="2952749" cy="134470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TP theo số lượng đã giao</a:t>
          </a:r>
          <a:endParaRPr lang="en-US" sz="2400"/>
        </a:p>
      </xdr:txBody>
    </xdr:sp>
    <xdr:clientData/>
  </xdr:twoCellAnchor>
  <xdr:twoCellAnchor>
    <xdr:from>
      <xdr:col>36</xdr:col>
      <xdr:colOff>146155</xdr:colOff>
      <xdr:row>11</xdr:row>
      <xdr:rowOff>73760</xdr:rowOff>
    </xdr:from>
    <xdr:to>
      <xdr:col>36</xdr:col>
      <xdr:colOff>156482</xdr:colOff>
      <xdr:row>14</xdr:row>
      <xdr:rowOff>104853</xdr:rowOff>
    </xdr:to>
    <xdr:cxnSp macro="">
      <xdr:nvCxnSpPr>
        <xdr:cNvPr id="143" name="Straight Arrow Connector 142"/>
        <xdr:cNvCxnSpPr>
          <a:stCxn id="128" idx="2"/>
          <a:endCxn id="142" idx="0"/>
        </xdr:cNvCxnSpPr>
      </xdr:nvCxnSpPr>
      <xdr:spPr>
        <a:xfrm>
          <a:off x="22189726" y="1978760"/>
          <a:ext cx="10327" cy="6025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274019</xdr:colOff>
      <xdr:row>17</xdr:row>
      <xdr:rowOff>113953</xdr:rowOff>
    </xdr:from>
    <xdr:to>
      <xdr:col>10</xdr:col>
      <xdr:colOff>514656</xdr:colOff>
      <xdr:row>20</xdr:row>
      <xdr:rowOff>86739</xdr:rowOff>
    </xdr:to>
    <xdr:sp macro="" textlink="">
      <xdr:nvSpPr>
        <xdr:cNvPr id="182" name="Rounded Rectangle 181"/>
        <xdr:cNvSpPr/>
      </xdr:nvSpPr>
      <xdr:spPr>
        <a:xfrm>
          <a:off x="5172590" y="4291346"/>
          <a:ext cx="1465280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Xác</a:t>
          </a:r>
          <a:r>
            <a:rPr lang="en-US" sz="1800" baseline="0"/>
            <a:t> nhận &amp; g</a:t>
          </a:r>
          <a:r>
            <a:rPr lang="en-US" sz="1800"/>
            <a:t>iữ</a:t>
          </a:r>
          <a:r>
            <a:rPr lang="en-US" sz="1800" baseline="0"/>
            <a:t> chỗ kho TP</a:t>
          </a:r>
          <a:endParaRPr lang="en-US" sz="1800"/>
        </a:p>
      </xdr:txBody>
    </xdr:sp>
    <xdr:clientData/>
  </xdr:twoCellAnchor>
  <xdr:twoCellAnchor>
    <xdr:from>
      <xdr:col>12</xdr:col>
      <xdr:colOff>14834</xdr:colOff>
      <xdr:row>16</xdr:row>
      <xdr:rowOff>1123830</xdr:rowOff>
    </xdr:from>
    <xdr:to>
      <xdr:col>14</xdr:col>
      <xdr:colOff>582706</xdr:colOff>
      <xdr:row>22</xdr:row>
      <xdr:rowOff>15756</xdr:rowOff>
    </xdr:to>
    <xdr:sp macro="" textlink="">
      <xdr:nvSpPr>
        <xdr:cNvPr id="187" name="Rounded Rectangle 186"/>
        <xdr:cNvSpPr>
          <a:spLocks noChangeAspect="1"/>
        </xdr:cNvSpPr>
      </xdr:nvSpPr>
      <xdr:spPr>
        <a:xfrm>
          <a:off x="7362691" y="3981330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Đề nghị sản xuất</a:t>
          </a:r>
        </a:p>
      </xdr:txBody>
    </xdr:sp>
    <xdr:clientData/>
  </xdr:twoCellAnchor>
  <xdr:twoCellAnchor>
    <xdr:from>
      <xdr:col>10</xdr:col>
      <xdr:colOff>514656</xdr:colOff>
      <xdr:row>17</xdr:row>
      <xdr:rowOff>685453</xdr:rowOff>
    </xdr:from>
    <xdr:to>
      <xdr:col>12</xdr:col>
      <xdr:colOff>14834</xdr:colOff>
      <xdr:row>17</xdr:row>
      <xdr:rowOff>685454</xdr:rowOff>
    </xdr:to>
    <xdr:cxnSp macro="">
      <xdr:nvCxnSpPr>
        <xdr:cNvPr id="188" name="Straight Arrow Connector 187"/>
        <xdr:cNvCxnSpPr>
          <a:stCxn id="182" idx="3"/>
          <a:endCxn id="187" idx="1"/>
        </xdr:cNvCxnSpPr>
      </xdr:nvCxnSpPr>
      <xdr:spPr>
        <a:xfrm>
          <a:off x="6637870" y="4862846"/>
          <a:ext cx="724821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5</xdr:row>
      <xdr:rowOff>73760</xdr:rowOff>
    </xdr:from>
    <xdr:to>
      <xdr:col>19</xdr:col>
      <xdr:colOff>421821</xdr:colOff>
      <xdr:row>11</xdr:row>
      <xdr:rowOff>73760</xdr:rowOff>
    </xdr:to>
    <xdr:sp macro="" textlink="">
      <xdr:nvSpPr>
        <xdr:cNvPr id="207" name="Rounded Rectangle 206"/>
        <xdr:cNvSpPr/>
      </xdr:nvSpPr>
      <xdr:spPr>
        <a:xfrm>
          <a:off x="10599964" y="835760"/>
          <a:ext cx="1455964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Xác</a:t>
          </a:r>
          <a:r>
            <a:rPr 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nhận &amp; g</a:t>
          </a:r>
          <a:r>
            <a:rPr lang="en-US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iữ</a:t>
          </a:r>
          <a:r>
            <a:rPr 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chỗ kho TP</a:t>
          </a:r>
          <a:endParaRPr lang="en-US" sz="1800">
            <a:effectLst/>
          </a:endParaRPr>
        </a:p>
      </xdr:txBody>
    </xdr:sp>
    <xdr:clientData/>
  </xdr:twoCellAnchor>
  <xdr:twoCellAnchor>
    <xdr:from>
      <xdr:col>16</xdr:col>
      <xdr:colOff>107087</xdr:colOff>
      <xdr:row>8</xdr:row>
      <xdr:rowOff>73760</xdr:rowOff>
    </xdr:from>
    <xdr:to>
      <xdr:col>17</xdr:col>
      <xdr:colOff>190500</xdr:colOff>
      <xdr:row>8</xdr:row>
      <xdr:rowOff>73760</xdr:rowOff>
    </xdr:to>
    <xdr:cxnSp macro="">
      <xdr:nvCxnSpPr>
        <xdr:cNvPr id="208" name="Straight Arrow Connector 207"/>
        <xdr:cNvCxnSpPr>
          <a:stCxn id="17" idx="3"/>
          <a:endCxn id="207" idx="1"/>
        </xdr:cNvCxnSpPr>
      </xdr:nvCxnSpPr>
      <xdr:spPr>
        <a:xfrm>
          <a:off x="9904230" y="1407260"/>
          <a:ext cx="69573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108859</xdr:colOff>
      <xdr:row>13</xdr:row>
      <xdr:rowOff>40821</xdr:rowOff>
    </xdr:from>
    <xdr:to>
      <xdr:col>18</xdr:col>
      <xdr:colOff>598712</xdr:colOff>
      <xdr:row>16</xdr:row>
      <xdr:rowOff>1061357</xdr:rowOff>
    </xdr:to>
    <xdr:sp macro="" textlink="">
      <xdr:nvSpPr>
        <xdr:cNvPr id="255" name="Diamond 254"/>
        <xdr:cNvSpPr/>
      </xdr:nvSpPr>
      <xdr:spPr>
        <a:xfrm>
          <a:off x="9293680" y="2326821"/>
          <a:ext cx="2326818" cy="1592036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Giao một</a:t>
          </a:r>
          <a:r>
            <a:rPr lang="en-US" sz="1800" baseline="0"/>
            <a:t> phần</a:t>
          </a:r>
          <a:endParaRPr lang="en-US" sz="1800"/>
        </a:p>
      </xdr:txBody>
    </xdr:sp>
    <xdr:clientData/>
  </xdr:twoCellAnchor>
  <xdr:twoCellAnchor>
    <xdr:from>
      <xdr:col>20</xdr:col>
      <xdr:colOff>131744</xdr:colOff>
      <xdr:row>13</xdr:row>
      <xdr:rowOff>5847</xdr:rowOff>
    </xdr:from>
    <xdr:to>
      <xdr:col>21</xdr:col>
      <xdr:colOff>179371</xdr:colOff>
      <xdr:row>14</xdr:row>
      <xdr:rowOff>177297</xdr:rowOff>
    </xdr:to>
    <xdr:sp macro="" textlink="">
      <xdr:nvSpPr>
        <xdr:cNvPr id="256" name="Rounded Rectangle 255"/>
        <xdr:cNvSpPr/>
      </xdr:nvSpPr>
      <xdr:spPr>
        <a:xfrm>
          <a:off x="12378173" y="2291847"/>
          <a:ext cx="659948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18</xdr:col>
      <xdr:colOff>598712</xdr:colOff>
      <xdr:row>13</xdr:row>
      <xdr:rowOff>186822</xdr:rowOff>
    </xdr:from>
    <xdr:to>
      <xdr:col>20</xdr:col>
      <xdr:colOff>131744</xdr:colOff>
      <xdr:row>16</xdr:row>
      <xdr:rowOff>265339</xdr:rowOff>
    </xdr:to>
    <xdr:cxnSp macro="">
      <xdr:nvCxnSpPr>
        <xdr:cNvPr id="257" name="Straight Connector 256"/>
        <xdr:cNvCxnSpPr>
          <a:stCxn id="255" idx="3"/>
          <a:endCxn id="256" idx="1"/>
        </xdr:cNvCxnSpPr>
      </xdr:nvCxnSpPr>
      <xdr:spPr>
        <a:xfrm flipV="1">
          <a:off x="11620498" y="2472822"/>
          <a:ext cx="757675" cy="650017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179371</xdr:colOff>
      <xdr:row>11</xdr:row>
      <xdr:rowOff>73760</xdr:rowOff>
    </xdr:from>
    <xdr:to>
      <xdr:col>22</xdr:col>
      <xdr:colOff>248097</xdr:colOff>
      <xdr:row>13</xdr:row>
      <xdr:rowOff>186822</xdr:rowOff>
    </xdr:to>
    <xdr:cxnSp macro="">
      <xdr:nvCxnSpPr>
        <xdr:cNvPr id="259" name="Straight Arrow Connector 258"/>
        <xdr:cNvCxnSpPr>
          <a:stCxn id="256" idx="3"/>
          <a:endCxn id="16" idx="2"/>
        </xdr:cNvCxnSpPr>
      </xdr:nvCxnSpPr>
      <xdr:spPr>
        <a:xfrm flipV="1">
          <a:off x="13038121" y="1978760"/>
          <a:ext cx="681047" cy="4940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23177</xdr:colOff>
      <xdr:row>16</xdr:row>
      <xdr:rowOff>777451</xdr:rowOff>
    </xdr:from>
    <xdr:to>
      <xdr:col>21</xdr:col>
      <xdr:colOff>70802</xdr:colOff>
      <xdr:row>16</xdr:row>
      <xdr:rowOff>1139401</xdr:rowOff>
    </xdr:to>
    <xdr:sp macro="" textlink="">
      <xdr:nvSpPr>
        <xdr:cNvPr id="460" name="Rounded Rectangle 459"/>
        <xdr:cNvSpPr/>
      </xdr:nvSpPr>
      <xdr:spPr>
        <a:xfrm>
          <a:off x="12269606" y="3634951"/>
          <a:ext cx="659946" cy="361950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18</xdr:col>
      <xdr:colOff>598712</xdr:colOff>
      <xdr:row>16</xdr:row>
      <xdr:rowOff>265339</xdr:rowOff>
    </xdr:from>
    <xdr:to>
      <xdr:col>20</xdr:col>
      <xdr:colOff>23177</xdr:colOff>
      <xdr:row>16</xdr:row>
      <xdr:rowOff>958426</xdr:rowOff>
    </xdr:to>
    <xdr:cxnSp macro="">
      <xdr:nvCxnSpPr>
        <xdr:cNvPr id="461" name="Straight Connector 460"/>
        <xdr:cNvCxnSpPr>
          <a:stCxn id="255" idx="3"/>
          <a:endCxn id="460" idx="1"/>
        </xdr:cNvCxnSpPr>
      </xdr:nvCxnSpPr>
      <xdr:spPr>
        <a:xfrm>
          <a:off x="11620498" y="3122839"/>
          <a:ext cx="649108" cy="693087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70802</xdr:colOff>
      <xdr:row>16</xdr:row>
      <xdr:rowOff>958426</xdr:rowOff>
    </xdr:from>
    <xdr:to>
      <xdr:col>22</xdr:col>
      <xdr:colOff>87534</xdr:colOff>
      <xdr:row>17</xdr:row>
      <xdr:rowOff>113953</xdr:rowOff>
    </xdr:to>
    <xdr:cxnSp macro="">
      <xdr:nvCxnSpPr>
        <xdr:cNvPr id="471" name="Straight Connector 470"/>
        <xdr:cNvCxnSpPr>
          <a:stCxn id="460" idx="3"/>
          <a:endCxn id="508" idx="0"/>
        </xdr:cNvCxnSpPr>
      </xdr:nvCxnSpPr>
      <xdr:spPr>
        <a:xfrm>
          <a:off x="12929552" y="3815926"/>
          <a:ext cx="629053" cy="475420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582706</xdr:colOff>
      <xdr:row>17</xdr:row>
      <xdr:rowOff>685453</xdr:rowOff>
    </xdr:from>
    <xdr:to>
      <xdr:col>20</xdr:col>
      <xdr:colOff>264826</xdr:colOff>
      <xdr:row>17</xdr:row>
      <xdr:rowOff>685454</xdr:rowOff>
    </xdr:to>
    <xdr:cxnSp macro="">
      <xdr:nvCxnSpPr>
        <xdr:cNvPr id="474" name="Straight Arrow Connector 473"/>
        <xdr:cNvCxnSpPr>
          <a:stCxn id="187" idx="3"/>
          <a:endCxn id="508" idx="1"/>
        </xdr:cNvCxnSpPr>
      </xdr:nvCxnSpPr>
      <xdr:spPr>
        <a:xfrm flipV="1">
          <a:off x="9155206" y="4862846"/>
          <a:ext cx="3356049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522561</xdr:colOff>
      <xdr:row>14</xdr:row>
      <xdr:rowOff>174734</xdr:rowOff>
    </xdr:from>
    <xdr:to>
      <xdr:col>26</xdr:col>
      <xdr:colOff>416214</xdr:colOff>
      <xdr:row>17</xdr:row>
      <xdr:rowOff>685453</xdr:rowOff>
    </xdr:to>
    <xdr:cxnSp macro="">
      <xdr:nvCxnSpPr>
        <xdr:cNvPr id="494" name="Straight Arrow Connector 493"/>
        <xdr:cNvCxnSpPr>
          <a:stCxn id="508" idx="3"/>
          <a:endCxn id="38" idx="2"/>
        </xdr:cNvCxnSpPr>
      </xdr:nvCxnSpPr>
      <xdr:spPr>
        <a:xfrm flipV="1">
          <a:off x="14605954" y="2651234"/>
          <a:ext cx="1730617" cy="22116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264826</xdr:colOff>
      <xdr:row>17</xdr:row>
      <xdr:rowOff>113953</xdr:rowOff>
    </xdr:from>
    <xdr:to>
      <xdr:col>23</xdr:col>
      <xdr:colOff>522561</xdr:colOff>
      <xdr:row>20</xdr:row>
      <xdr:rowOff>86739</xdr:rowOff>
    </xdr:to>
    <xdr:sp macro="" textlink="">
      <xdr:nvSpPr>
        <xdr:cNvPr id="508" name="Rounded Rectangle 507"/>
        <xdr:cNvSpPr/>
      </xdr:nvSpPr>
      <xdr:spPr>
        <a:xfrm>
          <a:off x="12511255" y="4291346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hàng 100%</a:t>
          </a:r>
          <a:endParaRPr lang="en-US" sz="2400"/>
        </a:p>
      </xdr:txBody>
    </xdr:sp>
    <xdr:clientData/>
  </xdr:twoCellAnchor>
  <xdr:twoCellAnchor>
    <xdr:from>
      <xdr:col>14</xdr:col>
      <xdr:colOff>582706</xdr:colOff>
      <xdr:row>16</xdr:row>
      <xdr:rowOff>265339</xdr:rowOff>
    </xdr:from>
    <xdr:to>
      <xdr:col>15</xdr:col>
      <xdr:colOff>108859</xdr:colOff>
      <xdr:row>17</xdr:row>
      <xdr:rowOff>685454</xdr:rowOff>
    </xdr:to>
    <xdr:cxnSp macro="">
      <xdr:nvCxnSpPr>
        <xdr:cNvPr id="68" name="Straight Arrow Connector 67"/>
        <xdr:cNvCxnSpPr>
          <a:stCxn id="187" idx="3"/>
          <a:endCxn id="255" idx="1"/>
        </xdr:cNvCxnSpPr>
      </xdr:nvCxnSpPr>
      <xdr:spPr>
        <a:xfrm flipV="1">
          <a:off x="9155206" y="3122839"/>
          <a:ext cx="138474" cy="174000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366157</xdr:colOff>
      <xdr:row>6</xdr:row>
      <xdr:rowOff>161058</xdr:rowOff>
    </xdr:from>
    <xdr:to>
      <xdr:col>16</xdr:col>
      <xdr:colOff>543049</xdr:colOff>
      <xdr:row>16</xdr:row>
      <xdr:rowOff>35872</xdr:rowOff>
    </xdr:to>
    <xdr:sp macro="" textlink="">
      <xdr:nvSpPr>
        <xdr:cNvPr id="45" name="Diamond 44"/>
        <xdr:cNvSpPr/>
      </xdr:nvSpPr>
      <xdr:spPr>
        <a:xfrm>
          <a:off x="6427521" y="732558"/>
          <a:ext cx="3813710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 100%</a:t>
          </a:r>
          <a:endParaRPr lang="en-US" sz="2400"/>
        </a:p>
      </xdr:txBody>
    </xdr:sp>
    <xdr:clientData/>
  </xdr:twoCellAnchor>
  <xdr:twoCellAnchor>
    <xdr:from>
      <xdr:col>4</xdr:col>
      <xdr:colOff>531915</xdr:colOff>
      <xdr:row>11</xdr:row>
      <xdr:rowOff>71249</xdr:rowOff>
    </xdr:from>
    <xdr:to>
      <xdr:col>5</xdr:col>
      <xdr:colOff>294409</xdr:colOff>
      <xdr:row>11</xdr:row>
      <xdr:rowOff>81353</xdr:rowOff>
    </xdr:to>
    <xdr:cxnSp macro="">
      <xdr:nvCxnSpPr>
        <xdr:cNvPr id="46" name="Straight Arrow Connector 45"/>
        <xdr:cNvCxnSpPr>
          <a:stCxn id="567" idx="3"/>
          <a:endCxn id="104" idx="1"/>
        </xdr:cNvCxnSpPr>
      </xdr:nvCxnSpPr>
      <xdr:spPr>
        <a:xfrm flipV="1">
          <a:off x="2981201" y="2166749"/>
          <a:ext cx="374815" cy="1010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8</xdr:row>
      <xdr:rowOff>10390</xdr:rowOff>
    </xdr:from>
    <xdr:to>
      <xdr:col>28</xdr:col>
      <xdr:colOff>492827</xdr:colOff>
      <xdr:row>11</xdr:row>
      <xdr:rowOff>135454</xdr:rowOff>
    </xdr:to>
    <xdr:cxnSp macro="">
      <xdr:nvCxnSpPr>
        <xdr:cNvPr id="47" name="Straight Arrow Connector 46"/>
        <xdr:cNvCxnSpPr>
          <a:stCxn id="65" idx="3"/>
          <a:endCxn id="50" idx="1"/>
        </xdr:cNvCxnSpPr>
      </xdr:nvCxnSpPr>
      <xdr:spPr>
        <a:xfrm flipV="1">
          <a:off x="14859000" y="962890"/>
          <a:ext cx="2605645" cy="6965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110960</xdr:colOff>
      <xdr:row>10</xdr:row>
      <xdr:rowOff>131865</xdr:rowOff>
    </xdr:from>
    <xdr:to>
      <xdr:col>19</xdr:col>
      <xdr:colOff>158586</xdr:colOff>
      <xdr:row>12</xdr:row>
      <xdr:rowOff>112815</xdr:rowOff>
    </xdr:to>
    <xdr:sp macro="" textlink="">
      <xdr:nvSpPr>
        <xdr:cNvPr id="48" name="Rounded Rectangle 47"/>
        <xdr:cNvSpPr/>
      </xdr:nvSpPr>
      <xdr:spPr>
        <a:xfrm>
          <a:off x="11021415" y="1465365"/>
          <a:ext cx="653762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16</xdr:col>
      <xdr:colOff>543049</xdr:colOff>
      <xdr:row>11</xdr:row>
      <xdr:rowOff>98465</xdr:rowOff>
    </xdr:from>
    <xdr:to>
      <xdr:col>18</xdr:col>
      <xdr:colOff>110960</xdr:colOff>
      <xdr:row>11</xdr:row>
      <xdr:rowOff>122340</xdr:rowOff>
    </xdr:to>
    <xdr:cxnSp macro="">
      <xdr:nvCxnSpPr>
        <xdr:cNvPr id="49" name="Straight Connector 48"/>
        <xdr:cNvCxnSpPr>
          <a:stCxn id="45" idx="3"/>
          <a:endCxn id="48" idx="1"/>
        </xdr:cNvCxnSpPr>
      </xdr:nvCxnSpPr>
      <xdr:spPr>
        <a:xfrm>
          <a:off x="10241231" y="1622465"/>
          <a:ext cx="780184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492827</xdr:colOff>
      <xdr:row>4</xdr:row>
      <xdr:rowOff>86590</xdr:rowOff>
    </xdr:from>
    <xdr:to>
      <xdr:col>32</xdr:col>
      <xdr:colOff>229589</xdr:colOff>
      <xdr:row>11</xdr:row>
      <xdr:rowOff>124690</xdr:rowOff>
    </xdr:to>
    <xdr:sp macro="" textlink="">
      <xdr:nvSpPr>
        <xdr:cNvPr id="50" name="Rounded Rectangle 49"/>
        <xdr:cNvSpPr/>
      </xdr:nvSpPr>
      <xdr:spPr>
        <a:xfrm>
          <a:off x="17464645" y="277090"/>
          <a:ext cx="2161308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ngày hoàn thành</a:t>
          </a:r>
          <a:endParaRPr lang="en-US" sz="2400"/>
        </a:p>
      </xdr:txBody>
    </xdr:sp>
    <xdr:clientData/>
  </xdr:twoCellAnchor>
  <xdr:twoCellAnchor>
    <xdr:from>
      <xdr:col>24</xdr:col>
      <xdr:colOff>311727</xdr:colOff>
      <xdr:row>11</xdr:row>
      <xdr:rowOff>135454</xdr:rowOff>
    </xdr:from>
    <xdr:to>
      <xdr:col>28</xdr:col>
      <xdr:colOff>586274</xdr:colOff>
      <xdr:row>17</xdr:row>
      <xdr:rowOff>167915</xdr:rowOff>
    </xdr:to>
    <xdr:cxnSp macro="">
      <xdr:nvCxnSpPr>
        <xdr:cNvPr id="52" name="Straight Arrow Connector 51"/>
        <xdr:cNvCxnSpPr>
          <a:stCxn id="65" idx="3"/>
          <a:endCxn id="615" idx="1"/>
        </xdr:cNvCxnSpPr>
      </xdr:nvCxnSpPr>
      <xdr:spPr>
        <a:xfrm>
          <a:off x="14859000" y="1659454"/>
          <a:ext cx="2699092" cy="117546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11</xdr:row>
      <xdr:rowOff>135454</xdr:rowOff>
    </xdr:from>
    <xdr:to>
      <xdr:col>28</xdr:col>
      <xdr:colOff>540381</xdr:colOff>
      <xdr:row>28</xdr:row>
      <xdr:rowOff>106868</xdr:rowOff>
    </xdr:to>
    <xdr:cxnSp macro="">
      <xdr:nvCxnSpPr>
        <xdr:cNvPr id="54" name="Straight Arrow Connector 53"/>
        <xdr:cNvCxnSpPr>
          <a:stCxn id="65" idx="3"/>
          <a:endCxn id="685" idx="1"/>
        </xdr:cNvCxnSpPr>
      </xdr:nvCxnSpPr>
      <xdr:spPr>
        <a:xfrm>
          <a:off x="15170727" y="1659454"/>
          <a:ext cx="2705154" cy="32099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430974</xdr:colOff>
      <xdr:row>12</xdr:row>
      <xdr:rowOff>33521</xdr:rowOff>
    </xdr:from>
    <xdr:to>
      <xdr:col>41</xdr:col>
      <xdr:colOff>375309</xdr:colOff>
      <xdr:row>19</xdr:row>
      <xdr:rowOff>71621</xdr:rowOff>
    </xdr:to>
    <xdr:sp macro="" textlink="">
      <xdr:nvSpPr>
        <xdr:cNvPr id="55" name="Rounded Rectangle 54"/>
        <xdr:cNvSpPr/>
      </xdr:nvSpPr>
      <xdr:spPr>
        <a:xfrm>
          <a:off x="22858019" y="1748021"/>
          <a:ext cx="202251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chi tiết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15</xdr:row>
      <xdr:rowOff>147821</xdr:rowOff>
    </xdr:from>
    <xdr:to>
      <xdr:col>37</xdr:col>
      <xdr:colOff>430974</xdr:colOff>
      <xdr:row>28</xdr:row>
      <xdr:rowOff>106868</xdr:rowOff>
    </xdr:to>
    <xdr:cxnSp macro="">
      <xdr:nvCxnSpPr>
        <xdr:cNvPr id="56" name="Straight Arrow Connector 55"/>
        <xdr:cNvCxnSpPr>
          <a:stCxn id="685" idx="3"/>
          <a:endCxn id="55" idx="1"/>
        </xdr:cNvCxnSpPr>
      </xdr:nvCxnSpPr>
      <xdr:spPr>
        <a:xfrm flipV="1">
          <a:off x="19707362" y="2433821"/>
          <a:ext cx="3631237" cy="24355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19</xdr:row>
      <xdr:rowOff>168481</xdr:rowOff>
    </xdr:from>
    <xdr:to>
      <xdr:col>41</xdr:col>
      <xdr:colOff>566798</xdr:colOff>
      <xdr:row>27</xdr:row>
      <xdr:rowOff>16081</xdr:rowOff>
    </xdr:to>
    <xdr:sp macro="" textlink="">
      <xdr:nvSpPr>
        <xdr:cNvPr id="57" name="Rounded Rectangle 56"/>
        <xdr:cNvSpPr/>
      </xdr:nvSpPr>
      <xdr:spPr>
        <a:xfrm>
          <a:off x="22666530" y="3216481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23</xdr:row>
      <xdr:rowOff>92281</xdr:rowOff>
    </xdr:from>
    <xdr:to>
      <xdr:col>37</xdr:col>
      <xdr:colOff>239485</xdr:colOff>
      <xdr:row>28</xdr:row>
      <xdr:rowOff>106868</xdr:rowOff>
    </xdr:to>
    <xdr:cxnSp macro="">
      <xdr:nvCxnSpPr>
        <xdr:cNvPr id="58" name="Straight Arrow Connector 57"/>
        <xdr:cNvCxnSpPr>
          <a:stCxn id="685" idx="3"/>
          <a:endCxn id="57" idx="1"/>
        </xdr:cNvCxnSpPr>
      </xdr:nvCxnSpPr>
      <xdr:spPr>
        <a:xfrm flipV="1">
          <a:off x="19707362" y="3902281"/>
          <a:ext cx="3439748" cy="9670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27</xdr:row>
      <xdr:rowOff>104774</xdr:rowOff>
    </xdr:from>
    <xdr:to>
      <xdr:col>41</xdr:col>
      <xdr:colOff>566798</xdr:colOff>
      <xdr:row>34</xdr:row>
      <xdr:rowOff>142874</xdr:rowOff>
    </xdr:to>
    <xdr:sp macro="" textlink="">
      <xdr:nvSpPr>
        <xdr:cNvPr id="59" name="Rounded Rectangle 58"/>
        <xdr:cNvSpPr/>
      </xdr:nvSpPr>
      <xdr:spPr>
        <a:xfrm>
          <a:off x="22666530" y="4676774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239485</xdr:colOff>
      <xdr:row>35</xdr:row>
      <xdr:rowOff>63582</xdr:rowOff>
    </xdr:from>
    <xdr:to>
      <xdr:col>41</xdr:col>
      <xdr:colOff>566798</xdr:colOff>
      <xdr:row>42</xdr:row>
      <xdr:rowOff>101682</xdr:rowOff>
    </xdr:to>
    <xdr:sp macro="" textlink="">
      <xdr:nvSpPr>
        <xdr:cNvPr id="60" name="Rounded Rectangle 59"/>
        <xdr:cNvSpPr/>
      </xdr:nvSpPr>
      <xdr:spPr>
        <a:xfrm>
          <a:off x="22666530" y="6159582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28</xdr:row>
      <xdr:rowOff>106868</xdr:rowOff>
    </xdr:from>
    <xdr:to>
      <xdr:col>37</xdr:col>
      <xdr:colOff>239485</xdr:colOff>
      <xdr:row>31</xdr:row>
      <xdr:rowOff>28574</xdr:rowOff>
    </xdr:to>
    <xdr:cxnSp macro="">
      <xdr:nvCxnSpPr>
        <xdr:cNvPr id="61" name="Straight Arrow Connector 60"/>
        <xdr:cNvCxnSpPr>
          <a:stCxn id="685" idx="3"/>
          <a:endCxn id="59" idx="1"/>
        </xdr:cNvCxnSpPr>
      </xdr:nvCxnSpPr>
      <xdr:spPr>
        <a:xfrm>
          <a:off x="19707362" y="4869368"/>
          <a:ext cx="3439748" cy="4932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514487</xdr:colOff>
      <xdr:row>28</xdr:row>
      <xdr:rowOff>106868</xdr:rowOff>
    </xdr:from>
    <xdr:to>
      <xdr:col>37</xdr:col>
      <xdr:colOff>239485</xdr:colOff>
      <xdr:row>38</xdr:row>
      <xdr:rowOff>177882</xdr:rowOff>
    </xdr:to>
    <xdr:cxnSp macro="">
      <xdr:nvCxnSpPr>
        <xdr:cNvPr id="62" name="Straight Arrow Connector 61"/>
        <xdr:cNvCxnSpPr>
          <a:stCxn id="685" idx="3"/>
          <a:endCxn id="60" idx="1"/>
        </xdr:cNvCxnSpPr>
      </xdr:nvCxnSpPr>
      <xdr:spPr>
        <a:xfrm>
          <a:off x="19707362" y="4869368"/>
          <a:ext cx="3439748" cy="19760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265894</xdr:colOff>
      <xdr:row>3</xdr:row>
      <xdr:rowOff>127967</xdr:rowOff>
    </xdr:from>
    <xdr:to>
      <xdr:col>46</xdr:col>
      <xdr:colOff>52264</xdr:colOff>
      <xdr:row>10</xdr:row>
      <xdr:rowOff>166067</xdr:rowOff>
    </xdr:to>
    <xdr:sp macro="" textlink="">
      <xdr:nvSpPr>
        <xdr:cNvPr id="63" name="Rounded Rectangle 62"/>
        <xdr:cNvSpPr/>
      </xdr:nvSpPr>
      <xdr:spPr>
        <a:xfrm>
          <a:off x="25911957" y="127967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31</xdr:col>
      <xdr:colOff>560380</xdr:colOff>
      <xdr:row>7</xdr:row>
      <xdr:rowOff>51767</xdr:rowOff>
    </xdr:from>
    <xdr:to>
      <xdr:col>42</xdr:col>
      <xdr:colOff>265894</xdr:colOff>
      <xdr:row>17</xdr:row>
      <xdr:rowOff>167915</xdr:rowOff>
    </xdr:to>
    <xdr:cxnSp macro="">
      <xdr:nvCxnSpPr>
        <xdr:cNvPr id="64" name="Straight Arrow Connector 63"/>
        <xdr:cNvCxnSpPr>
          <a:stCxn id="615" idx="3"/>
          <a:endCxn id="63" idx="1"/>
        </xdr:cNvCxnSpPr>
      </xdr:nvCxnSpPr>
      <xdr:spPr>
        <a:xfrm flipV="1">
          <a:off x="19753255" y="813767"/>
          <a:ext cx="6158702" cy="202114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395226</xdr:colOff>
      <xdr:row>8</xdr:row>
      <xdr:rowOff>21154</xdr:rowOff>
    </xdr:from>
    <xdr:to>
      <xdr:col>24</xdr:col>
      <xdr:colOff>311727</xdr:colOff>
      <xdr:row>15</xdr:row>
      <xdr:rowOff>59254</xdr:rowOff>
    </xdr:to>
    <xdr:sp macro="" textlink="">
      <xdr:nvSpPr>
        <xdr:cNvPr id="65" name="Rounded Rectangle 64"/>
        <xdr:cNvSpPr/>
      </xdr:nvSpPr>
      <xdr:spPr>
        <a:xfrm>
          <a:off x="12517953" y="973654"/>
          <a:ext cx="23410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19</xdr:col>
      <xdr:colOff>158586</xdr:colOff>
      <xdr:row>11</xdr:row>
      <xdr:rowOff>122340</xdr:rowOff>
    </xdr:from>
    <xdr:to>
      <xdr:col>20</xdr:col>
      <xdr:colOff>395226</xdr:colOff>
      <xdr:row>11</xdr:row>
      <xdr:rowOff>135454</xdr:rowOff>
    </xdr:to>
    <xdr:cxnSp macro="">
      <xdr:nvCxnSpPr>
        <xdr:cNvPr id="66" name="Straight Connector 65"/>
        <xdr:cNvCxnSpPr>
          <a:stCxn id="48" idx="3"/>
          <a:endCxn id="65" idx="1"/>
        </xdr:cNvCxnSpPr>
      </xdr:nvCxnSpPr>
      <xdr:spPr>
        <a:xfrm>
          <a:off x="11675177" y="1646340"/>
          <a:ext cx="842776" cy="1311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101806</xdr:colOff>
      <xdr:row>18</xdr:row>
      <xdr:rowOff>57028</xdr:rowOff>
    </xdr:from>
    <xdr:to>
      <xdr:col>14</xdr:col>
      <xdr:colOff>149431</xdr:colOff>
      <xdr:row>20</xdr:row>
      <xdr:rowOff>37978</xdr:rowOff>
    </xdr:to>
    <xdr:sp macro="" textlink="">
      <xdr:nvSpPr>
        <xdr:cNvPr id="67" name="Rounded Rectangle 66"/>
        <xdr:cNvSpPr/>
      </xdr:nvSpPr>
      <xdr:spPr>
        <a:xfrm>
          <a:off x="7981579" y="2914528"/>
          <a:ext cx="653761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13</xdr:col>
      <xdr:colOff>428687</xdr:colOff>
      <xdr:row>16</xdr:row>
      <xdr:rowOff>35872</xdr:rowOff>
    </xdr:from>
    <xdr:to>
      <xdr:col>13</xdr:col>
      <xdr:colOff>454603</xdr:colOff>
      <xdr:row>18</xdr:row>
      <xdr:rowOff>57028</xdr:rowOff>
    </xdr:to>
    <xdr:cxnSp macro="">
      <xdr:nvCxnSpPr>
        <xdr:cNvPr id="68" name="Straight Connector 67"/>
        <xdr:cNvCxnSpPr>
          <a:stCxn id="45" idx="2"/>
          <a:endCxn id="67" idx="0"/>
        </xdr:cNvCxnSpPr>
      </xdr:nvCxnSpPr>
      <xdr:spPr>
        <a:xfrm flipH="1">
          <a:off x="8308460" y="2512372"/>
          <a:ext cx="25916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435181</xdr:colOff>
      <xdr:row>20</xdr:row>
      <xdr:rowOff>37978</xdr:rowOff>
    </xdr:from>
    <xdr:to>
      <xdr:col>14</xdr:col>
      <xdr:colOff>201944</xdr:colOff>
      <xdr:row>46</xdr:row>
      <xdr:rowOff>29933</xdr:rowOff>
    </xdr:to>
    <xdr:cxnSp macro="">
      <xdr:nvCxnSpPr>
        <xdr:cNvPr id="69" name="Straight Arrow Connector 68"/>
        <xdr:cNvCxnSpPr>
          <a:stCxn id="67" idx="2"/>
          <a:endCxn id="70" idx="0"/>
        </xdr:cNvCxnSpPr>
      </xdr:nvCxnSpPr>
      <xdr:spPr>
        <a:xfrm>
          <a:off x="8483806" y="3276478"/>
          <a:ext cx="385888" cy="494495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322551</xdr:colOff>
      <xdr:row>46</xdr:row>
      <xdr:rowOff>29933</xdr:rowOff>
    </xdr:from>
    <xdr:to>
      <xdr:col>17</xdr:col>
      <xdr:colOff>81336</xdr:colOff>
      <xdr:row>53</xdr:row>
      <xdr:rowOff>68033</xdr:rowOff>
    </xdr:to>
    <xdr:sp macro="" textlink="">
      <xdr:nvSpPr>
        <xdr:cNvPr id="70" name="Rounded Rectangle 69"/>
        <xdr:cNvSpPr/>
      </xdr:nvSpPr>
      <xdr:spPr>
        <a:xfrm>
          <a:off x="7132926" y="8221433"/>
          <a:ext cx="34735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phụ, thứ liệu</a:t>
          </a:r>
          <a:endParaRPr lang="en-US" sz="2400"/>
        </a:p>
      </xdr:txBody>
    </xdr:sp>
    <xdr:clientData/>
  </xdr:twoCellAnchor>
  <xdr:twoCellAnchor>
    <xdr:from>
      <xdr:col>41</xdr:col>
      <xdr:colOff>375309</xdr:colOff>
      <xdr:row>15</xdr:row>
      <xdr:rowOff>147821</xdr:rowOff>
    </xdr:from>
    <xdr:to>
      <xdr:col>43</xdr:col>
      <xdr:colOff>484909</xdr:colOff>
      <xdr:row>26</xdr:row>
      <xdr:rowOff>176520</xdr:rowOff>
    </xdr:to>
    <xdr:cxnSp macro="">
      <xdr:nvCxnSpPr>
        <xdr:cNvPr id="71" name="Straight Arrow Connector 70"/>
        <xdr:cNvCxnSpPr>
          <a:stCxn id="55" idx="3"/>
          <a:endCxn id="76" idx="1"/>
        </xdr:cNvCxnSpPr>
      </xdr:nvCxnSpPr>
      <xdr:spPr>
        <a:xfrm>
          <a:off x="24880536" y="2433821"/>
          <a:ext cx="1321873" cy="212419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23</xdr:row>
      <xdr:rowOff>92281</xdr:rowOff>
    </xdr:from>
    <xdr:to>
      <xdr:col>43</xdr:col>
      <xdr:colOff>484909</xdr:colOff>
      <xdr:row>26</xdr:row>
      <xdr:rowOff>176520</xdr:rowOff>
    </xdr:to>
    <xdr:cxnSp macro="">
      <xdr:nvCxnSpPr>
        <xdr:cNvPr id="72" name="Straight Arrow Connector 71"/>
        <xdr:cNvCxnSpPr>
          <a:stCxn id="57" idx="3"/>
          <a:endCxn id="76" idx="1"/>
        </xdr:cNvCxnSpPr>
      </xdr:nvCxnSpPr>
      <xdr:spPr>
        <a:xfrm>
          <a:off x="25072025" y="3902281"/>
          <a:ext cx="1130384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26</xdr:row>
      <xdr:rowOff>176520</xdr:rowOff>
    </xdr:from>
    <xdr:to>
      <xdr:col>43</xdr:col>
      <xdr:colOff>484909</xdr:colOff>
      <xdr:row>31</xdr:row>
      <xdr:rowOff>28574</xdr:rowOff>
    </xdr:to>
    <xdr:cxnSp macro="">
      <xdr:nvCxnSpPr>
        <xdr:cNvPr id="73" name="Straight Arrow Connector 72"/>
        <xdr:cNvCxnSpPr>
          <a:stCxn id="59" idx="3"/>
          <a:endCxn id="76" idx="1"/>
        </xdr:cNvCxnSpPr>
      </xdr:nvCxnSpPr>
      <xdr:spPr>
        <a:xfrm flipV="1">
          <a:off x="25072025" y="4558020"/>
          <a:ext cx="1130384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26</xdr:row>
      <xdr:rowOff>176520</xdr:rowOff>
    </xdr:from>
    <xdr:to>
      <xdr:col>43</xdr:col>
      <xdr:colOff>484909</xdr:colOff>
      <xdr:row>38</xdr:row>
      <xdr:rowOff>177882</xdr:rowOff>
    </xdr:to>
    <xdr:cxnSp macro="">
      <xdr:nvCxnSpPr>
        <xdr:cNvPr id="74" name="Straight Arrow Connector 73"/>
        <xdr:cNvCxnSpPr>
          <a:stCxn id="60" idx="3"/>
          <a:endCxn id="76" idx="1"/>
        </xdr:cNvCxnSpPr>
      </xdr:nvCxnSpPr>
      <xdr:spPr>
        <a:xfrm flipV="1">
          <a:off x="25072025" y="4558020"/>
          <a:ext cx="1130384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104032</xdr:colOff>
      <xdr:row>23</xdr:row>
      <xdr:rowOff>91290</xdr:rowOff>
    </xdr:from>
    <xdr:to>
      <xdr:col>52</xdr:col>
      <xdr:colOff>95867</xdr:colOff>
      <xdr:row>30</xdr:row>
      <xdr:rowOff>129390</xdr:rowOff>
    </xdr:to>
    <xdr:sp macro="" textlink="">
      <xdr:nvSpPr>
        <xdr:cNvPr id="75" name="Rounded Rectangle 74"/>
        <xdr:cNvSpPr/>
      </xdr:nvSpPr>
      <xdr:spPr>
        <a:xfrm>
          <a:off x="29464845" y="3901290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484909</xdr:colOff>
      <xdr:row>23</xdr:row>
      <xdr:rowOff>62220</xdr:rowOff>
    </xdr:from>
    <xdr:to>
      <xdr:col>46</xdr:col>
      <xdr:colOff>411430</xdr:colOff>
      <xdr:row>30</xdr:row>
      <xdr:rowOff>100320</xdr:rowOff>
    </xdr:to>
    <xdr:sp macro="" textlink="">
      <xdr:nvSpPr>
        <xdr:cNvPr id="76" name="Rounded Rectangle 75"/>
        <xdr:cNvSpPr/>
      </xdr:nvSpPr>
      <xdr:spPr>
        <a:xfrm>
          <a:off x="26202409" y="3872220"/>
          <a:ext cx="174493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411430</xdr:colOff>
      <xdr:row>26</xdr:row>
      <xdr:rowOff>176520</xdr:rowOff>
    </xdr:from>
    <xdr:to>
      <xdr:col>48</xdr:col>
      <xdr:colOff>104032</xdr:colOff>
      <xdr:row>27</xdr:row>
      <xdr:rowOff>15090</xdr:rowOff>
    </xdr:to>
    <xdr:cxnSp macro="">
      <xdr:nvCxnSpPr>
        <xdr:cNvPr id="77" name="Straight Arrow Connector 76"/>
        <xdr:cNvCxnSpPr>
          <a:stCxn id="76" idx="3"/>
          <a:endCxn id="75" idx="1"/>
        </xdr:cNvCxnSpPr>
      </xdr:nvCxnSpPr>
      <xdr:spPr>
        <a:xfrm>
          <a:off x="28533993" y="4558020"/>
          <a:ext cx="930852" cy="2907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81336</xdr:colOff>
      <xdr:row>49</xdr:row>
      <xdr:rowOff>144233</xdr:rowOff>
    </xdr:from>
    <xdr:to>
      <xdr:col>18</xdr:col>
      <xdr:colOff>300907</xdr:colOff>
      <xdr:row>49</xdr:row>
      <xdr:rowOff>175404</xdr:rowOff>
    </xdr:to>
    <xdr:cxnSp macro="">
      <xdr:nvCxnSpPr>
        <xdr:cNvPr id="78" name="Straight Arrow Connector 77"/>
        <xdr:cNvCxnSpPr>
          <a:stCxn id="70" idx="3"/>
          <a:endCxn id="628" idx="1"/>
        </xdr:cNvCxnSpPr>
      </xdr:nvCxnSpPr>
      <xdr:spPr>
        <a:xfrm>
          <a:off x="10606461" y="8907233"/>
          <a:ext cx="838696" cy="31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88757</xdr:colOff>
      <xdr:row>72</xdr:row>
      <xdr:rowOff>109164</xdr:rowOff>
    </xdr:from>
    <xdr:to>
      <xdr:col>9</xdr:col>
      <xdr:colOff>551154</xdr:colOff>
      <xdr:row>79</xdr:row>
      <xdr:rowOff>147264</xdr:rowOff>
    </xdr:to>
    <xdr:sp macro="" textlink="">
      <xdr:nvSpPr>
        <xdr:cNvPr id="79" name="Rounded Rectangle 78"/>
        <xdr:cNvSpPr/>
      </xdr:nvSpPr>
      <xdr:spPr>
        <a:xfrm>
          <a:off x="3803507" y="13253664"/>
          <a:ext cx="231977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còn thiếu</a:t>
          </a:r>
          <a:endParaRPr lang="en-US" sz="2400"/>
        </a:p>
      </xdr:txBody>
    </xdr:sp>
    <xdr:clientData/>
  </xdr:twoCellAnchor>
  <xdr:twoCellAnchor>
    <xdr:from>
      <xdr:col>6</xdr:col>
      <xdr:colOff>226312</xdr:colOff>
      <xdr:row>84</xdr:row>
      <xdr:rowOff>165449</xdr:rowOff>
    </xdr:from>
    <xdr:to>
      <xdr:col>9</xdr:col>
      <xdr:colOff>505879</xdr:colOff>
      <xdr:row>92</xdr:row>
      <xdr:rowOff>13049</xdr:rowOff>
    </xdr:to>
    <xdr:sp macro="" textlink="">
      <xdr:nvSpPr>
        <xdr:cNvPr id="80" name="Rounded Rectangle 79"/>
        <xdr:cNvSpPr/>
      </xdr:nvSpPr>
      <xdr:spPr>
        <a:xfrm>
          <a:off x="3941062" y="15595949"/>
          <a:ext cx="213694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01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10393</xdr:colOff>
      <xdr:row>79</xdr:row>
      <xdr:rowOff>147264</xdr:rowOff>
    </xdr:from>
    <xdr:to>
      <xdr:col>8</xdr:col>
      <xdr:colOff>56533</xdr:colOff>
      <xdr:row>84</xdr:row>
      <xdr:rowOff>165449</xdr:rowOff>
    </xdr:to>
    <xdr:cxnSp macro="">
      <xdr:nvCxnSpPr>
        <xdr:cNvPr id="81" name="Straight Arrow Connector 80"/>
        <xdr:cNvCxnSpPr>
          <a:stCxn id="79" idx="2"/>
          <a:endCxn id="80" idx="0"/>
        </xdr:cNvCxnSpPr>
      </xdr:nvCxnSpPr>
      <xdr:spPr>
        <a:xfrm>
          <a:off x="4963393" y="14625264"/>
          <a:ext cx="46140" cy="97068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222972</xdr:colOff>
      <xdr:row>74</xdr:row>
      <xdr:rowOff>36428</xdr:rowOff>
    </xdr:from>
    <xdr:to>
      <xdr:col>20</xdr:col>
      <xdr:colOff>93086</xdr:colOff>
      <xdr:row>81</xdr:row>
      <xdr:rowOff>74528</xdr:rowOff>
    </xdr:to>
    <xdr:sp macro="" textlink="">
      <xdr:nvSpPr>
        <xdr:cNvPr id="82" name="Rounded Rectangle 81"/>
        <xdr:cNvSpPr/>
      </xdr:nvSpPr>
      <xdr:spPr>
        <a:xfrm>
          <a:off x="10128972" y="1356192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còn thiếu</a:t>
          </a:r>
          <a:endParaRPr lang="en-US" sz="2400"/>
        </a:p>
      </xdr:txBody>
    </xdr:sp>
    <xdr:clientData/>
  </xdr:twoCellAnchor>
  <xdr:twoCellAnchor>
    <xdr:from>
      <xdr:col>14</xdr:col>
      <xdr:colOff>201944</xdr:colOff>
      <xdr:row>53</xdr:row>
      <xdr:rowOff>68033</xdr:rowOff>
    </xdr:from>
    <xdr:to>
      <xdr:col>18</xdr:col>
      <xdr:colOff>158029</xdr:colOff>
      <xdr:row>74</xdr:row>
      <xdr:rowOff>36428</xdr:rowOff>
    </xdr:to>
    <xdr:cxnSp macro="">
      <xdr:nvCxnSpPr>
        <xdr:cNvPr id="83" name="Straight Arrow Connector 82"/>
        <xdr:cNvCxnSpPr>
          <a:stCxn id="70" idx="2"/>
          <a:endCxn id="82" idx="0"/>
        </xdr:cNvCxnSpPr>
      </xdr:nvCxnSpPr>
      <xdr:spPr>
        <a:xfrm>
          <a:off x="8869694" y="9593033"/>
          <a:ext cx="2432585" cy="396889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93086</xdr:colOff>
      <xdr:row>77</xdr:row>
      <xdr:rowOff>150728</xdr:rowOff>
    </xdr:from>
    <xdr:to>
      <xdr:col>21</xdr:col>
      <xdr:colOff>364983</xdr:colOff>
      <xdr:row>77</xdr:row>
      <xdr:rowOff>157654</xdr:rowOff>
    </xdr:to>
    <xdr:cxnSp macro="">
      <xdr:nvCxnSpPr>
        <xdr:cNvPr id="84" name="Straight Arrow Connector 83"/>
        <xdr:cNvCxnSpPr>
          <a:stCxn id="82" idx="3"/>
          <a:endCxn id="92" idx="1"/>
        </xdr:cNvCxnSpPr>
      </xdr:nvCxnSpPr>
      <xdr:spPr>
        <a:xfrm>
          <a:off x="12475586" y="14247728"/>
          <a:ext cx="891022" cy="69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136380</xdr:colOff>
      <xdr:row>71</xdr:row>
      <xdr:rowOff>66487</xdr:rowOff>
    </xdr:from>
    <xdr:to>
      <xdr:col>32</xdr:col>
      <xdr:colOff>534698</xdr:colOff>
      <xdr:row>81</xdr:row>
      <xdr:rowOff>71929</xdr:rowOff>
    </xdr:to>
    <xdr:sp macro="" textlink="">
      <xdr:nvSpPr>
        <xdr:cNvPr id="86" name="Diamond 85"/>
        <xdr:cNvSpPr/>
      </xdr:nvSpPr>
      <xdr:spPr>
        <a:xfrm>
          <a:off x="17471880" y="13020487"/>
          <a:ext cx="2874818" cy="1910442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</a:t>
          </a:r>
          <a:r>
            <a:rPr lang="en-US" sz="2400" baseline="0"/>
            <a:t>NVL 100%</a:t>
          </a:r>
          <a:endParaRPr lang="en-US" sz="2400"/>
        </a:p>
      </xdr:txBody>
    </xdr:sp>
    <xdr:clientData/>
  </xdr:twoCellAnchor>
  <xdr:twoCellAnchor>
    <xdr:from>
      <xdr:col>34</xdr:col>
      <xdr:colOff>228167</xdr:colOff>
      <xdr:row>75</xdr:row>
      <xdr:rowOff>84672</xdr:rowOff>
    </xdr:from>
    <xdr:to>
      <xdr:col>35</xdr:col>
      <xdr:colOff>86776</xdr:colOff>
      <xdr:row>78</xdr:row>
      <xdr:rowOff>135636</xdr:rowOff>
    </xdr:to>
    <xdr:cxnSp macro="">
      <xdr:nvCxnSpPr>
        <xdr:cNvPr id="87" name="Straight Arrow Connector 86"/>
        <xdr:cNvCxnSpPr>
          <a:stCxn id="94" idx="3"/>
          <a:endCxn id="90" idx="1"/>
        </xdr:cNvCxnSpPr>
      </xdr:nvCxnSpPr>
      <xdr:spPr>
        <a:xfrm>
          <a:off x="21278417" y="13800672"/>
          <a:ext cx="477734" cy="6224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233239</xdr:colOff>
      <xdr:row>74</xdr:row>
      <xdr:rowOff>42984</xdr:rowOff>
    </xdr:from>
    <xdr:to>
      <xdr:col>50</xdr:col>
      <xdr:colOff>252290</xdr:colOff>
      <xdr:row>81</xdr:row>
      <xdr:rowOff>81084</xdr:rowOff>
    </xdr:to>
    <xdr:sp macro="" textlink="">
      <xdr:nvSpPr>
        <xdr:cNvPr id="88" name="Rounded Rectangle 87"/>
        <xdr:cNvSpPr/>
      </xdr:nvSpPr>
      <xdr:spPr>
        <a:xfrm>
          <a:off x="28355802" y="13568484"/>
          <a:ext cx="249555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44</xdr:col>
      <xdr:colOff>319224</xdr:colOff>
      <xdr:row>77</xdr:row>
      <xdr:rowOff>78293</xdr:rowOff>
    </xdr:from>
    <xdr:to>
      <xdr:col>46</xdr:col>
      <xdr:colOff>233239</xdr:colOff>
      <xdr:row>77</xdr:row>
      <xdr:rowOff>157284</xdr:rowOff>
    </xdr:to>
    <xdr:cxnSp macro="">
      <xdr:nvCxnSpPr>
        <xdr:cNvPr id="89" name="Straight Arrow Connector 88"/>
        <xdr:cNvCxnSpPr>
          <a:stCxn id="568" idx="3"/>
          <a:endCxn id="88" idx="1"/>
        </xdr:cNvCxnSpPr>
      </xdr:nvCxnSpPr>
      <xdr:spPr>
        <a:xfrm>
          <a:off x="27203537" y="14175293"/>
          <a:ext cx="1152265" cy="7899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86776</xdr:colOff>
      <xdr:row>75</xdr:row>
      <xdr:rowOff>21336</xdr:rowOff>
    </xdr:from>
    <xdr:to>
      <xdr:col>38</xdr:col>
      <xdr:colOff>432954</xdr:colOff>
      <xdr:row>82</xdr:row>
      <xdr:rowOff>59436</xdr:rowOff>
    </xdr:to>
    <xdr:sp macro="" textlink="">
      <xdr:nvSpPr>
        <xdr:cNvPr id="90" name="Rounded Rectangle 89"/>
        <xdr:cNvSpPr/>
      </xdr:nvSpPr>
      <xdr:spPr>
        <a:xfrm>
          <a:off x="21756151" y="13737336"/>
          <a:ext cx="220355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9</xdr:col>
      <xdr:colOff>381495</xdr:colOff>
      <xdr:row>11</xdr:row>
      <xdr:rowOff>71249</xdr:rowOff>
    </xdr:from>
    <xdr:to>
      <xdr:col>10</xdr:col>
      <xdr:colOff>366157</xdr:colOff>
      <xdr:row>11</xdr:row>
      <xdr:rowOff>98465</xdr:rowOff>
    </xdr:to>
    <xdr:cxnSp macro="">
      <xdr:nvCxnSpPr>
        <xdr:cNvPr id="91" name="Straight Arrow Connector 90"/>
        <xdr:cNvCxnSpPr>
          <a:stCxn id="104" idx="3"/>
          <a:endCxn id="45" idx="1"/>
        </xdr:cNvCxnSpPr>
      </xdr:nvCxnSpPr>
      <xdr:spPr>
        <a:xfrm>
          <a:off x="5836722" y="1595249"/>
          <a:ext cx="590799" cy="272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364983</xdr:colOff>
      <xdr:row>74</xdr:row>
      <xdr:rowOff>43354</xdr:rowOff>
    </xdr:from>
    <xdr:to>
      <xdr:col>25</xdr:col>
      <xdr:colOff>378837</xdr:colOff>
      <xdr:row>81</xdr:row>
      <xdr:rowOff>81454</xdr:rowOff>
    </xdr:to>
    <xdr:sp macro="" textlink="">
      <xdr:nvSpPr>
        <xdr:cNvPr id="92" name="Rounded Rectangle 91"/>
        <xdr:cNvSpPr/>
      </xdr:nvSpPr>
      <xdr:spPr>
        <a:xfrm>
          <a:off x="13366608" y="13568854"/>
          <a:ext cx="249035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NVL cần xuất kho (ĐỊNH MỨC)</a:t>
          </a:r>
          <a:endParaRPr lang="en-US" sz="2400"/>
        </a:p>
      </xdr:txBody>
    </xdr:sp>
    <xdr:clientData/>
  </xdr:twoCellAnchor>
  <xdr:twoCellAnchor>
    <xdr:from>
      <xdr:col>25</xdr:col>
      <xdr:colOff>378837</xdr:colOff>
      <xdr:row>76</xdr:row>
      <xdr:rowOff>69208</xdr:rowOff>
    </xdr:from>
    <xdr:to>
      <xdr:col>28</xdr:col>
      <xdr:colOff>136380</xdr:colOff>
      <xdr:row>77</xdr:row>
      <xdr:rowOff>157654</xdr:rowOff>
    </xdr:to>
    <xdr:cxnSp macro="">
      <xdr:nvCxnSpPr>
        <xdr:cNvPr id="93" name="Straight Arrow Connector 92"/>
        <xdr:cNvCxnSpPr>
          <a:stCxn id="92" idx="3"/>
          <a:endCxn id="86" idx="1"/>
        </xdr:cNvCxnSpPr>
      </xdr:nvCxnSpPr>
      <xdr:spPr>
        <a:xfrm flipV="1">
          <a:off x="15856962" y="13975708"/>
          <a:ext cx="1614918" cy="27894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180543</xdr:colOff>
      <xdr:row>74</xdr:row>
      <xdr:rowOff>94197</xdr:rowOff>
    </xdr:from>
    <xdr:to>
      <xdr:col>34</xdr:col>
      <xdr:colOff>228167</xdr:colOff>
      <xdr:row>76</xdr:row>
      <xdr:rowOff>75147</xdr:rowOff>
    </xdr:to>
    <xdr:sp macro="" textlink="">
      <xdr:nvSpPr>
        <xdr:cNvPr id="94" name="Rounded Rectangle 93"/>
        <xdr:cNvSpPr/>
      </xdr:nvSpPr>
      <xdr:spPr>
        <a:xfrm>
          <a:off x="20611668" y="13619697"/>
          <a:ext cx="666749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32</xdr:col>
      <xdr:colOff>534698</xdr:colOff>
      <xdr:row>75</xdr:row>
      <xdr:rowOff>84672</xdr:rowOff>
    </xdr:from>
    <xdr:to>
      <xdr:col>33</xdr:col>
      <xdr:colOff>180543</xdr:colOff>
      <xdr:row>76</xdr:row>
      <xdr:rowOff>69208</xdr:rowOff>
    </xdr:to>
    <xdr:cxnSp macro="">
      <xdr:nvCxnSpPr>
        <xdr:cNvPr id="95" name="Straight Connector 94"/>
        <xdr:cNvCxnSpPr>
          <a:stCxn id="86" idx="3"/>
          <a:endCxn id="94" idx="1"/>
        </xdr:cNvCxnSpPr>
      </xdr:nvCxnSpPr>
      <xdr:spPr>
        <a:xfrm flipV="1">
          <a:off x="20346698" y="13800672"/>
          <a:ext cx="264970" cy="17503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452438</xdr:colOff>
      <xdr:row>85</xdr:row>
      <xdr:rowOff>56963</xdr:rowOff>
    </xdr:from>
    <xdr:to>
      <xdr:col>31</xdr:col>
      <xdr:colOff>500062</xdr:colOff>
      <xdr:row>87</xdr:row>
      <xdr:rowOff>37913</xdr:rowOff>
    </xdr:to>
    <xdr:sp macro="" textlink="">
      <xdr:nvSpPr>
        <xdr:cNvPr id="96" name="Rounded Rectangle 95"/>
        <xdr:cNvSpPr/>
      </xdr:nvSpPr>
      <xdr:spPr>
        <a:xfrm>
          <a:off x="19026188" y="15677963"/>
          <a:ext cx="666749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335539</xdr:colOff>
      <xdr:row>81</xdr:row>
      <xdr:rowOff>71929</xdr:rowOff>
    </xdr:from>
    <xdr:to>
      <xdr:col>31</xdr:col>
      <xdr:colOff>166688</xdr:colOff>
      <xdr:row>85</xdr:row>
      <xdr:rowOff>56963</xdr:rowOff>
    </xdr:to>
    <xdr:cxnSp macro="">
      <xdr:nvCxnSpPr>
        <xdr:cNvPr id="97" name="Straight Connector 96"/>
        <xdr:cNvCxnSpPr>
          <a:stCxn id="86" idx="2"/>
          <a:endCxn id="96" idx="0"/>
        </xdr:cNvCxnSpPr>
      </xdr:nvCxnSpPr>
      <xdr:spPr>
        <a:xfrm>
          <a:off x="18909289" y="14930929"/>
          <a:ext cx="450274" cy="74703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500062</xdr:colOff>
      <xdr:row>86</xdr:row>
      <xdr:rowOff>47438</xdr:rowOff>
    </xdr:from>
    <xdr:to>
      <xdr:col>32</xdr:col>
      <xdr:colOff>395288</xdr:colOff>
      <xdr:row>88</xdr:row>
      <xdr:rowOff>100506</xdr:rowOff>
    </xdr:to>
    <xdr:cxnSp macro="">
      <xdr:nvCxnSpPr>
        <xdr:cNvPr id="98" name="Straight Arrow Connector 97"/>
        <xdr:cNvCxnSpPr>
          <a:stCxn id="96" idx="3"/>
          <a:endCxn id="100" idx="1"/>
        </xdr:cNvCxnSpPr>
      </xdr:nvCxnSpPr>
      <xdr:spPr>
        <a:xfrm>
          <a:off x="19692937" y="15858938"/>
          <a:ext cx="514351" cy="43406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432954</xdr:colOff>
      <xdr:row>77</xdr:row>
      <xdr:rowOff>78293</xdr:rowOff>
    </xdr:from>
    <xdr:to>
      <xdr:col>41</xdr:col>
      <xdr:colOff>345118</xdr:colOff>
      <xdr:row>78</xdr:row>
      <xdr:rowOff>135636</xdr:rowOff>
    </xdr:to>
    <xdr:cxnSp macro="">
      <xdr:nvCxnSpPr>
        <xdr:cNvPr id="99" name="Straight Arrow Connector 98"/>
        <xdr:cNvCxnSpPr>
          <a:stCxn id="90" idx="3"/>
          <a:endCxn id="568" idx="1"/>
        </xdr:cNvCxnSpPr>
      </xdr:nvCxnSpPr>
      <xdr:spPr>
        <a:xfrm flipV="1">
          <a:off x="23959704" y="14175293"/>
          <a:ext cx="1412352" cy="24784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395288</xdr:colOff>
      <xdr:row>84</xdr:row>
      <xdr:rowOff>176706</xdr:rowOff>
    </xdr:from>
    <xdr:to>
      <xdr:col>36</xdr:col>
      <xdr:colOff>396153</xdr:colOff>
      <xdr:row>92</xdr:row>
      <xdr:rowOff>24306</xdr:rowOff>
    </xdr:to>
    <xdr:sp macro="" textlink="">
      <xdr:nvSpPr>
        <xdr:cNvPr id="100" name="Rounded Rectangle 99"/>
        <xdr:cNvSpPr/>
      </xdr:nvSpPr>
      <xdr:spPr>
        <a:xfrm>
          <a:off x="20207288" y="15607206"/>
          <a:ext cx="247736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38</xdr:col>
      <xdr:colOff>518309</xdr:colOff>
      <xdr:row>85</xdr:row>
      <xdr:rowOff>29377</xdr:rowOff>
    </xdr:from>
    <xdr:to>
      <xdr:col>42</xdr:col>
      <xdr:colOff>542121</xdr:colOff>
      <xdr:row>92</xdr:row>
      <xdr:rowOff>67477</xdr:rowOff>
    </xdr:to>
    <xdr:sp macro="" textlink="">
      <xdr:nvSpPr>
        <xdr:cNvPr id="101" name="Rounded Rectangle 100"/>
        <xdr:cNvSpPr/>
      </xdr:nvSpPr>
      <xdr:spPr>
        <a:xfrm>
          <a:off x="24045059" y="15650377"/>
          <a:ext cx="214312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02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36</xdr:col>
      <xdr:colOff>396153</xdr:colOff>
      <xdr:row>88</xdr:row>
      <xdr:rowOff>100506</xdr:rowOff>
    </xdr:from>
    <xdr:to>
      <xdr:col>38</xdr:col>
      <xdr:colOff>518309</xdr:colOff>
      <xdr:row>88</xdr:row>
      <xdr:rowOff>143677</xdr:rowOff>
    </xdr:to>
    <xdr:cxnSp macro="">
      <xdr:nvCxnSpPr>
        <xdr:cNvPr id="102" name="Straight Arrow Connector 101"/>
        <xdr:cNvCxnSpPr>
          <a:stCxn id="100" idx="3"/>
          <a:endCxn id="101" idx="1"/>
        </xdr:cNvCxnSpPr>
      </xdr:nvCxnSpPr>
      <xdr:spPr>
        <a:xfrm>
          <a:off x="22684653" y="16293006"/>
          <a:ext cx="1360406" cy="43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294409</xdr:colOff>
      <xdr:row>7</xdr:row>
      <xdr:rowOff>147449</xdr:rowOff>
    </xdr:from>
    <xdr:to>
      <xdr:col>9</xdr:col>
      <xdr:colOff>381495</xdr:colOff>
      <xdr:row>14</xdr:row>
      <xdr:rowOff>185549</xdr:rowOff>
    </xdr:to>
    <xdr:sp macro="" textlink="">
      <xdr:nvSpPr>
        <xdr:cNvPr id="104" name="Rounded Rectangle 103"/>
        <xdr:cNvSpPr/>
      </xdr:nvSpPr>
      <xdr:spPr>
        <a:xfrm>
          <a:off x="3325091" y="909449"/>
          <a:ext cx="251163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Chi tiết &amp; NVL cần xuất kho (ĐỊNH MỨC)</a:t>
          </a:r>
          <a:endParaRPr lang="en-US" sz="2400"/>
        </a:p>
      </xdr:txBody>
    </xdr:sp>
    <xdr:clientData/>
  </xdr:twoCellAnchor>
  <xdr:twoCellAnchor>
    <xdr:from>
      <xdr:col>28</xdr:col>
      <xdr:colOff>136380</xdr:colOff>
      <xdr:row>76</xdr:row>
      <xdr:rowOff>69208</xdr:rowOff>
    </xdr:from>
    <xdr:to>
      <xdr:col>41</xdr:col>
      <xdr:colOff>89684</xdr:colOff>
      <xdr:row>92</xdr:row>
      <xdr:rowOff>67477</xdr:rowOff>
    </xdr:to>
    <xdr:cxnSp macro="">
      <xdr:nvCxnSpPr>
        <xdr:cNvPr id="106" name="Straight Arrow Connector 260"/>
        <xdr:cNvCxnSpPr>
          <a:stCxn id="101" idx="2"/>
          <a:endCxn id="86" idx="1"/>
        </xdr:cNvCxnSpPr>
      </xdr:nvCxnSpPr>
      <xdr:spPr>
        <a:xfrm rot="5400000" flipH="1">
          <a:off x="19771116" y="11676472"/>
          <a:ext cx="3046269" cy="7644742"/>
        </a:xfrm>
        <a:prstGeom prst="curvedConnector4">
          <a:avLst>
            <a:gd name="adj1" fmla="val -7504"/>
            <a:gd name="adj2" fmla="val 102990"/>
          </a:avLst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150236</xdr:colOff>
      <xdr:row>96</xdr:row>
      <xdr:rowOff>102238</xdr:rowOff>
    </xdr:from>
    <xdr:to>
      <xdr:col>10</xdr:col>
      <xdr:colOff>20350</xdr:colOff>
      <xdr:row>103</xdr:row>
      <xdr:rowOff>140338</xdr:rowOff>
    </xdr:to>
    <xdr:sp macro="" textlink="">
      <xdr:nvSpPr>
        <xdr:cNvPr id="537" name="Rounded Rectangle 536"/>
        <xdr:cNvSpPr/>
      </xdr:nvSpPr>
      <xdr:spPr>
        <a:xfrm>
          <a:off x="3864986" y="1781873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100%</a:t>
          </a:r>
          <a:endParaRPr lang="en-US" sz="2400"/>
        </a:p>
      </xdr:txBody>
    </xdr:sp>
    <xdr:clientData/>
  </xdr:twoCellAnchor>
  <xdr:twoCellAnchor>
    <xdr:from>
      <xdr:col>8</xdr:col>
      <xdr:colOff>56533</xdr:colOff>
      <xdr:row>92</xdr:row>
      <xdr:rowOff>13049</xdr:rowOff>
    </xdr:from>
    <xdr:to>
      <xdr:col>8</xdr:col>
      <xdr:colOff>85293</xdr:colOff>
      <xdr:row>96</xdr:row>
      <xdr:rowOff>102238</xdr:rowOff>
    </xdr:to>
    <xdr:cxnSp macro="">
      <xdr:nvCxnSpPr>
        <xdr:cNvPr id="538" name="Straight Arrow Connector 537"/>
        <xdr:cNvCxnSpPr>
          <a:stCxn id="80" idx="2"/>
          <a:endCxn id="537" idx="0"/>
        </xdr:cNvCxnSpPr>
      </xdr:nvCxnSpPr>
      <xdr:spPr>
        <a:xfrm>
          <a:off x="5009533" y="16967549"/>
          <a:ext cx="28760" cy="8511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3</xdr:row>
      <xdr:rowOff>189797</xdr:rowOff>
    </xdr:from>
    <xdr:to>
      <xdr:col>4</xdr:col>
      <xdr:colOff>531915</xdr:colOff>
      <xdr:row>18</xdr:row>
      <xdr:rowOff>163409</xdr:rowOff>
    </xdr:to>
    <xdr:sp macro="" textlink="">
      <xdr:nvSpPr>
        <xdr:cNvPr id="567" name="Rounded Rectangle 566"/>
        <xdr:cNvSpPr>
          <a:spLocks noChangeAspect="1"/>
        </xdr:cNvSpPr>
      </xdr:nvSpPr>
      <xdr:spPr>
        <a:xfrm>
          <a:off x="81643" y="761297"/>
          <a:ext cx="2899558" cy="2831112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sản xuất (</a:t>
          </a:r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TP cần sản xuất thêm)</a:t>
          </a:r>
          <a:endParaRPr lang="en-US" sz="4800">
            <a:effectLst/>
          </a:endParaRPr>
        </a:p>
      </xdr:txBody>
    </xdr:sp>
    <xdr:clientData/>
  </xdr:twoCellAnchor>
  <xdr:twoCellAnchor>
    <xdr:from>
      <xdr:col>41</xdr:col>
      <xdr:colOff>345118</xdr:colOff>
      <xdr:row>72</xdr:row>
      <xdr:rowOff>149276</xdr:rowOff>
    </xdr:from>
    <xdr:to>
      <xdr:col>44</xdr:col>
      <xdr:colOff>319224</xdr:colOff>
      <xdr:row>82</xdr:row>
      <xdr:rowOff>7309</xdr:rowOff>
    </xdr:to>
    <xdr:sp macro="" textlink="">
      <xdr:nvSpPr>
        <xdr:cNvPr id="568" name="Rounded Rectangle 567"/>
        <xdr:cNvSpPr>
          <a:spLocks noChangeAspect="1"/>
        </xdr:cNvSpPr>
      </xdr:nvSpPr>
      <xdr:spPr>
        <a:xfrm>
          <a:off x="25372056" y="1329377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03</a:t>
          </a:r>
          <a:endParaRPr lang="en-US" sz="2400">
            <a:effectLst/>
          </a:endParaRPr>
        </a:p>
      </xdr:txBody>
    </xdr:sp>
    <xdr:clientData/>
  </xdr:twoCellAnchor>
  <xdr:twoCellAnchor>
    <xdr:from>
      <xdr:col>11</xdr:col>
      <xdr:colOff>132920</xdr:colOff>
      <xdr:row>72</xdr:row>
      <xdr:rowOff>71063</xdr:rowOff>
    </xdr:from>
    <xdr:to>
      <xdr:col>15</xdr:col>
      <xdr:colOff>188336</xdr:colOff>
      <xdr:row>79</xdr:row>
      <xdr:rowOff>109163</xdr:rowOff>
    </xdr:to>
    <xdr:sp macro="" textlink="">
      <xdr:nvSpPr>
        <xdr:cNvPr id="588" name="Rounded Rectangle 587"/>
        <xdr:cNvSpPr/>
      </xdr:nvSpPr>
      <xdr:spPr>
        <a:xfrm>
          <a:off x="6943295" y="13215563"/>
          <a:ext cx="253191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đang có sẵn</a:t>
          </a:r>
          <a:endParaRPr lang="en-US" sz="2400"/>
        </a:p>
      </xdr:txBody>
    </xdr:sp>
    <xdr:clientData/>
  </xdr:twoCellAnchor>
  <xdr:twoCellAnchor>
    <xdr:from>
      <xdr:col>13</xdr:col>
      <xdr:colOff>160628</xdr:colOff>
      <xdr:row>53</xdr:row>
      <xdr:rowOff>68033</xdr:rowOff>
    </xdr:from>
    <xdr:to>
      <xdr:col>14</xdr:col>
      <xdr:colOff>201944</xdr:colOff>
      <xdr:row>72</xdr:row>
      <xdr:rowOff>71063</xdr:rowOff>
    </xdr:to>
    <xdr:cxnSp macro="">
      <xdr:nvCxnSpPr>
        <xdr:cNvPr id="589" name="Straight Arrow Connector 588"/>
        <xdr:cNvCxnSpPr>
          <a:stCxn id="70" idx="2"/>
          <a:endCxn id="588" idx="0"/>
        </xdr:cNvCxnSpPr>
      </xdr:nvCxnSpPr>
      <xdr:spPr>
        <a:xfrm flipH="1">
          <a:off x="8209253" y="9593033"/>
          <a:ext cx="660441" cy="362253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306101</xdr:colOff>
      <xdr:row>84</xdr:row>
      <xdr:rowOff>156171</xdr:rowOff>
    </xdr:from>
    <xdr:to>
      <xdr:col>14</xdr:col>
      <xdr:colOff>232622</xdr:colOff>
      <xdr:row>92</xdr:row>
      <xdr:rowOff>3771</xdr:rowOff>
    </xdr:to>
    <xdr:sp macro="" textlink="">
      <xdr:nvSpPr>
        <xdr:cNvPr id="597" name="Rounded Rectangle 596"/>
        <xdr:cNvSpPr/>
      </xdr:nvSpPr>
      <xdr:spPr>
        <a:xfrm>
          <a:off x="7116476" y="1558667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12</xdr:col>
      <xdr:colOff>578924</xdr:colOff>
      <xdr:row>79</xdr:row>
      <xdr:rowOff>109163</xdr:rowOff>
    </xdr:from>
    <xdr:to>
      <xdr:col>13</xdr:col>
      <xdr:colOff>160628</xdr:colOff>
      <xdr:row>84</xdr:row>
      <xdr:rowOff>156171</xdr:rowOff>
    </xdr:to>
    <xdr:cxnSp macro="">
      <xdr:nvCxnSpPr>
        <xdr:cNvPr id="598" name="Straight Arrow Connector 597"/>
        <xdr:cNvCxnSpPr>
          <a:stCxn id="588" idx="2"/>
          <a:endCxn id="597" idx="0"/>
        </xdr:cNvCxnSpPr>
      </xdr:nvCxnSpPr>
      <xdr:spPr>
        <a:xfrm flipH="1">
          <a:off x="8008424" y="14587163"/>
          <a:ext cx="200829" cy="99950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431779</xdr:colOff>
      <xdr:row>96</xdr:row>
      <xdr:rowOff>12060</xdr:rowOff>
    </xdr:from>
    <xdr:to>
      <xdr:col>14</xdr:col>
      <xdr:colOff>423615</xdr:colOff>
      <xdr:row>103</xdr:row>
      <xdr:rowOff>50160</xdr:rowOff>
    </xdr:to>
    <xdr:sp macro="" textlink="">
      <xdr:nvSpPr>
        <xdr:cNvPr id="608" name="Rounded Rectangle 607"/>
        <xdr:cNvSpPr/>
      </xdr:nvSpPr>
      <xdr:spPr>
        <a:xfrm>
          <a:off x="6623029" y="17728560"/>
          <a:ext cx="246833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phần đã xuất</a:t>
          </a:r>
          <a:endParaRPr lang="en-US" sz="2400"/>
        </a:p>
      </xdr:txBody>
    </xdr:sp>
    <xdr:clientData/>
  </xdr:twoCellAnchor>
  <xdr:twoCellAnchor>
    <xdr:from>
      <xdr:col>12</xdr:col>
      <xdr:colOff>427697</xdr:colOff>
      <xdr:row>92</xdr:row>
      <xdr:rowOff>3771</xdr:rowOff>
    </xdr:from>
    <xdr:to>
      <xdr:col>12</xdr:col>
      <xdr:colOff>578924</xdr:colOff>
      <xdr:row>96</xdr:row>
      <xdr:rowOff>12060</xdr:rowOff>
    </xdr:to>
    <xdr:cxnSp macro="">
      <xdr:nvCxnSpPr>
        <xdr:cNvPr id="609" name="Straight Arrow Connector 608"/>
        <xdr:cNvCxnSpPr>
          <a:stCxn id="597" idx="2"/>
          <a:endCxn id="608" idx="0"/>
        </xdr:cNvCxnSpPr>
      </xdr:nvCxnSpPr>
      <xdr:spPr>
        <a:xfrm flipH="1">
          <a:off x="7857197" y="16958271"/>
          <a:ext cx="151227" cy="7702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586274</xdr:colOff>
      <xdr:row>13</xdr:row>
      <xdr:rowOff>48398</xdr:rowOff>
    </xdr:from>
    <xdr:to>
      <xdr:col>31</xdr:col>
      <xdr:colOff>560380</xdr:colOff>
      <xdr:row>22</xdr:row>
      <xdr:rowOff>96931</xdr:rowOff>
    </xdr:to>
    <xdr:sp macro="" textlink="">
      <xdr:nvSpPr>
        <xdr:cNvPr id="615" name="Rounded Rectangle 614"/>
        <xdr:cNvSpPr>
          <a:spLocks noChangeAspect="1"/>
        </xdr:cNvSpPr>
      </xdr:nvSpPr>
      <xdr:spPr>
        <a:xfrm>
          <a:off x="17558092" y="1953398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01</a:t>
          </a:r>
          <a:endParaRPr lang="en-US" sz="2400">
            <a:effectLst/>
          </a:endParaRPr>
        </a:p>
      </xdr:txBody>
    </xdr:sp>
    <xdr:clientData/>
  </xdr:twoCellAnchor>
  <xdr:twoCellAnchor>
    <xdr:from>
      <xdr:col>18</xdr:col>
      <xdr:colOff>300907</xdr:colOff>
      <xdr:row>46</xdr:row>
      <xdr:rowOff>61104</xdr:rowOff>
    </xdr:from>
    <xdr:to>
      <xdr:col>22</xdr:col>
      <xdr:colOff>112510</xdr:colOff>
      <xdr:row>53</xdr:row>
      <xdr:rowOff>99204</xdr:rowOff>
    </xdr:to>
    <xdr:sp macro="" textlink="">
      <xdr:nvSpPr>
        <xdr:cNvPr id="628" name="Rounded Rectangle 627"/>
        <xdr:cNvSpPr/>
      </xdr:nvSpPr>
      <xdr:spPr>
        <a:xfrm>
          <a:off x="11445157" y="8252604"/>
          <a:ext cx="228810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có thể sản xuất ngay</a:t>
          </a:r>
          <a:endParaRPr lang="en-US" sz="2400"/>
        </a:p>
      </xdr:txBody>
    </xdr:sp>
    <xdr:clientData/>
  </xdr:twoCellAnchor>
  <xdr:twoCellAnchor>
    <xdr:from>
      <xdr:col>0</xdr:col>
      <xdr:colOff>440320</xdr:colOff>
      <xdr:row>72</xdr:row>
      <xdr:rowOff>107432</xdr:rowOff>
    </xdr:from>
    <xdr:to>
      <xdr:col>5</xdr:col>
      <xdr:colOff>88757</xdr:colOff>
      <xdr:row>79</xdr:row>
      <xdr:rowOff>145532</xdr:rowOff>
    </xdr:to>
    <xdr:sp macro="" textlink="">
      <xdr:nvSpPr>
        <xdr:cNvPr id="629" name="Rounded Rectangle 628"/>
        <xdr:cNvSpPr/>
      </xdr:nvSpPr>
      <xdr:spPr>
        <a:xfrm>
          <a:off x="440320" y="13251932"/>
          <a:ext cx="274406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chưa thể sản xuất ngay</a:t>
          </a:r>
          <a:endParaRPr lang="en-US" sz="2400"/>
        </a:p>
      </xdr:txBody>
    </xdr:sp>
    <xdr:clientData/>
  </xdr:twoCellAnchor>
  <xdr:twoCellAnchor>
    <xdr:from>
      <xdr:col>23</xdr:col>
      <xdr:colOff>59314</xdr:colOff>
      <xdr:row>46</xdr:row>
      <xdr:rowOff>78424</xdr:rowOff>
    </xdr:from>
    <xdr:to>
      <xdr:col>28</xdr:col>
      <xdr:colOff>424236</xdr:colOff>
      <xdr:row>53</xdr:row>
      <xdr:rowOff>116524</xdr:rowOff>
    </xdr:to>
    <xdr:sp macro="" textlink="">
      <xdr:nvSpPr>
        <xdr:cNvPr id="653" name="Rounded Rectangle 652"/>
        <xdr:cNvSpPr/>
      </xdr:nvSpPr>
      <xdr:spPr>
        <a:xfrm>
          <a:off x="14299189" y="8269924"/>
          <a:ext cx="34605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phụ, thứ liệu</a:t>
          </a:r>
          <a:endParaRPr lang="en-US" sz="2400"/>
        </a:p>
      </xdr:txBody>
    </xdr:sp>
    <xdr:clientData/>
  </xdr:twoCellAnchor>
  <xdr:twoCellAnchor>
    <xdr:from>
      <xdr:col>22</xdr:col>
      <xdr:colOff>112510</xdr:colOff>
      <xdr:row>49</xdr:row>
      <xdr:rowOff>175404</xdr:rowOff>
    </xdr:from>
    <xdr:to>
      <xdr:col>23</xdr:col>
      <xdr:colOff>59314</xdr:colOff>
      <xdr:row>50</xdr:row>
      <xdr:rowOff>2224</xdr:rowOff>
    </xdr:to>
    <xdr:cxnSp macro="">
      <xdr:nvCxnSpPr>
        <xdr:cNvPr id="654" name="Straight Arrow Connector 653"/>
        <xdr:cNvCxnSpPr>
          <a:stCxn id="628" idx="3"/>
          <a:endCxn id="653" idx="1"/>
        </xdr:cNvCxnSpPr>
      </xdr:nvCxnSpPr>
      <xdr:spPr>
        <a:xfrm>
          <a:off x="13733260" y="8938404"/>
          <a:ext cx="565929" cy="1732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92706</xdr:colOff>
      <xdr:row>44</xdr:row>
      <xdr:rowOff>15926</xdr:rowOff>
    </xdr:from>
    <xdr:to>
      <xdr:col>34</xdr:col>
      <xdr:colOff>66812</xdr:colOff>
      <xdr:row>53</xdr:row>
      <xdr:rowOff>64459</xdr:rowOff>
    </xdr:to>
    <xdr:sp macro="" textlink="">
      <xdr:nvSpPr>
        <xdr:cNvPr id="679" name="Rounded Rectangle 678"/>
        <xdr:cNvSpPr>
          <a:spLocks noChangeAspect="1"/>
        </xdr:cNvSpPr>
      </xdr:nvSpPr>
      <xdr:spPr>
        <a:xfrm>
          <a:off x="19285581" y="78264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424236</xdr:colOff>
      <xdr:row>48</xdr:row>
      <xdr:rowOff>135443</xdr:rowOff>
    </xdr:from>
    <xdr:to>
      <xdr:col>31</xdr:col>
      <xdr:colOff>92706</xdr:colOff>
      <xdr:row>50</xdr:row>
      <xdr:rowOff>2224</xdr:rowOff>
    </xdr:to>
    <xdr:cxnSp macro="">
      <xdr:nvCxnSpPr>
        <xdr:cNvPr id="680" name="Straight Arrow Connector 679"/>
        <xdr:cNvCxnSpPr>
          <a:stCxn id="653" idx="3"/>
          <a:endCxn id="679" idx="1"/>
        </xdr:cNvCxnSpPr>
      </xdr:nvCxnSpPr>
      <xdr:spPr>
        <a:xfrm flipV="1">
          <a:off x="17759736" y="8707943"/>
          <a:ext cx="1525845" cy="24778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530856</xdr:colOff>
      <xdr:row>56</xdr:row>
      <xdr:rowOff>168326</xdr:rowOff>
    </xdr:from>
    <xdr:to>
      <xdr:col>33</xdr:col>
      <xdr:colOff>504962</xdr:colOff>
      <xdr:row>66</xdr:row>
      <xdr:rowOff>26359</xdr:rowOff>
    </xdr:to>
    <xdr:sp macro="" textlink="">
      <xdr:nvSpPr>
        <xdr:cNvPr id="684" name="Rounded Rectangle 683"/>
        <xdr:cNvSpPr>
          <a:spLocks noChangeAspect="1"/>
        </xdr:cNvSpPr>
      </xdr:nvSpPr>
      <xdr:spPr>
        <a:xfrm>
          <a:off x="19104606" y="102648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540381</xdr:colOff>
      <xdr:row>23</xdr:row>
      <xdr:rowOff>177851</xdr:rowOff>
    </xdr:from>
    <xdr:to>
      <xdr:col>31</xdr:col>
      <xdr:colOff>514487</xdr:colOff>
      <xdr:row>33</xdr:row>
      <xdr:rowOff>35884</xdr:rowOff>
    </xdr:to>
    <xdr:sp macro="" textlink="">
      <xdr:nvSpPr>
        <xdr:cNvPr id="685" name="Rounded Rectangle 684"/>
        <xdr:cNvSpPr>
          <a:spLocks noChangeAspect="1"/>
        </xdr:cNvSpPr>
      </xdr:nvSpPr>
      <xdr:spPr>
        <a:xfrm>
          <a:off x="17875881" y="3987851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01</a:t>
          </a:r>
          <a:endParaRPr lang="en-US" sz="2400">
            <a:effectLst/>
          </a:endParaRPr>
        </a:p>
      </xdr:txBody>
    </xdr:sp>
    <xdr:clientData/>
  </xdr:twoCellAnchor>
  <xdr:twoCellAnchor>
    <xdr:from>
      <xdr:col>37</xdr:col>
      <xdr:colOff>296635</xdr:colOff>
      <xdr:row>49</xdr:row>
      <xdr:rowOff>178005</xdr:rowOff>
    </xdr:from>
    <xdr:to>
      <xdr:col>42</xdr:col>
      <xdr:colOff>4823</xdr:colOff>
      <xdr:row>57</xdr:row>
      <xdr:rowOff>25605</xdr:rowOff>
    </xdr:to>
    <xdr:sp macro="" textlink="">
      <xdr:nvSpPr>
        <xdr:cNvPr id="698" name="Rounded Rectangle 697"/>
        <xdr:cNvSpPr/>
      </xdr:nvSpPr>
      <xdr:spPr>
        <a:xfrm>
          <a:off x="23204260" y="8941005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53</xdr:row>
      <xdr:rowOff>101805</xdr:rowOff>
    </xdr:from>
    <xdr:to>
      <xdr:col>37</xdr:col>
      <xdr:colOff>296635</xdr:colOff>
      <xdr:row>61</xdr:row>
      <xdr:rowOff>97343</xdr:rowOff>
    </xdr:to>
    <xdr:cxnSp macro="">
      <xdr:nvCxnSpPr>
        <xdr:cNvPr id="699" name="Straight Arrow Connector 698"/>
        <xdr:cNvCxnSpPr>
          <a:stCxn id="684" idx="3"/>
          <a:endCxn id="698" idx="1"/>
        </xdr:cNvCxnSpPr>
      </xdr:nvCxnSpPr>
      <xdr:spPr>
        <a:xfrm flipV="1">
          <a:off x="20936087" y="9626805"/>
          <a:ext cx="2268173" cy="151953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296635</xdr:colOff>
      <xdr:row>57</xdr:row>
      <xdr:rowOff>114298</xdr:rowOff>
    </xdr:from>
    <xdr:to>
      <xdr:col>42</xdr:col>
      <xdr:colOff>4823</xdr:colOff>
      <xdr:row>64</xdr:row>
      <xdr:rowOff>152398</xdr:rowOff>
    </xdr:to>
    <xdr:sp macro="" textlink="">
      <xdr:nvSpPr>
        <xdr:cNvPr id="700" name="Rounded Rectangle 699"/>
        <xdr:cNvSpPr/>
      </xdr:nvSpPr>
      <xdr:spPr>
        <a:xfrm>
          <a:off x="23204260" y="10401298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296635</xdr:colOff>
      <xdr:row>65</xdr:row>
      <xdr:rowOff>73106</xdr:rowOff>
    </xdr:from>
    <xdr:to>
      <xdr:col>42</xdr:col>
      <xdr:colOff>4823</xdr:colOff>
      <xdr:row>72</xdr:row>
      <xdr:rowOff>111206</xdr:rowOff>
    </xdr:to>
    <xdr:sp macro="" textlink="">
      <xdr:nvSpPr>
        <xdr:cNvPr id="701" name="Rounded Rectangle 700"/>
        <xdr:cNvSpPr/>
      </xdr:nvSpPr>
      <xdr:spPr>
        <a:xfrm>
          <a:off x="23204260" y="11884106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61</xdr:row>
      <xdr:rowOff>38098</xdr:rowOff>
    </xdr:from>
    <xdr:to>
      <xdr:col>37</xdr:col>
      <xdr:colOff>296635</xdr:colOff>
      <xdr:row>61</xdr:row>
      <xdr:rowOff>97343</xdr:rowOff>
    </xdr:to>
    <xdr:cxnSp macro="">
      <xdr:nvCxnSpPr>
        <xdr:cNvPr id="702" name="Straight Arrow Connector 701"/>
        <xdr:cNvCxnSpPr>
          <a:stCxn id="684" idx="3"/>
          <a:endCxn id="700" idx="1"/>
        </xdr:cNvCxnSpPr>
      </xdr:nvCxnSpPr>
      <xdr:spPr>
        <a:xfrm flipV="1">
          <a:off x="20936087" y="11087098"/>
          <a:ext cx="2268173" cy="5924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504962</xdr:colOff>
      <xdr:row>61</xdr:row>
      <xdr:rowOff>97343</xdr:rowOff>
    </xdr:from>
    <xdr:to>
      <xdr:col>37</xdr:col>
      <xdr:colOff>296635</xdr:colOff>
      <xdr:row>68</xdr:row>
      <xdr:rowOff>187406</xdr:rowOff>
    </xdr:to>
    <xdr:cxnSp macro="">
      <xdr:nvCxnSpPr>
        <xdr:cNvPr id="703" name="Straight Arrow Connector 702"/>
        <xdr:cNvCxnSpPr>
          <a:stCxn id="684" idx="3"/>
          <a:endCxn id="701" idx="1"/>
        </xdr:cNvCxnSpPr>
      </xdr:nvCxnSpPr>
      <xdr:spPr>
        <a:xfrm>
          <a:off x="20936087" y="11146343"/>
          <a:ext cx="2268173" cy="14235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53</xdr:row>
      <xdr:rowOff>101805</xdr:rowOff>
    </xdr:from>
    <xdr:to>
      <xdr:col>43</xdr:col>
      <xdr:colOff>542059</xdr:colOff>
      <xdr:row>56</xdr:row>
      <xdr:rowOff>186044</xdr:rowOff>
    </xdr:to>
    <xdr:cxnSp macro="">
      <xdr:nvCxnSpPr>
        <xdr:cNvPr id="705" name="Straight Arrow Connector 704"/>
        <xdr:cNvCxnSpPr>
          <a:stCxn id="698" idx="3"/>
          <a:endCxn id="709" idx="1"/>
        </xdr:cNvCxnSpPr>
      </xdr:nvCxnSpPr>
      <xdr:spPr>
        <a:xfrm>
          <a:off x="25650886" y="9626805"/>
          <a:ext cx="1156361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56</xdr:row>
      <xdr:rowOff>186044</xdr:rowOff>
    </xdr:from>
    <xdr:to>
      <xdr:col>43</xdr:col>
      <xdr:colOff>542059</xdr:colOff>
      <xdr:row>61</xdr:row>
      <xdr:rowOff>38098</xdr:rowOff>
    </xdr:to>
    <xdr:cxnSp macro="">
      <xdr:nvCxnSpPr>
        <xdr:cNvPr id="706" name="Straight Arrow Connector 705"/>
        <xdr:cNvCxnSpPr>
          <a:stCxn id="700" idx="3"/>
          <a:endCxn id="709" idx="1"/>
        </xdr:cNvCxnSpPr>
      </xdr:nvCxnSpPr>
      <xdr:spPr>
        <a:xfrm flipV="1">
          <a:off x="25650886" y="10282544"/>
          <a:ext cx="1156361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56</xdr:row>
      <xdr:rowOff>186044</xdr:rowOff>
    </xdr:from>
    <xdr:to>
      <xdr:col>43</xdr:col>
      <xdr:colOff>542059</xdr:colOff>
      <xdr:row>68</xdr:row>
      <xdr:rowOff>187406</xdr:rowOff>
    </xdr:to>
    <xdr:cxnSp macro="">
      <xdr:nvCxnSpPr>
        <xdr:cNvPr id="707" name="Straight Arrow Connector 706"/>
        <xdr:cNvCxnSpPr>
          <a:stCxn id="701" idx="3"/>
          <a:endCxn id="709" idx="1"/>
        </xdr:cNvCxnSpPr>
      </xdr:nvCxnSpPr>
      <xdr:spPr>
        <a:xfrm flipV="1">
          <a:off x="25650886" y="10282544"/>
          <a:ext cx="1156361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613620</xdr:colOff>
      <xdr:row>53</xdr:row>
      <xdr:rowOff>100813</xdr:rowOff>
    </xdr:from>
    <xdr:to>
      <xdr:col>51</xdr:col>
      <xdr:colOff>605455</xdr:colOff>
      <xdr:row>60</xdr:row>
      <xdr:rowOff>138913</xdr:rowOff>
    </xdr:to>
    <xdr:sp macro="" textlink="">
      <xdr:nvSpPr>
        <xdr:cNvPr id="708" name="Rounded Rectangle 707"/>
        <xdr:cNvSpPr/>
      </xdr:nvSpPr>
      <xdr:spPr>
        <a:xfrm>
          <a:off x="29355308" y="9625813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542059</xdr:colOff>
      <xdr:row>53</xdr:row>
      <xdr:rowOff>71744</xdr:rowOff>
    </xdr:from>
    <xdr:to>
      <xdr:col>46</xdr:col>
      <xdr:colOff>468580</xdr:colOff>
      <xdr:row>60</xdr:row>
      <xdr:rowOff>109844</xdr:rowOff>
    </xdr:to>
    <xdr:sp macro="" textlink="">
      <xdr:nvSpPr>
        <xdr:cNvPr id="709" name="Rounded Rectangle 708"/>
        <xdr:cNvSpPr/>
      </xdr:nvSpPr>
      <xdr:spPr>
        <a:xfrm>
          <a:off x="26807247" y="9596744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468580</xdr:colOff>
      <xdr:row>56</xdr:row>
      <xdr:rowOff>186044</xdr:rowOff>
    </xdr:from>
    <xdr:to>
      <xdr:col>47</xdr:col>
      <xdr:colOff>613620</xdr:colOff>
      <xdr:row>57</xdr:row>
      <xdr:rowOff>24613</xdr:rowOff>
    </xdr:to>
    <xdr:cxnSp macro="">
      <xdr:nvCxnSpPr>
        <xdr:cNvPr id="720" name="Straight Arrow Connector 719"/>
        <xdr:cNvCxnSpPr>
          <a:stCxn id="709" idx="3"/>
          <a:endCxn id="708" idx="1"/>
        </xdr:cNvCxnSpPr>
      </xdr:nvCxnSpPr>
      <xdr:spPr>
        <a:xfrm>
          <a:off x="28591143" y="10282544"/>
          <a:ext cx="764165" cy="2906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424236</xdr:colOff>
      <xdr:row>50</xdr:row>
      <xdr:rowOff>2224</xdr:rowOff>
    </xdr:from>
    <xdr:to>
      <xdr:col>30</xdr:col>
      <xdr:colOff>530856</xdr:colOff>
      <xdr:row>61</xdr:row>
      <xdr:rowOff>97343</xdr:rowOff>
    </xdr:to>
    <xdr:cxnSp macro="">
      <xdr:nvCxnSpPr>
        <xdr:cNvPr id="725" name="Straight Arrow Connector 724"/>
        <xdr:cNvCxnSpPr>
          <a:stCxn id="653" idx="3"/>
          <a:endCxn id="684" idx="1"/>
        </xdr:cNvCxnSpPr>
      </xdr:nvCxnSpPr>
      <xdr:spPr>
        <a:xfrm>
          <a:off x="17759736" y="8955724"/>
          <a:ext cx="1344870" cy="219061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125183</xdr:colOff>
      <xdr:row>41</xdr:row>
      <xdr:rowOff>151779</xdr:rowOff>
    </xdr:from>
    <xdr:to>
      <xdr:col>46</xdr:col>
      <xdr:colOff>530678</xdr:colOff>
      <xdr:row>48</xdr:row>
      <xdr:rowOff>189879</xdr:rowOff>
    </xdr:to>
    <xdr:sp macro="" textlink="">
      <xdr:nvSpPr>
        <xdr:cNvPr id="729" name="Rounded Rectangle 728"/>
        <xdr:cNvSpPr/>
      </xdr:nvSpPr>
      <xdr:spPr>
        <a:xfrm>
          <a:off x="26390371" y="7390779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34</xdr:col>
      <xdr:colOff>66812</xdr:colOff>
      <xdr:row>45</xdr:row>
      <xdr:rowOff>75579</xdr:rowOff>
    </xdr:from>
    <xdr:to>
      <xdr:col>43</xdr:col>
      <xdr:colOff>125183</xdr:colOff>
      <xdr:row>48</xdr:row>
      <xdr:rowOff>135443</xdr:rowOff>
    </xdr:to>
    <xdr:cxnSp macro="">
      <xdr:nvCxnSpPr>
        <xdr:cNvPr id="730" name="Straight Arrow Connector 729"/>
        <xdr:cNvCxnSpPr>
          <a:stCxn id="679" idx="3"/>
          <a:endCxn id="729" idx="1"/>
        </xdr:cNvCxnSpPr>
      </xdr:nvCxnSpPr>
      <xdr:spPr>
        <a:xfrm flipV="1">
          <a:off x="21117062" y="8076579"/>
          <a:ext cx="5273309" cy="6313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595313</xdr:colOff>
      <xdr:row>24</xdr:row>
      <xdr:rowOff>95250</xdr:rowOff>
    </xdr:from>
    <xdr:to>
      <xdr:col>56</xdr:col>
      <xdr:colOff>521834</xdr:colOff>
      <xdr:row>31</xdr:row>
      <xdr:rowOff>133350</xdr:rowOff>
    </xdr:to>
    <xdr:sp macro="" textlink="">
      <xdr:nvSpPr>
        <xdr:cNvPr id="737" name="Rounded Rectangle 736"/>
        <xdr:cNvSpPr/>
      </xdr:nvSpPr>
      <xdr:spPr>
        <a:xfrm>
          <a:off x="33051751" y="4095750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TP</a:t>
          </a:r>
          <a:endParaRPr lang="en-US" sz="2400"/>
        </a:p>
      </xdr:txBody>
    </xdr:sp>
    <xdr:clientData/>
  </xdr:twoCellAnchor>
  <xdr:twoCellAnchor>
    <xdr:from>
      <xdr:col>53</xdr:col>
      <xdr:colOff>319088</xdr:colOff>
      <xdr:row>53</xdr:row>
      <xdr:rowOff>57151</xdr:rowOff>
    </xdr:from>
    <xdr:to>
      <xdr:col>56</xdr:col>
      <xdr:colOff>245609</xdr:colOff>
      <xdr:row>60</xdr:row>
      <xdr:rowOff>95251</xdr:rowOff>
    </xdr:to>
    <xdr:sp macro="" textlink="">
      <xdr:nvSpPr>
        <xdr:cNvPr id="738" name="Rounded Rectangle 737"/>
        <xdr:cNvSpPr/>
      </xdr:nvSpPr>
      <xdr:spPr>
        <a:xfrm>
          <a:off x="32775526" y="958215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chi tiết</a:t>
          </a:r>
          <a:endParaRPr lang="en-US" sz="2400"/>
        </a:p>
      </xdr:txBody>
    </xdr:sp>
    <xdr:clientData/>
  </xdr:twoCellAnchor>
  <xdr:twoCellAnchor>
    <xdr:from>
      <xdr:col>51</xdr:col>
      <xdr:colOff>605455</xdr:colOff>
      <xdr:row>56</xdr:row>
      <xdr:rowOff>171451</xdr:rowOff>
    </xdr:from>
    <xdr:to>
      <xdr:col>53</xdr:col>
      <xdr:colOff>319088</xdr:colOff>
      <xdr:row>57</xdr:row>
      <xdr:rowOff>24613</xdr:rowOff>
    </xdr:to>
    <xdr:cxnSp macro="">
      <xdr:nvCxnSpPr>
        <xdr:cNvPr id="739" name="Straight Arrow Connector 738"/>
        <xdr:cNvCxnSpPr>
          <a:stCxn id="708" idx="3"/>
          <a:endCxn id="738" idx="1"/>
        </xdr:cNvCxnSpPr>
      </xdr:nvCxnSpPr>
      <xdr:spPr>
        <a:xfrm flipV="1">
          <a:off x="31823643" y="10267951"/>
          <a:ext cx="951883" cy="436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95867</xdr:colOff>
      <xdr:row>27</xdr:row>
      <xdr:rowOff>15090</xdr:rowOff>
    </xdr:from>
    <xdr:to>
      <xdr:col>53</xdr:col>
      <xdr:colOff>595313</xdr:colOff>
      <xdr:row>28</xdr:row>
      <xdr:rowOff>19050</xdr:rowOff>
    </xdr:to>
    <xdr:cxnSp macro="">
      <xdr:nvCxnSpPr>
        <xdr:cNvPr id="742" name="Straight Arrow Connector 741"/>
        <xdr:cNvCxnSpPr>
          <a:stCxn id="75" idx="3"/>
          <a:endCxn id="737" idx="1"/>
        </xdr:cNvCxnSpPr>
      </xdr:nvCxnSpPr>
      <xdr:spPr>
        <a:xfrm>
          <a:off x="31933180" y="4587090"/>
          <a:ext cx="1118571" cy="19446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547687</xdr:colOff>
      <xdr:row>25</xdr:row>
      <xdr:rowOff>0</xdr:rowOff>
    </xdr:from>
    <xdr:to>
      <xdr:col>62</xdr:col>
      <xdr:colOff>417801</xdr:colOff>
      <xdr:row>32</xdr:row>
      <xdr:rowOff>38100</xdr:rowOff>
    </xdr:to>
    <xdr:sp macro="" textlink="">
      <xdr:nvSpPr>
        <xdr:cNvPr id="748" name="Rounded Rectangle 747"/>
        <xdr:cNvSpPr/>
      </xdr:nvSpPr>
      <xdr:spPr>
        <a:xfrm>
          <a:off x="36099750" y="4191000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TP 100%</a:t>
          </a:r>
          <a:endParaRPr lang="en-US" sz="2400"/>
        </a:p>
      </xdr:txBody>
    </xdr:sp>
    <xdr:clientData/>
  </xdr:twoCellAnchor>
  <xdr:twoCellAnchor>
    <xdr:from>
      <xdr:col>56</xdr:col>
      <xdr:colOff>521834</xdr:colOff>
      <xdr:row>28</xdr:row>
      <xdr:rowOff>19050</xdr:rowOff>
    </xdr:from>
    <xdr:to>
      <xdr:col>58</xdr:col>
      <xdr:colOff>547687</xdr:colOff>
      <xdr:row>28</xdr:row>
      <xdr:rowOff>114300</xdr:rowOff>
    </xdr:to>
    <xdr:cxnSp macro="">
      <xdr:nvCxnSpPr>
        <xdr:cNvPr id="749" name="Straight Arrow Connector 748"/>
        <xdr:cNvCxnSpPr>
          <a:stCxn id="737" idx="3"/>
          <a:endCxn id="748" idx="1"/>
        </xdr:cNvCxnSpPr>
      </xdr:nvCxnSpPr>
      <xdr:spPr>
        <a:xfrm>
          <a:off x="34835647" y="4781550"/>
          <a:ext cx="1264103" cy="95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355333</xdr:colOff>
      <xdr:row>53</xdr:row>
      <xdr:rowOff>113433</xdr:rowOff>
    </xdr:from>
    <xdr:to>
      <xdr:col>64</xdr:col>
      <xdr:colOff>532225</xdr:colOff>
      <xdr:row>62</xdr:row>
      <xdr:rowOff>178747</xdr:rowOff>
    </xdr:to>
    <xdr:sp macro="" textlink="">
      <xdr:nvSpPr>
        <xdr:cNvPr id="757" name="Diamond 756"/>
        <xdr:cNvSpPr/>
      </xdr:nvSpPr>
      <xdr:spPr>
        <a:xfrm>
          <a:off x="35907396" y="9638433"/>
          <a:ext cx="3891642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</a:t>
          </a:r>
          <a:endParaRPr lang="en-US" sz="2400"/>
        </a:p>
      </xdr:txBody>
    </xdr:sp>
    <xdr:clientData/>
  </xdr:twoCellAnchor>
  <xdr:twoCellAnchor>
    <xdr:from>
      <xdr:col>65</xdr:col>
      <xdr:colOff>576386</xdr:colOff>
      <xdr:row>57</xdr:row>
      <xdr:rowOff>84240</xdr:rowOff>
    </xdr:from>
    <xdr:to>
      <xdr:col>67</xdr:col>
      <xdr:colOff>4887</xdr:colOff>
      <xdr:row>59</xdr:row>
      <xdr:rowOff>65190</xdr:rowOff>
    </xdr:to>
    <xdr:sp macro="" textlink="">
      <xdr:nvSpPr>
        <xdr:cNvPr id="758" name="Rounded Rectangle 757"/>
        <xdr:cNvSpPr/>
      </xdr:nvSpPr>
      <xdr:spPr>
        <a:xfrm>
          <a:off x="40462324" y="10371240"/>
          <a:ext cx="666751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64</xdr:col>
      <xdr:colOff>532225</xdr:colOff>
      <xdr:row>58</xdr:row>
      <xdr:rowOff>50840</xdr:rowOff>
    </xdr:from>
    <xdr:to>
      <xdr:col>65</xdr:col>
      <xdr:colOff>576386</xdr:colOff>
      <xdr:row>58</xdr:row>
      <xdr:rowOff>74715</xdr:rowOff>
    </xdr:to>
    <xdr:cxnSp macro="">
      <xdr:nvCxnSpPr>
        <xdr:cNvPr id="759" name="Straight Connector 758"/>
        <xdr:cNvCxnSpPr>
          <a:stCxn id="757" idx="3"/>
          <a:endCxn id="758" idx="1"/>
        </xdr:cNvCxnSpPr>
      </xdr:nvCxnSpPr>
      <xdr:spPr>
        <a:xfrm>
          <a:off x="39799038" y="10528340"/>
          <a:ext cx="663286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567232</xdr:colOff>
      <xdr:row>65</xdr:row>
      <xdr:rowOff>9403</xdr:rowOff>
    </xdr:from>
    <xdr:to>
      <xdr:col>61</xdr:col>
      <xdr:colOff>614857</xdr:colOff>
      <xdr:row>66</xdr:row>
      <xdr:rowOff>180853</xdr:rowOff>
    </xdr:to>
    <xdr:sp macro="" textlink="">
      <xdr:nvSpPr>
        <xdr:cNvPr id="760" name="Rounded Rectangle 759"/>
        <xdr:cNvSpPr/>
      </xdr:nvSpPr>
      <xdr:spPr>
        <a:xfrm>
          <a:off x="37357545" y="11820403"/>
          <a:ext cx="666750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61</xdr:col>
      <xdr:colOff>276720</xdr:colOff>
      <xdr:row>62</xdr:row>
      <xdr:rowOff>178747</xdr:rowOff>
    </xdr:from>
    <xdr:to>
      <xdr:col>61</xdr:col>
      <xdr:colOff>443779</xdr:colOff>
      <xdr:row>65</xdr:row>
      <xdr:rowOff>9403</xdr:rowOff>
    </xdr:to>
    <xdr:cxnSp macro="">
      <xdr:nvCxnSpPr>
        <xdr:cNvPr id="761" name="Straight Connector 760"/>
        <xdr:cNvCxnSpPr>
          <a:stCxn id="757" idx="2"/>
          <a:endCxn id="760" idx="0"/>
        </xdr:cNvCxnSpPr>
      </xdr:nvCxnSpPr>
      <xdr:spPr>
        <a:xfrm flipH="1">
          <a:off x="37686158" y="11418247"/>
          <a:ext cx="167059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245609</xdr:colOff>
      <xdr:row>56</xdr:row>
      <xdr:rowOff>171451</xdr:rowOff>
    </xdr:from>
    <xdr:to>
      <xdr:col>58</xdr:col>
      <xdr:colOff>355333</xdr:colOff>
      <xdr:row>58</xdr:row>
      <xdr:rowOff>50840</xdr:rowOff>
    </xdr:to>
    <xdr:cxnSp macro="">
      <xdr:nvCxnSpPr>
        <xdr:cNvPr id="762" name="Straight Arrow Connector 761"/>
        <xdr:cNvCxnSpPr>
          <a:stCxn id="738" idx="3"/>
          <a:endCxn id="757" idx="1"/>
        </xdr:cNvCxnSpPr>
      </xdr:nvCxnSpPr>
      <xdr:spPr>
        <a:xfrm>
          <a:off x="34559422" y="10267951"/>
          <a:ext cx="1347974" cy="2603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316367</xdr:colOff>
      <xdr:row>1</xdr:row>
      <xdr:rowOff>0</xdr:rowOff>
    </xdr:from>
    <xdr:to>
      <xdr:col>6</xdr:col>
      <xdr:colOff>425224</xdr:colOff>
      <xdr:row>3</xdr:row>
      <xdr:rowOff>27214</xdr:rowOff>
    </xdr:to>
    <xdr:sp macro="" textlink="">
      <xdr:nvSpPr>
        <xdr:cNvPr id="105" name="Rectangle 104"/>
        <xdr:cNvSpPr/>
      </xdr:nvSpPr>
      <xdr:spPr>
        <a:xfrm>
          <a:off x="316367" y="190500"/>
          <a:ext cx="3782786" cy="408214"/>
        </a:xfrm>
        <a:prstGeom prst="rect">
          <a:avLst/>
        </a:prstGeom>
        <a:solidFill>
          <a:schemeClr val="bg1">
            <a:lumMod val="85000"/>
            <a:alpha val="7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ysClr val="windowText" lastClr="000000"/>
              </a:solidFill>
            </a:rPr>
            <a:t>BỘ</a:t>
          </a:r>
          <a:r>
            <a:rPr lang="en-US" sz="2800" baseline="0">
              <a:solidFill>
                <a:sysClr val="windowText" lastClr="000000"/>
              </a:solidFill>
            </a:rPr>
            <a:t> PHẬN KẾ HOẠCH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39" t="s">
        <v>0</v>
      </c>
      <c r="B1" s="39"/>
    </row>
    <row r="2" spans="1:12" ht="48" customHeight="1" x14ac:dyDescent="0.35">
      <c r="A2" s="39" t="s">
        <v>1</v>
      </c>
      <c r="B2" s="39"/>
    </row>
    <row r="3" spans="1:12" x14ac:dyDescent="0.35">
      <c r="A3" s="39" t="s">
        <v>12</v>
      </c>
      <c r="B3" s="39"/>
    </row>
    <row r="4" spans="1:12" x14ac:dyDescent="0.35">
      <c r="A4" s="40"/>
      <c r="B4" s="4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U17" sqref="U17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7:A23"/>
  <sheetViews>
    <sheetView showGridLines="0" zoomScale="70" zoomScaleNormal="70" zoomScaleSheetLayoutView="70" workbookViewId="0">
      <selection activeCell="X29" sqref="X29"/>
    </sheetView>
  </sheetViews>
  <sheetFormatPr defaultRowHeight="15" x14ac:dyDescent="0.25"/>
  <cols>
    <col min="40" max="40" width="4" customWidth="1"/>
  </cols>
  <sheetData>
    <row r="17" ht="103.5" customHeight="1" x14ac:dyDescent="0.25"/>
    <row r="18" ht="62.25" customHeight="1" x14ac:dyDescent="0.25"/>
    <row r="23" ht="15.75" customHeight="1" x14ac:dyDescent="0.25"/>
  </sheetData>
  <pageMargins left="0.25" right="0.25" top="0.75" bottom="0.75" header="0.3" footer="0.3"/>
  <pageSetup paperSize="9" scale="3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tabSelected="1" topLeftCell="A10" zoomScale="40" zoomScaleNormal="40" zoomScaleSheetLayoutView="70" workbookViewId="0">
      <selection activeCell="H23" sqref="H23"/>
    </sheetView>
  </sheetViews>
  <sheetFormatPr defaultRowHeight="15" x14ac:dyDescent="0.25"/>
  <cols>
    <col min="40" max="40" width="4" customWidth="1"/>
  </cols>
  <sheetData/>
  <pageMargins left="0.25" right="0.25" top="0.75" bottom="0.75" header="0.3" footer="0.3"/>
  <pageSetup paperSize="9"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101</v>
      </c>
      <c r="C4" s="14">
        <f t="shared" ref="C4:C28" ca="1" si="1">IF(B4&lt;0,0,RANDBETWEEN($C$3-2,$C$3+2))</f>
        <v>7</v>
      </c>
      <c r="D4" s="13">
        <f t="shared" ref="D4:D28" ca="1" si="2">+IF(B4&lt;0,0,B4*C4)</f>
        <v>707</v>
      </c>
      <c r="E4" s="13">
        <f t="shared" ref="E4:E28" ca="1" si="3">($D$3+SUMIFS($D$4:$D$28,$B$4:$B$28,"&gt;0"))/
($B$3+SUMIFS($B$4:$B$28,$B$4:$B$28,"&gt;0"))</f>
        <v>5.0405405405405403</v>
      </c>
      <c r="F4" s="13">
        <f t="shared" ref="F4:F28" ca="1" si="4">IF(B4&lt;0,B4*E4,0)</f>
        <v>0</v>
      </c>
      <c r="H4" s="16" t="s">
        <v>72</v>
      </c>
      <c r="I4" s="21">
        <f t="shared" ref="I4:I28" ca="1" si="5">+B4</f>
        <v>101</v>
      </c>
      <c r="J4" s="13">
        <f t="shared" ref="J4:J28" ca="1" si="6">+C4</f>
        <v>7</v>
      </c>
      <c r="K4" s="13">
        <f t="shared" ref="K4:K28" ca="1" si="7">+IF(I4&lt;0,0,I4*J4)</f>
        <v>707</v>
      </c>
      <c r="L4" s="13">
        <f ca="1">($K$3+SUMIFS($K$4:K4,$I$4:I4,"&gt;0"))/
($I$3+SUMIFS($I$4:I4,$I$4:I4,"&gt;0"))</f>
        <v>5.1834695731153495</v>
      </c>
      <c r="M4" s="13">
        <f t="shared" ref="M4:M28" ca="1" si="8">IF(I4&lt;0,I4*L4,0)</f>
        <v>0</v>
      </c>
    </row>
    <row r="5" spans="1:13" x14ac:dyDescent="0.3">
      <c r="B5" s="17">
        <f t="shared" ca="1" si="0"/>
        <v>-153</v>
      </c>
      <c r="C5" s="20">
        <f t="shared" ca="1" si="1"/>
        <v>0</v>
      </c>
      <c r="D5" s="18">
        <f t="shared" ca="1" si="2"/>
        <v>0</v>
      </c>
      <c r="E5" s="18">
        <f t="shared" ca="1" si="3"/>
        <v>5.0405405405405403</v>
      </c>
      <c r="F5" s="18">
        <f t="shared" ca="1" si="4"/>
        <v>-771.20270270270271</v>
      </c>
      <c r="I5" s="19">
        <f t="shared" ca="1" si="5"/>
        <v>-153</v>
      </c>
      <c r="J5" s="18">
        <f t="shared" ca="1" si="6"/>
        <v>0</v>
      </c>
      <c r="K5" s="18">
        <f t="shared" ca="1" si="7"/>
        <v>0</v>
      </c>
      <c r="L5" s="18">
        <f ca="1">($K$3+SUMIFS($K$4:K5,$I$4:I5,"&gt;0"))/
($I$3+SUMIFS($I$4:I5,$I$4:I5,"&gt;0"))</f>
        <v>5.1834695731153495</v>
      </c>
      <c r="M5" s="18">
        <f t="shared" ca="1" si="8"/>
        <v>-793.07084468664846</v>
      </c>
    </row>
    <row r="6" spans="1:13" x14ac:dyDescent="0.3">
      <c r="B6" s="17">
        <f t="shared" ca="1" si="0"/>
        <v>108</v>
      </c>
      <c r="C6" s="20">
        <f t="shared" ca="1" si="1"/>
        <v>3</v>
      </c>
      <c r="D6" s="18">
        <f t="shared" ca="1" si="2"/>
        <v>324</v>
      </c>
      <c r="E6" s="18">
        <f t="shared" ca="1" si="3"/>
        <v>5.0405405405405403</v>
      </c>
      <c r="F6" s="18">
        <f t="shared" ca="1" si="4"/>
        <v>0</v>
      </c>
      <c r="I6" s="19">
        <f t="shared" ca="1" si="5"/>
        <v>108</v>
      </c>
      <c r="J6" s="18">
        <f t="shared" ca="1" si="6"/>
        <v>3</v>
      </c>
      <c r="K6" s="18">
        <f t="shared" ca="1" si="7"/>
        <v>324</v>
      </c>
      <c r="L6" s="18">
        <f ca="1">($K$3+SUMIFS($K$4:K6,$I$4:I6,"&gt;0"))/
($I$3+SUMIFS($I$4:I6,$I$4:I6,"&gt;0"))</f>
        <v>4.9884201819685687</v>
      </c>
      <c r="M6" s="18">
        <f t="shared" ca="1" si="8"/>
        <v>0</v>
      </c>
    </row>
    <row r="7" spans="1:13" x14ac:dyDescent="0.3">
      <c r="B7" s="17">
        <f t="shared" ca="1" si="0"/>
        <v>34</v>
      </c>
      <c r="C7" s="20">
        <f t="shared" ca="1" si="1"/>
        <v>4</v>
      </c>
      <c r="D7" s="18">
        <f t="shared" ca="1" si="2"/>
        <v>136</v>
      </c>
      <c r="E7" s="18">
        <f t="shared" ca="1" si="3"/>
        <v>5.0405405405405403</v>
      </c>
      <c r="F7" s="18">
        <f t="shared" ca="1" si="4"/>
        <v>0</v>
      </c>
      <c r="I7" s="19">
        <f t="shared" ca="1" si="5"/>
        <v>34</v>
      </c>
      <c r="J7" s="18">
        <f t="shared" ca="1" si="6"/>
        <v>4</v>
      </c>
      <c r="K7" s="18">
        <f t="shared" ca="1" si="7"/>
        <v>136</v>
      </c>
      <c r="L7" s="18">
        <f ca="1">($K$3+SUMIFS($K$4:K7,$I$4:I7,"&gt;0"))/
($I$3+SUMIFS($I$4:I7,$I$4:I7,"&gt;0"))</f>
        <v>4.9613837489943684</v>
      </c>
      <c r="M7" s="18">
        <f t="shared" ca="1" si="8"/>
        <v>0</v>
      </c>
    </row>
    <row r="8" spans="1:13" x14ac:dyDescent="0.3">
      <c r="B8" s="17">
        <f t="shared" ca="1" si="0"/>
        <v>-115</v>
      </c>
      <c r="C8" s="20">
        <f t="shared" ca="1" si="1"/>
        <v>0</v>
      </c>
      <c r="D8" s="18">
        <f t="shared" ca="1" si="2"/>
        <v>0</v>
      </c>
      <c r="E8" s="18">
        <f t="shared" ca="1" si="3"/>
        <v>5.0405405405405403</v>
      </c>
      <c r="F8" s="18">
        <f t="shared" ca="1" si="4"/>
        <v>-579.66216216216219</v>
      </c>
      <c r="I8" s="19">
        <f t="shared" ca="1" si="5"/>
        <v>-115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4.9613837489943684</v>
      </c>
      <c r="M8" s="18">
        <f t="shared" ca="1" si="8"/>
        <v>-570.55913113435236</v>
      </c>
    </row>
    <row r="9" spans="1:13" x14ac:dyDescent="0.3">
      <c r="B9" s="17">
        <f t="shared" ca="1" si="0"/>
        <v>-120</v>
      </c>
      <c r="C9" s="20">
        <f t="shared" ca="1" si="1"/>
        <v>0</v>
      </c>
      <c r="D9" s="18">
        <f t="shared" ca="1" si="2"/>
        <v>0</v>
      </c>
      <c r="E9" s="18">
        <f t="shared" ca="1" si="3"/>
        <v>5.0405405405405403</v>
      </c>
      <c r="F9" s="18">
        <f t="shared" ca="1" si="4"/>
        <v>-604.86486486486478</v>
      </c>
      <c r="I9" s="19">
        <f t="shared" ca="1" si="5"/>
        <v>-120</v>
      </c>
      <c r="J9" s="18">
        <f t="shared" ca="1" si="6"/>
        <v>0</v>
      </c>
      <c r="K9" s="18">
        <f t="shared" ca="1" si="7"/>
        <v>0</v>
      </c>
      <c r="L9" s="18">
        <f ca="1">($K$3+SUMIFS($K$4:K9,$I$4:I9,"&gt;0"))/
($I$3+SUMIFS($I$4:I9,$I$4:I9,"&gt;0"))</f>
        <v>4.9613837489943684</v>
      </c>
      <c r="M9" s="18">
        <f t="shared" ca="1" si="8"/>
        <v>-595.36604987932424</v>
      </c>
    </row>
    <row r="10" spans="1:13" x14ac:dyDescent="0.3">
      <c r="B10" s="17">
        <f t="shared" ca="1" si="0"/>
        <v>20</v>
      </c>
      <c r="C10" s="20">
        <f t="shared" ca="1" si="1"/>
        <v>5</v>
      </c>
      <c r="D10" s="18">
        <f t="shared" ca="1" si="2"/>
        <v>100</v>
      </c>
      <c r="E10" s="18">
        <f t="shared" ca="1" si="3"/>
        <v>5.0405405405405403</v>
      </c>
      <c r="F10" s="18">
        <f t="shared" ca="1" si="4"/>
        <v>0</v>
      </c>
      <c r="I10" s="19">
        <f t="shared" ca="1" si="5"/>
        <v>20</v>
      </c>
      <c r="J10" s="18">
        <f t="shared" ca="1" si="6"/>
        <v>5</v>
      </c>
      <c r="K10" s="18">
        <f t="shared" ca="1" si="7"/>
        <v>100</v>
      </c>
      <c r="L10" s="18">
        <f ca="1">($K$3+SUMIFS($K$4:K10,$I$4:I10,"&gt;0"))/
($I$3+SUMIFS($I$4:I10,$I$4:I10,"&gt;0"))</f>
        <v>4.9619952494061756</v>
      </c>
      <c r="M10" s="18">
        <f t="shared" ca="1" si="8"/>
        <v>0</v>
      </c>
    </row>
    <row r="11" spans="1:13" x14ac:dyDescent="0.3">
      <c r="B11" s="17">
        <f t="shared" ca="1" si="0"/>
        <v>188</v>
      </c>
      <c r="C11" s="20">
        <f t="shared" ca="1" si="1"/>
        <v>5</v>
      </c>
      <c r="D11" s="18">
        <f t="shared" ca="1" si="2"/>
        <v>940</v>
      </c>
      <c r="E11" s="18">
        <f t="shared" ca="1" si="3"/>
        <v>5.0405405405405403</v>
      </c>
      <c r="F11" s="18">
        <f t="shared" ca="1" si="4"/>
        <v>0</v>
      </c>
      <c r="I11" s="19">
        <f t="shared" ca="1" si="5"/>
        <v>188</v>
      </c>
      <c r="J11" s="18">
        <f t="shared" ca="1" si="6"/>
        <v>5</v>
      </c>
      <c r="K11" s="18">
        <f t="shared" ca="1" si="7"/>
        <v>940</v>
      </c>
      <c r="L11" s="18">
        <f ca="1">($K$3+SUMIFS($K$4:K11,$I$4:I11,"&gt;0"))/
($I$3+SUMIFS($I$4:I11,$I$4:I11,"&gt;0"))</f>
        <v>4.9669193659545146</v>
      </c>
      <c r="M11" s="18">
        <f t="shared" ca="1" si="8"/>
        <v>0</v>
      </c>
    </row>
    <row r="12" spans="1:13" x14ac:dyDescent="0.3">
      <c r="B12" s="17">
        <f t="shared" ca="1" si="0"/>
        <v>-110</v>
      </c>
      <c r="C12" s="20">
        <f t="shared" ca="1" si="1"/>
        <v>0</v>
      </c>
      <c r="D12" s="18">
        <f t="shared" ca="1" si="2"/>
        <v>0</v>
      </c>
      <c r="E12" s="18">
        <f t="shared" ca="1" si="3"/>
        <v>5.0405405405405403</v>
      </c>
      <c r="F12" s="18">
        <f t="shared" ca="1" si="4"/>
        <v>-554.45945945945948</v>
      </c>
      <c r="I12" s="19">
        <f t="shared" ca="1" si="5"/>
        <v>-110</v>
      </c>
      <c r="J12" s="18">
        <f t="shared" ca="1" si="6"/>
        <v>0</v>
      </c>
      <c r="K12" s="18">
        <f t="shared" ca="1" si="7"/>
        <v>0</v>
      </c>
      <c r="L12" s="18">
        <f ca="1">($K$3+SUMIFS($K$4:K12,$I$4:I12,"&gt;0"))/
($I$3+SUMIFS($I$4:I12,$I$4:I12,"&gt;0"))</f>
        <v>4.9669193659545146</v>
      </c>
      <c r="M12" s="18">
        <f t="shared" ca="1" si="8"/>
        <v>-546.36113025499662</v>
      </c>
    </row>
    <row r="13" spans="1:13" x14ac:dyDescent="0.3">
      <c r="B13" s="17">
        <f t="shared" ca="1" si="0"/>
        <v>185</v>
      </c>
      <c r="C13" s="20">
        <f t="shared" ca="1" si="1"/>
        <v>5</v>
      </c>
      <c r="D13" s="18">
        <f t="shared" ca="1" si="2"/>
        <v>925</v>
      </c>
      <c r="E13" s="18">
        <f t="shared" ca="1" si="3"/>
        <v>5.0405405405405403</v>
      </c>
      <c r="F13" s="18">
        <f t="shared" ca="1" si="4"/>
        <v>0</v>
      </c>
      <c r="I13" s="19">
        <f t="shared" ca="1" si="5"/>
        <v>185</v>
      </c>
      <c r="J13" s="18">
        <f t="shared" ca="1" si="6"/>
        <v>5</v>
      </c>
      <c r="K13" s="18">
        <f t="shared" ca="1" si="7"/>
        <v>925</v>
      </c>
      <c r="L13" s="18">
        <f ca="1">($K$3+SUMIFS($K$4:K13,$I$4:I13,"&gt;0"))/
($I$3+SUMIFS($I$4:I13,$I$4:I13,"&gt;0"))</f>
        <v>4.9706601466992666</v>
      </c>
      <c r="M13" s="18">
        <f t="shared" ca="1" si="8"/>
        <v>0</v>
      </c>
    </row>
    <row r="14" spans="1:13" x14ac:dyDescent="0.3">
      <c r="B14" s="17">
        <f t="shared" ca="1" si="0"/>
        <v>-179</v>
      </c>
      <c r="C14" s="20">
        <f t="shared" ca="1" si="1"/>
        <v>0</v>
      </c>
      <c r="D14" s="18">
        <f t="shared" ca="1" si="2"/>
        <v>0</v>
      </c>
      <c r="E14" s="18">
        <f t="shared" ca="1" si="3"/>
        <v>5.0405405405405403</v>
      </c>
      <c r="F14" s="18">
        <f t="shared" ca="1" si="4"/>
        <v>-902.25675675675677</v>
      </c>
      <c r="I14" s="19">
        <f t="shared" ca="1" si="5"/>
        <v>-179</v>
      </c>
      <c r="J14" s="18">
        <f t="shared" ca="1" si="6"/>
        <v>0</v>
      </c>
      <c r="K14" s="18">
        <f t="shared" ca="1" si="7"/>
        <v>0</v>
      </c>
      <c r="L14" s="18">
        <f ca="1">($K$3+SUMIFS($K$4:K14,$I$4:I14,"&gt;0"))/
($I$3+SUMIFS($I$4:I14,$I$4:I14,"&gt;0"))</f>
        <v>4.9706601466992666</v>
      </c>
      <c r="M14" s="18">
        <f t="shared" ca="1" si="8"/>
        <v>-889.74816625916867</v>
      </c>
    </row>
    <row r="15" spans="1:13" x14ac:dyDescent="0.3">
      <c r="B15" s="17">
        <f t="shared" ca="1" si="0"/>
        <v>82</v>
      </c>
      <c r="C15" s="20">
        <f t="shared" ca="1" si="1"/>
        <v>6</v>
      </c>
      <c r="D15" s="18">
        <f t="shared" ca="1" si="2"/>
        <v>492</v>
      </c>
      <c r="E15" s="18">
        <f t="shared" ca="1" si="3"/>
        <v>5.0405405405405403</v>
      </c>
      <c r="F15" s="18">
        <f t="shared" ca="1" si="4"/>
        <v>0</v>
      </c>
      <c r="I15" s="19">
        <f t="shared" ca="1" si="5"/>
        <v>82</v>
      </c>
      <c r="J15" s="18">
        <f t="shared" ca="1" si="6"/>
        <v>6</v>
      </c>
      <c r="K15" s="18">
        <f t="shared" ca="1" si="7"/>
        <v>492</v>
      </c>
      <c r="L15" s="18">
        <f ca="1">($K$3+SUMIFS($K$4:K15,$I$4:I15,"&gt;0"))/
($I$3+SUMIFS($I$4:I15,$I$4:I15,"&gt;0"))</f>
        <v>5.0197904540162979</v>
      </c>
      <c r="M15" s="18">
        <f t="shared" ca="1" si="8"/>
        <v>0</v>
      </c>
    </row>
    <row r="16" spans="1:13" x14ac:dyDescent="0.3">
      <c r="B16" s="17">
        <f t="shared" ca="1" si="0"/>
        <v>-142</v>
      </c>
      <c r="C16" s="20">
        <f t="shared" ca="1" si="1"/>
        <v>0</v>
      </c>
      <c r="D16" s="18">
        <f t="shared" ca="1" si="2"/>
        <v>0</v>
      </c>
      <c r="E16" s="18">
        <f t="shared" ca="1" si="3"/>
        <v>5.0405405405405403</v>
      </c>
      <c r="F16" s="18">
        <f t="shared" ca="1" si="4"/>
        <v>-715.75675675675677</v>
      </c>
      <c r="I16" s="19">
        <f t="shared" ca="1" si="5"/>
        <v>-142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5.0197904540162979</v>
      </c>
      <c r="M16" s="18">
        <f t="shared" ca="1" si="8"/>
        <v>-712.81024447031427</v>
      </c>
    </row>
    <row r="17" spans="1:16372" x14ac:dyDescent="0.3">
      <c r="B17" s="17">
        <f t="shared" ca="1" si="0"/>
        <v>-111</v>
      </c>
      <c r="C17" s="20">
        <f t="shared" ca="1" si="1"/>
        <v>0</v>
      </c>
      <c r="D17" s="18">
        <f t="shared" ca="1" si="2"/>
        <v>0</v>
      </c>
      <c r="E17" s="18">
        <f t="shared" ca="1" si="3"/>
        <v>5.0405405405405403</v>
      </c>
      <c r="F17" s="18">
        <f t="shared" ca="1" si="4"/>
        <v>-559.5</v>
      </c>
      <c r="I17" s="19">
        <f t="shared" ca="1" si="5"/>
        <v>-111</v>
      </c>
      <c r="J17" s="18">
        <f t="shared" ca="1" si="6"/>
        <v>0</v>
      </c>
      <c r="K17" s="18">
        <f t="shared" ca="1" si="7"/>
        <v>0</v>
      </c>
      <c r="L17" s="18">
        <f ca="1">($K$3+SUMIFS($K$4:K17,$I$4:I17,"&gt;0"))/
($I$3+SUMIFS($I$4:I17,$I$4:I17,"&gt;0"))</f>
        <v>5.0197904540162979</v>
      </c>
      <c r="M17" s="18">
        <f t="shared" ca="1" si="8"/>
        <v>-557.19674039580912</v>
      </c>
    </row>
    <row r="18" spans="1:16372" x14ac:dyDescent="0.3">
      <c r="B18" s="17">
        <f t="shared" ca="1" si="0"/>
        <v>113</v>
      </c>
      <c r="C18" s="20">
        <f t="shared" ca="1" si="1"/>
        <v>6</v>
      </c>
      <c r="D18" s="18">
        <f t="shared" ca="1" si="2"/>
        <v>678</v>
      </c>
      <c r="E18" s="18">
        <f t="shared" ca="1" si="3"/>
        <v>5.0405405405405403</v>
      </c>
      <c r="F18" s="18">
        <f t="shared" ca="1" si="4"/>
        <v>0</v>
      </c>
      <c r="I18" s="19">
        <f t="shared" ca="1" si="5"/>
        <v>113</v>
      </c>
      <c r="J18" s="18">
        <f t="shared" ca="1" si="6"/>
        <v>6</v>
      </c>
      <c r="K18" s="18">
        <f t="shared" ca="1" si="7"/>
        <v>678</v>
      </c>
      <c r="L18" s="18">
        <f ca="1">($K$3+SUMIFS($K$4:K18,$I$4:I18,"&gt;0"))/
($I$3+SUMIFS($I$4:I18,$I$4:I18,"&gt;0"))</f>
        <v>5.0802839978154015</v>
      </c>
      <c r="M18" s="18">
        <f t="shared" ca="1" si="8"/>
        <v>0</v>
      </c>
    </row>
    <row r="19" spans="1:16372" x14ac:dyDescent="0.3">
      <c r="B19" s="17">
        <f t="shared" ca="1" si="0"/>
        <v>-138</v>
      </c>
      <c r="C19" s="20">
        <f t="shared" ca="1" si="1"/>
        <v>0</v>
      </c>
      <c r="D19" s="18">
        <f t="shared" ca="1" si="2"/>
        <v>0</v>
      </c>
      <c r="E19" s="18">
        <f t="shared" ca="1" si="3"/>
        <v>5.0405405405405403</v>
      </c>
      <c r="F19" s="18">
        <f t="shared" ca="1" si="4"/>
        <v>-695.59459459459458</v>
      </c>
      <c r="I19" s="19">
        <f t="shared" ca="1" si="5"/>
        <v>-138</v>
      </c>
      <c r="J19" s="18">
        <f t="shared" ca="1" si="6"/>
        <v>0</v>
      </c>
      <c r="K19" s="18">
        <f t="shared" ca="1" si="7"/>
        <v>0</v>
      </c>
      <c r="L19" s="18">
        <f ca="1">($K$3+SUMIFS($K$4:K19,$I$4:I19,"&gt;0"))/
($I$3+SUMIFS($I$4:I19,$I$4:I19,"&gt;0"))</f>
        <v>5.0802839978154015</v>
      </c>
      <c r="M19" s="18">
        <f t="shared" ca="1" si="8"/>
        <v>-701.07919169852539</v>
      </c>
    </row>
    <row r="20" spans="1:16372" x14ac:dyDescent="0.3">
      <c r="B20" s="17">
        <f t="shared" ca="1" si="0"/>
        <v>21</v>
      </c>
      <c r="C20" s="20">
        <f t="shared" ca="1" si="1"/>
        <v>3</v>
      </c>
      <c r="D20" s="18">
        <f t="shared" ca="1" si="2"/>
        <v>63</v>
      </c>
      <c r="E20" s="18">
        <f t="shared" ca="1" si="3"/>
        <v>5.0405405405405403</v>
      </c>
      <c r="F20" s="18">
        <f t="shared" ca="1" si="4"/>
        <v>0</v>
      </c>
      <c r="I20" s="19">
        <f t="shared" ca="1" si="5"/>
        <v>21</v>
      </c>
      <c r="J20" s="18">
        <f t="shared" ca="1" si="6"/>
        <v>3</v>
      </c>
      <c r="K20" s="18">
        <f t="shared" ca="1" si="7"/>
        <v>63</v>
      </c>
      <c r="L20" s="18">
        <f ca="1">($K$3+SUMIFS($K$4:K20,$I$4:I20,"&gt;0"))/
($I$3+SUMIFS($I$4:I20,$I$4:I20,"&gt;0"))</f>
        <v>5.0566954643628508</v>
      </c>
      <c r="M20" s="18">
        <f t="shared" ca="1" si="8"/>
        <v>0</v>
      </c>
    </row>
    <row r="21" spans="1:16372" x14ac:dyDescent="0.3">
      <c r="B21" s="17">
        <f t="shared" ca="1" si="0"/>
        <v>-132</v>
      </c>
      <c r="C21" s="20">
        <f t="shared" ca="1" si="1"/>
        <v>0</v>
      </c>
      <c r="D21" s="18">
        <f t="shared" ca="1" si="2"/>
        <v>0</v>
      </c>
      <c r="E21" s="18">
        <f t="shared" ca="1" si="3"/>
        <v>5.0405405405405403</v>
      </c>
      <c r="F21" s="18">
        <f t="shared" ca="1" si="4"/>
        <v>-665.35135135135135</v>
      </c>
      <c r="I21" s="19">
        <f t="shared" ca="1" si="5"/>
        <v>-132</v>
      </c>
      <c r="J21" s="18">
        <f t="shared" ca="1" si="6"/>
        <v>0</v>
      </c>
      <c r="K21" s="18">
        <f t="shared" ca="1" si="7"/>
        <v>0</v>
      </c>
      <c r="L21" s="18">
        <f ca="1">($K$3+SUMIFS($K$4:K21,$I$4:I21,"&gt;0"))/
($I$3+SUMIFS($I$4:I21,$I$4:I21,"&gt;0"))</f>
        <v>5.0566954643628508</v>
      </c>
      <c r="M21" s="18">
        <f t="shared" ca="1" si="8"/>
        <v>-667.48380129589634</v>
      </c>
    </row>
    <row r="22" spans="1:16372" x14ac:dyDescent="0.3">
      <c r="B22" s="17">
        <f t="shared" ca="1" si="0"/>
        <v>-25</v>
      </c>
      <c r="C22" s="20">
        <f t="shared" ca="1" si="1"/>
        <v>0</v>
      </c>
      <c r="D22" s="18">
        <f t="shared" ca="1" si="2"/>
        <v>0</v>
      </c>
      <c r="E22" s="18">
        <f t="shared" ca="1" si="3"/>
        <v>5.0405405405405403</v>
      </c>
      <c r="F22" s="18">
        <f t="shared" ca="1" si="4"/>
        <v>-126.01351351351352</v>
      </c>
      <c r="I22" s="19">
        <f t="shared" ca="1" si="5"/>
        <v>-25</v>
      </c>
      <c r="J22" s="18">
        <f t="shared" ca="1" si="6"/>
        <v>0</v>
      </c>
      <c r="K22" s="18">
        <f t="shared" ca="1" si="7"/>
        <v>0</v>
      </c>
      <c r="L22" s="18">
        <f ca="1">($K$3+SUMIFS($K$4:K22,$I$4:I22,"&gt;0"))/
($I$3+SUMIFS($I$4:I22,$I$4:I22,"&gt;0"))</f>
        <v>5.0566954643628508</v>
      </c>
      <c r="M22" s="18">
        <f t="shared" ca="1" si="8"/>
        <v>-126.41738660907127</v>
      </c>
    </row>
    <row r="23" spans="1:16372" x14ac:dyDescent="0.3">
      <c r="B23" s="17">
        <f t="shared" ca="1" si="0"/>
        <v>171</v>
      </c>
      <c r="C23" s="20">
        <f t="shared" ca="1" si="1"/>
        <v>5</v>
      </c>
      <c r="D23" s="18">
        <f t="shared" ca="1" si="2"/>
        <v>855</v>
      </c>
      <c r="E23" s="18">
        <f t="shared" ca="1" si="3"/>
        <v>5.0405405405405403</v>
      </c>
      <c r="F23" s="18">
        <f t="shared" ca="1" si="4"/>
        <v>0</v>
      </c>
      <c r="I23" s="19">
        <f t="shared" ca="1" si="5"/>
        <v>171</v>
      </c>
      <c r="J23" s="18">
        <f t="shared" ca="1" si="6"/>
        <v>5</v>
      </c>
      <c r="K23" s="18">
        <f t="shared" ca="1" si="7"/>
        <v>855</v>
      </c>
      <c r="L23" s="18">
        <f ca="1">($K$3+SUMIFS($K$4:K23,$I$4:I23,"&gt;0"))/
($I$3+SUMIFS($I$4:I23,$I$4:I23,"&gt;0"))</f>
        <v>5.0519031141868513</v>
      </c>
      <c r="M23" s="18">
        <f t="shared" ca="1" si="8"/>
        <v>0</v>
      </c>
    </row>
    <row r="24" spans="1:16372" x14ac:dyDescent="0.3">
      <c r="B24" s="17">
        <f t="shared" ca="1" si="0"/>
        <v>2</v>
      </c>
      <c r="C24" s="20">
        <f t="shared" ca="1" si="1"/>
        <v>3</v>
      </c>
      <c r="D24" s="18">
        <f t="shared" ca="1" si="2"/>
        <v>6</v>
      </c>
      <c r="E24" s="18">
        <f t="shared" ca="1" si="3"/>
        <v>5.0405405405405403</v>
      </c>
      <c r="F24" s="18">
        <f t="shared" ca="1" si="4"/>
        <v>0</v>
      </c>
      <c r="I24" s="19">
        <f t="shared" ca="1" si="5"/>
        <v>2</v>
      </c>
      <c r="J24" s="18">
        <f t="shared" ca="1" si="6"/>
        <v>3</v>
      </c>
      <c r="K24" s="18">
        <f t="shared" ca="1" si="7"/>
        <v>6</v>
      </c>
      <c r="L24" s="18">
        <f ca="1">($K$3+SUMIFS($K$4:K24,$I$4:I24,"&gt;0"))/
($I$3+SUMIFS($I$4:I24,$I$4:I24,"&gt;0"))</f>
        <v>5.0498765432098764</v>
      </c>
      <c r="M24" s="18">
        <f t="shared" ca="1" si="8"/>
        <v>0</v>
      </c>
    </row>
    <row r="25" spans="1:16372" x14ac:dyDescent="0.3">
      <c r="B25" s="17">
        <f t="shared" ca="1" si="0"/>
        <v>32</v>
      </c>
      <c r="C25" s="20">
        <f t="shared" ca="1" si="1"/>
        <v>4</v>
      </c>
      <c r="D25" s="18">
        <f t="shared" ca="1" si="2"/>
        <v>128</v>
      </c>
      <c r="E25" s="18">
        <f t="shared" ca="1" si="3"/>
        <v>5.0405405405405403</v>
      </c>
      <c r="F25" s="18">
        <f t="shared" ca="1" si="4"/>
        <v>0</v>
      </c>
      <c r="I25" s="19">
        <f t="shared" ca="1" si="5"/>
        <v>32</v>
      </c>
      <c r="J25" s="18">
        <f t="shared" ca="1" si="6"/>
        <v>4</v>
      </c>
      <c r="K25" s="18">
        <f t="shared" ca="1" si="7"/>
        <v>128</v>
      </c>
      <c r="L25" s="18">
        <f ca="1">($K$3+SUMIFS($K$4:K25,$I$4:I25,"&gt;0"))/
($I$3+SUMIFS($I$4:I25,$I$4:I25,"&gt;0"))</f>
        <v>5.0335439961108408</v>
      </c>
      <c r="M25" s="18">
        <f t="shared" ca="1" si="8"/>
        <v>0</v>
      </c>
    </row>
    <row r="26" spans="1:16372" x14ac:dyDescent="0.3">
      <c r="B26" s="17">
        <f t="shared" ca="1" si="0"/>
        <v>-17</v>
      </c>
      <c r="C26" s="20">
        <f t="shared" ca="1" si="1"/>
        <v>0</v>
      </c>
      <c r="D26" s="18">
        <f t="shared" ca="1" si="2"/>
        <v>0</v>
      </c>
      <c r="E26" s="18">
        <f t="shared" ca="1" si="3"/>
        <v>5.0405405405405403</v>
      </c>
      <c r="F26" s="18">
        <f t="shared" ca="1" si="4"/>
        <v>-85.689189189189193</v>
      </c>
      <c r="I26" s="19">
        <f t="shared" ca="1" si="5"/>
        <v>-17</v>
      </c>
      <c r="J26" s="18">
        <f t="shared" ca="1" si="6"/>
        <v>0</v>
      </c>
      <c r="K26" s="18">
        <f t="shared" ca="1" si="7"/>
        <v>0</v>
      </c>
      <c r="L26" s="18">
        <f ca="1">($K$3+SUMIFS($K$4:K26,$I$4:I26,"&gt;0"))/
($I$3+SUMIFS($I$4:I26,$I$4:I26,"&gt;0"))</f>
        <v>5.0335439961108408</v>
      </c>
      <c r="M26" s="18">
        <f t="shared" ca="1" si="8"/>
        <v>-85.570247933884289</v>
      </c>
    </row>
    <row r="27" spans="1:16372" x14ac:dyDescent="0.3">
      <c r="B27" s="17">
        <f t="shared" ca="1" si="0"/>
        <v>-132</v>
      </c>
      <c r="C27" s="20">
        <f t="shared" ca="1" si="1"/>
        <v>0</v>
      </c>
      <c r="D27" s="18">
        <f t="shared" ca="1" si="2"/>
        <v>0</v>
      </c>
      <c r="E27" s="18">
        <f t="shared" ca="1" si="3"/>
        <v>5.0405405405405403</v>
      </c>
      <c r="F27" s="18">
        <f t="shared" ca="1" si="4"/>
        <v>-665.35135135135135</v>
      </c>
      <c r="I27" s="19">
        <f t="shared" ca="1" si="5"/>
        <v>-132</v>
      </c>
      <c r="J27" s="18">
        <f t="shared" ca="1" si="6"/>
        <v>0</v>
      </c>
      <c r="K27" s="18">
        <f t="shared" ca="1" si="7"/>
        <v>0</v>
      </c>
      <c r="L27" s="18">
        <f ca="1">($K$3+SUMIFS($K$4:K27,$I$4:I27,"&gt;0"))/
($I$3+SUMIFS($I$4:I27,$I$4:I27,"&gt;0"))</f>
        <v>5.0335439961108408</v>
      </c>
      <c r="M27" s="18">
        <f t="shared" ca="1" si="8"/>
        <v>-664.42780748663097</v>
      </c>
    </row>
    <row r="28" spans="1:16372" ht="19.5" thickBot="1" x14ac:dyDescent="0.35">
      <c r="B28" s="17">
        <f t="shared" ca="1" si="0"/>
        <v>15</v>
      </c>
      <c r="C28" s="20">
        <f t="shared" ca="1" si="1"/>
        <v>6</v>
      </c>
      <c r="D28" s="18">
        <f t="shared" ca="1" si="2"/>
        <v>90</v>
      </c>
      <c r="E28" s="18">
        <f t="shared" ca="1" si="3"/>
        <v>5.0405405405405403</v>
      </c>
      <c r="F28" s="18">
        <f t="shared" ca="1" si="4"/>
        <v>0</v>
      </c>
      <c r="I28" s="19">
        <f t="shared" ca="1" si="5"/>
        <v>15</v>
      </c>
      <c r="J28" s="18">
        <f t="shared" ca="1" si="6"/>
        <v>6</v>
      </c>
      <c r="K28" s="18">
        <f t="shared" ca="1" si="7"/>
        <v>90</v>
      </c>
      <c r="L28" s="18">
        <f ca="1">($K$3+SUMIFS($K$4:K28,$I$4:I28,"&gt;0"))/
($I$3+SUMIFS($I$4:I28,$I$4:I28,"&gt;0"))</f>
        <v>5.0405405405405403</v>
      </c>
      <c r="M28" s="18">
        <f t="shared" ca="1" si="8"/>
        <v>0</v>
      </c>
    </row>
    <row r="29" spans="1:16372" ht="19.5" thickTop="1" x14ac:dyDescent="0.3">
      <c r="A29" s="16" t="s">
        <v>71</v>
      </c>
      <c r="B29" s="15">
        <f ca="1">+SUM(B4:B28)</f>
        <v>-302</v>
      </c>
      <c r="C29" s="13">
        <f ca="1">+SUMIFS(C4:C28,C4:C28,"&gt;0")/COUNTIFS(C4:C28,"&gt;0")</f>
        <v>4.7692307692307692</v>
      </c>
      <c r="D29" s="13">
        <f ca="1">+SUM(D4:D28)</f>
        <v>5444</v>
      </c>
      <c r="E29" s="14"/>
      <c r="F29" s="13">
        <f ca="1">+SUM(F4:F28)</f>
        <v>-6925.7027027027025</v>
      </c>
      <c r="G29" s="17"/>
      <c r="H29" s="16" t="s">
        <v>71</v>
      </c>
      <c r="I29" s="15">
        <f ca="1">+SUM(I4:I28)</f>
        <v>-302</v>
      </c>
      <c r="J29" s="13">
        <f ca="1">+C29</f>
        <v>4.7692307692307692</v>
      </c>
      <c r="K29" s="13">
        <f ca="1">+SUM(K4:K28)</f>
        <v>5444</v>
      </c>
      <c r="L29" s="14"/>
      <c r="M29" s="13">
        <f ca="1">+SUM(M4:M28)</f>
        <v>-6910.0907421046213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698</v>
      </c>
      <c r="C31" s="10">
        <f ca="1">+E28</f>
        <v>5.0405405405405403</v>
      </c>
      <c r="D31" s="10">
        <f ca="1">+B31*C31</f>
        <v>3518.2972972972971</v>
      </c>
      <c r="E31" s="9"/>
      <c r="F31" s="9"/>
      <c r="G31" s="12"/>
      <c r="H31" s="8" t="s">
        <v>70</v>
      </c>
      <c r="I31" s="11">
        <f ca="1">I3+SUM(I4:I28)</f>
        <v>698</v>
      </c>
      <c r="J31" s="10">
        <f ca="1">+L28</f>
        <v>5.0405405405405403</v>
      </c>
      <c r="K31" s="10">
        <f ca="1">+I31*J31</f>
        <v>3518.2972972972971</v>
      </c>
      <c r="L31" s="9"/>
      <c r="M31" s="9"/>
    </row>
    <row r="34" spans="11:13" x14ac:dyDescent="0.3">
      <c r="K34" s="28" t="s">
        <v>81</v>
      </c>
      <c r="M34" s="18">
        <f ca="1">-M29--F29</f>
        <v>-15.611960598081168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2" sqref="B12"/>
    </sheetView>
  </sheetViews>
  <sheetFormatPr defaultRowHeight="18.75" x14ac:dyDescent="0.3"/>
  <cols>
    <col min="1" max="1" width="40.85546875" style="29" customWidth="1"/>
    <col min="2" max="2" width="60.28515625" style="29" customWidth="1"/>
    <col min="3" max="3" width="10.85546875" style="29" bestFit="1" customWidth="1"/>
    <col min="4" max="4" width="122.85546875" style="29" customWidth="1"/>
    <col min="5" max="16384" width="9.140625" style="29"/>
  </cols>
  <sheetData>
    <row r="1" spans="1:4" x14ac:dyDescent="0.3">
      <c r="A1" s="30"/>
      <c r="B1" s="30"/>
      <c r="C1" s="30"/>
      <c r="D1" s="30" t="s">
        <v>92</v>
      </c>
    </row>
    <row r="2" spans="1:4" x14ac:dyDescent="0.3">
      <c r="A2" s="30" t="s">
        <v>82</v>
      </c>
      <c r="B2" s="31"/>
      <c r="C2" s="31"/>
      <c r="D2" s="30"/>
    </row>
    <row r="3" spans="1:4" x14ac:dyDescent="0.3">
      <c r="A3" s="30" t="s">
        <v>83</v>
      </c>
      <c r="B3" s="31"/>
      <c r="C3" s="31"/>
      <c r="D3" s="30"/>
    </row>
    <row r="4" spans="1:4" x14ac:dyDescent="0.3">
      <c r="A4" s="30" t="s">
        <v>84</v>
      </c>
      <c r="B4" s="31"/>
      <c r="C4" s="31"/>
      <c r="D4" s="30"/>
    </row>
    <row r="5" spans="1:4" x14ac:dyDescent="0.3">
      <c r="A5" s="30" t="s">
        <v>85</v>
      </c>
      <c r="B5" s="31" t="s">
        <v>87</v>
      </c>
      <c r="C5" s="31"/>
      <c r="D5" s="30"/>
    </row>
    <row r="6" spans="1:4" x14ac:dyDescent="0.3">
      <c r="A6" s="30" t="s">
        <v>86</v>
      </c>
      <c r="B6" s="31" t="s">
        <v>88</v>
      </c>
      <c r="C6" s="31"/>
      <c r="D6" s="30"/>
    </row>
    <row r="7" spans="1:4" ht="37.5" x14ac:dyDescent="0.3">
      <c r="A7" s="30" t="s">
        <v>89</v>
      </c>
      <c r="B7" s="31" t="s">
        <v>90</v>
      </c>
      <c r="C7" s="31"/>
      <c r="D7" s="30"/>
    </row>
    <row r="8" spans="1:4" ht="56.25" x14ac:dyDescent="0.3">
      <c r="A8" s="30" t="s">
        <v>91</v>
      </c>
      <c r="B8" s="31" t="s">
        <v>93</v>
      </c>
      <c r="C8" s="31"/>
      <c r="D8" s="30"/>
    </row>
    <row r="9" spans="1:4" x14ac:dyDescent="0.3">
      <c r="A9" s="30"/>
      <c r="B9" s="31"/>
      <c r="C9" s="31"/>
      <c r="D9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29" customWidth="1"/>
    <col min="2" max="2" width="40.85546875" style="29" customWidth="1"/>
    <col min="3" max="3" width="12.7109375" style="29" bestFit="1" customWidth="1"/>
    <col min="4" max="4" width="13.140625" style="29" bestFit="1" customWidth="1"/>
    <col min="5" max="5" width="80.5703125" style="29" bestFit="1" customWidth="1"/>
    <col min="6" max="16384" width="9.140625" style="29"/>
  </cols>
  <sheetData>
    <row r="1" spans="1:5" x14ac:dyDescent="0.3">
      <c r="A1" s="32" t="s">
        <v>115</v>
      </c>
      <c r="B1" s="32" t="s">
        <v>114</v>
      </c>
      <c r="C1" s="33" t="s">
        <v>98</v>
      </c>
      <c r="D1" s="33" t="s">
        <v>102</v>
      </c>
      <c r="E1" s="33" t="s">
        <v>111</v>
      </c>
    </row>
    <row r="2" spans="1:5" x14ac:dyDescent="0.3">
      <c r="A2" s="41" t="s">
        <v>95</v>
      </c>
      <c r="B2" s="41" t="s">
        <v>97</v>
      </c>
      <c r="C2" s="34" t="s">
        <v>110</v>
      </c>
      <c r="D2" s="35" t="s">
        <v>103</v>
      </c>
      <c r="E2" s="34" t="s">
        <v>117</v>
      </c>
    </row>
    <row r="3" spans="1:5" x14ac:dyDescent="0.3">
      <c r="A3" s="42" t="s">
        <v>95</v>
      </c>
      <c r="B3" s="42" t="s">
        <v>97</v>
      </c>
      <c r="C3" s="34" t="s">
        <v>99</v>
      </c>
      <c r="D3" s="35" t="s">
        <v>103</v>
      </c>
      <c r="E3" s="34"/>
    </row>
    <row r="4" spans="1:5" x14ac:dyDescent="0.3">
      <c r="A4" s="42" t="s">
        <v>95</v>
      </c>
      <c r="B4" s="42" t="s">
        <v>97</v>
      </c>
      <c r="C4" s="34" t="s">
        <v>100</v>
      </c>
      <c r="D4" s="35" t="s">
        <v>103</v>
      </c>
      <c r="E4" s="34" t="s">
        <v>118</v>
      </c>
    </row>
    <row r="5" spans="1:5" x14ac:dyDescent="0.3">
      <c r="A5" s="43" t="s">
        <v>95</v>
      </c>
      <c r="B5" s="43" t="s">
        <v>97</v>
      </c>
      <c r="C5" s="34" t="s">
        <v>101</v>
      </c>
      <c r="D5" s="36" t="s">
        <v>104</v>
      </c>
      <c r="E5" s="37"/>
    </row>
    <row r="6" spans="1:5" x14ac:dyDescent="0.3">
      <c r="A6" s="41" t="s">
        <v>95</v>
      </c>
      <c r="B6" s="41" t="s">
        <v>96</v>
      </c>
      <c r="C6" s="34" t="s">
        <v>110</v>
      </c>
      <c r="D6" s="36" t="s">
        <v>104</v>
      </c>
      <c r="E6" s="37"/>
    </row>
    <row r="7" spans="1:5" x14ac:dyDescent="0.3">
      <c r="A7" s="42" t="s">
        <v>95</v>
      </c>
      <c r="B7" s="42" t="s">
        <v>96</v>
      </c>
      <c r="C7" s="34" t="s">
        <v>99</v>
      </c>
      <c r="D7" s="35" t="s">
        <v>103</v>
      </c>
      <c r="E7" s="38"/>
    </row>
    <row r="8" spans="1:5" x14ac:dyDescent="0.3">
      <c r="A8" s="42" t="s">
        <v>95</v>
      </c>
      <c r="B8" s="42" t="s">
        <v>96</v>
      </c>
      <c r="C8" s="34" t="s">
        <v>100</v>
      </c>
      <c r="D8" s="36" t="s">
        <v>104</v>
      </c>
      <c r="E8" s="38"/>
    </row>
    <row r="9" spans="1:5" x14ac:dyDescent="0.3">
      <c r="A9" s="43" t="s">
        <v>95</v>
      </c>
      <c r="B9" s="43" t="s">
        <v>96</v>
      </c>
      <c r="C9" s="34" t="s">
        <v>101</v>
      </c>
      <c r="D9" s="36" t="s">
        <v>104</v>
      </c>
      <c r="E9" s="38"/>
    </row>
    <row r="10" spans="1:5" x14ac:dyDescent="0.3">
      <c r="A10" s="41" t="s">
        <v>95</v>
      </c>
      <c r="B10" s="41" t="s">
        <v>105</v>
      </c>
      <c r="C10" s="34" t="s">
        <v>110</v>
      </c>
      <c r="D10" s="36" t="s">
        <v>104</v>
      </c>
      <c r="E10" s="38"/>
    </row>
    <row r="11" spans="1:5" x14ac:dyDescent="0.3">
      <c r="A11" s="42" t="s">
        <v>95</v>
      </c>
      <c r="B11" s="42" t="s">
        <v>105</v>
      </c>
      <c r="C11" s="34" t="s">
        <v>99</v>
      </c>
      <c r="D11" s="35" t="s">
        <v>103</v>
      </c>
      <c r="E11" s="38"/>
    </row>
    <row r="12" spans="1:5" x14ac:dyDescent="0.3">
      <c r="A12" s="42" t="s">
        <v>95</v>
      </c>
      <c r="B12" s="42" t="s">
        <v>105</v>
      </c>
      <c r="C12" s="34" t="s">
        <v>100</v>
      </c>
      <c r="D12" s="36" t="s">
        <v>104</v>
      </c>
      <c r="E12" s="38"/>
    </row>
    <row r="13" spans="1:5" x14ac:dyDescent="0.3">
      <c r="A13" s="43" t="s">
        <v>95</v>
      </c>
      <c r="B13" s="43" t="s">
        <v>105</v>
      </c>
      <c r="C13" s="34" t="s">
        <v>101</v>
      </c>
      <c r="D13" s="36" t="s">
        <v>104</v>
      </c>
      <c r="E13" s="38"/>
    </row>
    <row r="14" spans="1:5" x14ac:dyDescent="0.3">
      <c r="A14" s="41" t="s">
        <v>95</v>
      </c>
      <c r="B14" s="41" t="s">
        <v>106</v>
      </c>
      <c r="C14" s="34" t="s">
        <v>110</v>
      </c>
      <c r="D14" s="36" t="s">
        <v>104</v>
      </c>
      <c r="E14" s="38"/>
    </row>
    <row r="15" spans="1:5" x14ac:dyDescent="0.3">
      <c r="A15" s="42" t="s">
        <v>95</v>
      </c>
      <c r="B15" s="42" t="s">
        <v>106</v>
      </c>
      <c r="C15" s="34" t="s">
        <v>99</v>
      </c>
      <c r="D15" s="35" t="s">
        <v>103</v>
      </c>
      <c r="E15" s="38"/>
    </row>
    <row r="16" spans="1:5" x14ac:dyDescent="0.3">
      <c r="A16" s="42" t="s">
        <v>95</v>
      </c>
      <c r="B16" s="42" t="s">
        <v>106</v>
      </c>
      <c r="C16" s="34" t="s">
        <v>100</v>
      </c>
      <c r="D16" s="36" t="s">
        <v>104</v>
      </c>
      <c r="E16" s="38"/>
    </row>
    <row r="17" spans="1:5" x14ac:dyDescent="0.3">
      <c r="A17" s="43" t="s">
        <v>95</v>
      </c>
      <c r="B17" s="43" t="s">
        <v>106</v>
      </c>
      <c r="C17" s="34" t="s">
        <v>101</v>
      </c>
      <c r="D17" s="36" t="s">
        <v>104</v>
      </c>
      <c r="E17" s="38"/>
    </row>
    <row r="18" spans="1:5" x14ac:dyDescent="0.3">
      <c r="A18" s="41" t="s">
        <v>95</v>
      </c>
      <c r="B18" s="41" t="s">
        <v>107</v>
      </c>
      <c r="C18" s="34" t="s">
        <v>110</v>
      </c>
      <c r="D18" s="36" t="s">
        <v>104</v>
      </c>
      <c r="E18" s="38"/>
    </row>
    <row r="19" spans="1:5" x14ac:dyDescent="0.3">
      <c r="A19" s="42" t="s">
        <v>95</v>
      </c>
      <c r="B19" s="42" t="s">
        <v>107</v>
      </c>
      <c r="C19" s="34" t="s">
        <v>99</v>
      </c>
      <c r="D19" s="35" t="s">
        <v>103</v>
      </c>
      <c r="E19" s="38"/>
    </row>
    <row r="20" spans="1:5" x14ac:dyDescent="0.3">
      <c r="A20" s="42" t="s">
        <v>95</v>
      </c>
      <c r="B20" s="42" t="s">
        <v>107</v>
      </c>
      <c r="C20" s="34" t="s">
        <v>100</v>
      </c>
      <c r="D20" s="36" t="s">
        <v>104</v>
      </c>
      <c r="E20" s="38"/>
    </row>
    <row r="21" spans="1:5" x14ac:dyDescent="0.3">
      <c r="A21" s="43" t="s">
        <v>95</v>
      </c>
      <c r="B21" s="43" t="s">
        <v>107</v>
      </c>
      <c r="C21" s="34" t="s">
        <v>101</v>
      </c>
      <c r="D21" s="36" t="s">
        <v>104</v>
      </c>
      <c r="E21" s="38"/>
    </row>
    <row r="22" spans="1:5" x14ac:dyDescent="0.3">
      <c r="A22" s="41" t="s">
        <v>95</v>
      </c>
      <c r="B22" s="41" t="s">
        <v>108</v>
      </c>
      <c r="C22" s="34" t="s">
        <v>110</v>
      </c>
      <c r="D22" s="36" t="s">
        <v>104</v>
      </c>
      <c r="E22" s="38"/>
    </row>
    <row r="23" spans="1:5" x14ac:dyDescent="0.3">
      <c r="A23" s="42" t="s">
        <v>95</v>
      </c>
      <c r="B23" s="42" t="s">
        <v>108</v>
      </c>
      <c r="C23" s="34" t="s">
        <v>99</v>
      </c>
      <c r="D23" s="35" t="s">
        <v>103</v>
      </c>
      <c r="E23" s="38"/>
    </row>
    <row r="24" spans="1:5" x14ac:dyDescent="0.3">
      <c r="A24" s="42" t="s">
        <v>95</v>
      </c>
      <c r="B24" s="42" t="s">
        <v>108</v>
      </c>
      <c r="C24" s="34" t="s">
        <v>100</v>
      </c>
      <c r="D24" s="36" t="s">
        <v>104</v>
      </c>
      <c r="E24" s="38"/>
    </row>
    <row r="25" spans="1:5" x14ac:dyDescent="0.3">
      <c r="A25" s="43" t="s">
        <v>95</v>
      </c>
      <c r="B25" s="43" t="s">
        <v>108</v>
      </c>
      <c r="C25" s="34" t="s">
        <v>101</v>
      </c>
      <c r="D25" s="36" t="s">
        <v>104</v>
      </c>
      <c r="E25" s="38"/>
    </row>
    <row r="26" spans="1:5" x14ac:dyDescent="0.3">
      <c r="A26" s="41" t="s">
        <v>95</v>
      </c>
      <c r="B26" s="41" t="s">
        <v>109</v>
      </c>
      <c r="C26" s="34" t="s">
        <v>110</v>
      </c>
      <c r="D26" s="36" t="s">
        <v>104</v>
      </c>
      <c r="E26" s="38"/>
    </row>
    <row r="27" spans="1:5" x14ac:dyDescent="0.3">
      <c r="A27" s="42" t="s">
        <v>95</v>
      </c>
      <c r="B27" s="42" t="s">
        <v>109</v>
      </c>
      <c r="C27" s="34" t="s">
        <v>99</v>
      </c>
      <c r="D27" s="35" t="s">
        <v>103</v>
      </c>
      <c r="E27" s="38"/>
    </row>
    <row r="28" spans="1:5" x14ac:dyDescent="0.3">
      <c r="A28" s="42" t="s">
        <v>95</v>
      </c>
      <c r="B28" s="42" t="s">
        <v>109</v>
      </c>
      <c r="C28" s="34" t="s">
        <v>100</v>
      </c>
      <c r="D28" s="36" t="s">
        <v>104</v>
      </c>
      <c r="E28" s="38"/>
    </row>
    <row r="29" spans="1:5" x14ac:dyDescent="0.3">
      <c r="A29" s="43" t="s">
        <v>95</v>
      </c>
      <c r="B29" s="43" t="s">
        <v>109</v>
      </c>
      <c r="C29" s="34" t="s">
        <v>101</v>
      </c>
      <c r="D29" s="36" t="s">
        <v>104</v>
      </c>
      <c r="E29" s="38"/>
    </row>
    <row r="30" spans="1:5" x14ac:dyDescent="0.3">
      <c r="A30" s="41" t="s">
        <v>95</v>
      </c>
      <c r="B30" s="41" t="s">
        <v>112</v>
      </c>
      <c r="C30" s="34" t="s">
        <v>110</v>
      </c>
      <c r="D30" s="36" t="s">
        <v>104</v>
      </c>
      <c r="E30" s="38"/>
    </row>
    <row r="31" spans="1:5" x14ac:dyDescent="0.3">
      <c r="A31" s="42" t="s">
        <v>95</v>
      </c>
      <c r="B31" s="42" t="s">
        <v>112</v>
      </c>
      <c r="C31" s="34" t="s">
        <v>99</v>
      </c>
      <c r="D31" s="35" t="s">
        <v>103</v>
      </c>
      <c r="E31" s="38"/>
    </row>
    <row r="32" spans="1:5" x14ac:dyDescent="0.3">
      <c r="A32" s="42" t="s">
        <v>95</v>
      </c>
      <c r="B32" s="42" t="s">
        <v>112</v>
      </c>
      <c r="C32" s="34" t="s">
        <v>100</v>
      </c>
      <c r="D32" s="36" t="s">
        <v>104</v>
      </c>
      <c r="E32" s="38"/>
    </row>
    <row r="33" spans="1:5" x14ac:dyDescent="0.3">
      <c r="A33" s="43" t="s">
        <v>95</v>
      </c>
      <c r="B33" s="43" t="s">
        <v>112</v>
      </c>
      <c r="C33" s="34" t="s">
        <v>101</v>
      </c>
      <c r="D33" s="36" t="s">
        <v>104</v>
      </c>
      <c r="E33" s="38"/>
    </row>
    <row r="34" spans="1:5" x14ac:dyDescent="0.3">
      <c r="A34" s="41" t="s">
        <v>95</v>
      </c>
      <c r="B34" s="41" t="s">
        <v>113</v>
      </c>
      <c r="C34" s="34" t="s">
        <v>110</v>
      </c>
      <c r="D34" s="36" t="s">
        <v>104</v>
      </c>
      <c r="E34" s="38"/>
    </row>
    <row r="35" spans="1:5" x14ac:dyDescent="0.3">
      <c r="A35" s="42" t="s">
        <v>95</v>
      </c>
      <c r="B35" s="42" t="s">
        <v>113</v>
      </c>
      <c r="C35" s="34" t="s">
        <v>99</v>
      </c>
      <c r="D35" s="35" t="s">
        <v>103</v>
      </c>
      <c r="E35" s="38"/>
    </row>
    <row r="36" spans="1:5" x14ac:dyDescent="0.3">
      <c r="A36" s="42" t="s">
        <v>95</v>
      </c>
      <c r="B36" s="42" t="s">
        <v>113</v>
      </c>
      <c r="C36" s="34" t="s">
        <v>100</v>
      </c>
      <c r="D36" s="36" t="s">
        <v>104</v>
      </c>
      <c r="E36" s="38"/>
    </row>
    <row r="37" spans="1:5" x14ac:dyDescent="0.3">
      <c r="A37" s="43" t="s">
        <v>95</v>
      </c>
      <c r="B37" s="43" t="s">
        <v>113</v>
      </c>
      <c r="C37" s="34" t="s">
        <v>101</v>
      </c>
      <c r="D37" s="36" t="s">
        <v>104</v>
      </c>
      <c r="E37" s="38"/>
    </row>
    <row r="38" spans="1:5" x14ac:dyDescent="0.3">
      <c r="A38" s="41" t="s">
        <v>116</v>
      </c>
      <c r="B38" s="41" t="s">
        <v>96</v>
      </c>
      <c r="C38" s="34" t="s">
        <v>110</v>
      </c>
      <c r="D38" s="35" t="s">
        <v>103</v>
      </c>
      <c r="E38" s="34" t="s">
        <v>117</v>
      </c>
    </row>
    <row r="39" spans="1:5" x14ac:dyDescent="0.3">
      <c r="A39" s="42" t="s">
        <v>116</v>
      </c>
      <c r="B39" s="42" t="s">
        <v>96</v>
      </c>
      <c r="C39" s="34" t="s">
        <v>99</v>
      </c>
      <c r="D39" s="35" t="s">
        <v>103</v>
      </c>
      <c r="E39" s="38"/>
    </row>
    <row r="40" spans="1:5" x14ac:dyDescent="0.3">
      <c r="A40" s="42" t="s">
        <v>116</v>
      </c>
      <c r="B40" s="42" t="s">
        <v>96</v>
      </c>
      <c r="C40" s="34" t="s">
        <v>100</v>
      </c>
      <c r="D40" s="35" t="s">
        <v>103</v>
      </c>
      <c r="E40" s="34" t="s">
        <v>118</v>
      </c>
    </row>
    <row r="41" spans="1:5" x14ac:dyDescent="0.3">
      <c r="A41" s="43" t="s">
        <v>116</v>
      </c>
      <c r="B41" s="43" t="s">
        <v>96</v>
      </c>
      <c r="C41" s="34" t="s">
        <v>101</v>
      </c>
      <c r="D41" s="36" t="s">
        <v>104</v>
      </c>
      <c r="E41" s="38"/>
    </row>
    <row r="42" spans="1:5" x14ac:dyDescent="0.3">
      <c r="A42" s="41" t="s">
        <v>116</v>
      </c>
      <c r="B42" s="41" t="s">
        <v>105</v>
      </c>
      <c r="C42" s="34" t="s">
        <v>110</v>
      </c>
      <c r="D42" s="35" t="s">
        <v>103</v>
      </c>
      <c r="E42" s="34" t="s">
        <v>117</v>
      </c>
    </row>
    <row r="43" spans="1:5" x14ac:dyDescent="0.3">
      <c r="A43" s="42" t="s">
        <v>116</v>
      </c>
      <c r="B43" s="42" t="s">
        <v>105</v>
      </c>
      <c r="C43" s="34" t="s">
        <v>99</v>
      </c>
      <c r="D43" s="35" t="s">
        <v>103</v>
      </c>
      <c r="E43" s="38"/>
    </row>
    <row r="44" spans="1:5" x14ac:dyDescent="0.3">
      <c r="A44" s="42" t="s">
        <v>116</v>
      </c>
      <c r="B44" s="42" t="s">
        <v>105</v>
      </c>
      <c r="C44" s="34" t="s">
        <v>100</v>
      </c>
      <c r="D44" s="35" t="s">
        <v>103</v>
      </c>
      <c r="E44" s="34" t="s">
        <v>118</v>
      </c>
    </row>
    <row r="45" spans="1:5" x14ac:dyDescent="0.3">
      <c r="A45" s="43" t="s">
        <v>116</v>
      </c>
      <c r="B45" s="43" t="s">
        <v>105</v>
      </c>
      <c r="C45" s="34" t="s">
        <v>101</v>
      </c>
      <c r="D45" s="36" t="s">
        <v>104</v>
      </c>
      <c r="E45" s="38"/>
    </row>
    <row r="46" spans="1:5" x14ac:dyDescent="0.3">
      <c r="A46" s="41" t="s">
        <v>116</v>
      </c>
      <c r="B46" s="41" t="s">
        <v>106</v>
      </c>
      <c r="C46" s="34" t="s">
        <v>110</v>
      </c>
      <c r="D46" s="35" t="s">
        <v>103</v>
      </c>
      <c r="E46" s="34" t="s">
        <v>117</v>
      </c>
    </row>
    <row r="47" spans="1:5" x14ac:dyDescent="0.3">
      <c r="A47" s="42" t="s">
        <v>116</v>
      </c>
      <c r="B47" s="42" t="s">
        <v>106</v>
      </c>
      <c r="C47" s="34" t="s">
        <v>99</v>
      </c>
      <c r="D47" s="35" t="s">
        <v>103</v>
      </c>
      <c r="E47" s="38"/>
    </row>
    <row r="48" spans="1:5" x14ac:dyDescent="0.3">
      <c r="A48" s="42" t="s">
        <v>116</v>
      </c>
      <c r="B48" s="42" t="s">
        <v>106</v>
      </c>
      <c r="C48" s="34" t="s">
        <v>100</v>
      </c>
      <c r="D48" s="35" t="s">
        <v>103</v>
      </c>
      <c r="E48" s="34" t="s">
        <v>118</v>
      </c>
    </row>
    <row r="49" spans="1:5" x14ac:dyDescent="0.3">
      <c r="A49" s="43" t="s">
        <v>116</v>
      </c>
      <c r="B49" s="43" t="s">
        <v>106</v>
      </c>
      <c r="C49" s="34" t="s">
        <v>101</v>
      </c>
      <c r="D49" s="36" t="s">
        <v>104</v>
      </c>
      <c r="E49" s="38"/>
    </row>
    <row r="50" spans="1:5" x14ac:dyDescent="0.3">
      <c r="A50" s="41" t="s">
        <v>116</v>
      </c>
      <c r="B50" s="41" t="s">
        <v>107</v>
      </c>
      <c r="C50" s="34" t="s">
        <v>110</v>
      </c>
      <c r="D50" s="35" t="s">
        <v>103</v>
      </c>
      <c r="E50" s="34" t="s">
        <v>117</v>
      </c>
    </row>
    <row r="51" spans="1:5" x14ac:dyDescent="0.3">
      <c r="A51" s="42" t="s">
        <v>116</v>
      </c>
      <c r="B51" s="42" t="s">
        <v>107</v>
      </c>
      <c r="C51" s="34" t="s">
        <v>99</v>
      </c>
      <c r="D51" s="35" t="s">
        <v>103</v>
      </c>
      <c r="E51" s="38"/>
    </row>
    <row r="52" spans="1:5" x14ac:dyDescent="0.3">
      <c r="A52" s="42" t="s">
        <v>116</v>
      </c>
      <c r="B52" s="42" t="s">
        <v>107</v>
      </c>
      <c r="C52" s="34" t="s">
        <v>100</v>
      </c>
      <c r="D52" s="35" t="s">
        <v>103</v>
      </c>
      <c r="E52" s="34" t="s">
        <v>118</v>
      </c>
    </row>
    <row r="53" spans="1:5" x14ac:dyDescent="0.3">
      <c r="A53" s="43" t="s">
        <v>116</v>
      </c>
      <c r="B53" s="43" t="s">
        <v>107</v>
      </c>
      <c r="C53" s="34" t="s">
        <v>101</v>
      </c>
      <c r="D53" s="36" t="s">
        <v>104</v>
      </c>
      <c r="E53" s="38"/>
    </row>
    <row r="54" spans="1:5" x14ac:dyDescent="0.3">
      <c r="A54" s="41" t="s">
        <v>116</v>
      </c>
      <c r="B54" s="41" t="s">
        <v>108</v>
      </c>
      <c r="C54" s="34" t="s">
        <v>110</v>
      </c>
      <c r="D54" s="35" t="s">
        <v>103</v>
      </c>
      <c r="E54" s="34" t="s">
        <v>117</v>
      </c>
    </row>
    <row r="55" spans="1:5" x14ac:dyDescent="0.3">
      <c r="A55" s="42" t="s">
        <v>116</v>
      </c>
      <c r="B55" s="42" t="s">
        <v>108</v>
      </c>
      <c r="C55" s="34" t="s">
        <v>99</v>
      </c>
      <c r="D55" s="35" t="s">
        <v>103</v>
      </c>
      <c r="E55" s="38"/>
    </row>
    <row r="56" spans="1:5" x14ac:dyDescent="0.3">
      <c r="A56" s="42" t="s">
        <v>116</v>
      </c>
      <c r="B56" s="42" t="s">
        <v>108</v>
      </c>
      <c r="C56" s="34" t="s">
        <v>100</v>
      </c>
      <c r="D56" s="35" t="s">
        <v>103</v>
      </c>
      <c r="E56" s="34" t="s">
        <v>118</v>
      </c>
    </row>
    <row r="57" spans="1:5" x14ac:dyDescent="0.3">
      <c r="A57" s="43" t="s">
        <v>116</v>
      </c>
      <c r="B57" s="43" t="s">
        <v>108</v>
      </c>
      <c r="C57" s="34" t="s">
        <v>101</v>
      </c>
      <c r="D57" s="36" t="s">
        <v>104</v>
      </c>
      <c r="E57" s="38"/>
    </row>
    <row r="58" spans="1:5" x14ac:dyDescent="0.3">
      <c r="A58" s="41" t="s">
        <v>116</v>
      </c>
      <c r="B58" s="41" t="s">
        <v>109</v>
      </c>
      <c r="C58" s="34" t="s">
        <v>110</v>
      </c>
      <c r="D58" s="35" t="s">
        <v>103</v>
      </c>
      <c r="E58" s="34" t="s">
        <v>117</v>
      </c>
    </row>
    <row r="59" spans="1:5" x14ac:dyDescent="0.3">
      <c r="A59" s="42" t="s">
        <v>116</v>
      </c>
      <c r="B59" s="42" t="s">
        <v>109</v>
      </c>
      <c r="C59" s="34" t="s">
        <v>99</v>
      </c>
      <c r="D59" s="35" t="s">
        <v>103</v>
      </c>
      <c r="E59" s="38"/>
    </row>
    <row r="60" spans="1:5" x14ac:dyDescent="0.3">
      <c r="A60" s="42" t="s">
        <v>116</v>
      </c>
      <c r="B60" s="42" t="s">
        <v>109</v>
      </c>
      <c r="C60" s="34" t="s">
        <v>100</v>
      </c>
      <c r="D60" s="35" t="s">
        <v>103</v>
      </c>
      <c r="E60" s="34" t="s">
        <v>118</v>
      </c>
    </row>
    <row r="61" spans="1:5" x14ac:dyDescent="0.3">
      <c r="A61" s="43" t="s">
        <v>116</v>
      </c>
      <c r="B61" s="43" t="s">
        <v>109</v>
      </c>
      <c r="C61" s="34" t="s">
        <v>101</v>
      </c>
      <c r="D61" s="36" t="s">
        <v>104</v>
      </c>
      <c r="E61" s="38"/>
    </row>
    <row r="62" spans="1:5" x14ac:dyDescent="0.3">
      <c r="A62" s="41" t="s">
        <v>116</v>
      </c>
      <c r="B62" s="41" t="s">
        <v>112</v>
      </c>
      <c r="C62" s="34" t="s">
        <v>110</v>
      </c>
      <c r="D62" s="36" t="s">
        <v>104</v>
      </c>
      <c r="E62" s="37"/>
    </row>
    <row r="63" spans="1:5" x14ac:dyDescent="0.3">
      <c r="A63" s="42" t="s">
        <v>116</v>
      </c>
      <c r="B63" s="42" t="s">
        <v>112</v>
      </c>
      <c r="C63" s="34" t="s">
        <v>99</v>
      </c>
      <c r="D63" s="35" t="s">
        <v>103</v>
      </c>
      <c r="E63" s="37"/>
    </row>
    <row r="64" spans="1:5" x14ac:dyDescent="0.3">
      <c r="A64" s="42" t="s">
        <v>116</v>
      </c>
      <c r="B64" s="42" t="s">
        <v>112</v>
      </c>
      <c r="C64" s="34" t="s">
        <v>100</v>
      </c>
      <c r="D64" s="36" t="s">
        <v>104</v>
      </c>
      <c r="E64" s="37"/>
    </row>
    <row r="65" spans="1:5" x14ac:dyDescent="0.3">
      <c r="A65" s="43" t="s">
        <v>116</v>
      </c>
      <c r="B65" s="43" t="s">
        <v>112</v>
      </c>
      <c r="C65" s="34" t="s">
        <v>101</v>
      </c>
      <c r="D65" s="36" t="s">
        <v>104</v>
      </c>
      <c r="E65" s="37"/>
    </row>
    <row r="66" spans="1:5" x14ac:dyDescent="0.3">
      <c r="A66" s="41" t="s">
        <v>116</v>
      </c>
      <c r="B66" s="41" t="s">
        <v>113</v>
      </c>
      <c r="C66" s="34" t="s">
        <v>110</v>
      </c>
      <c r="D66" s="36" t="s">
        <v>104</v>
      </c>
      <c r="E66" s="37"/>
    </row>
    <row r="67" spans="1:5" x14ac:dyDescent="0.3">
      <c r="A67" s="42" t="s">
        <v>116</v>
      </c>
      <c r="B67" s="42" t="s">
        <v>113</v>
      </c>
      <c r="C67" s="34" t="s">
        <v>99</v>
      </c>
      <c r="D67" s="35" t="s">
        <v>103</v>
      </c>
      <c r="E67" s="37"/>
    </row>
    <row r="68" spans="1:5" x14ac:dyDescent="0.3">
      <c r="A68" s="42" t="s">
        <v>116</v>
      </c>
      <c r="B68" s="42" t="s">
        <v>113</v>
      </c>
      <c r="C68" s="34" t="s">
        <v>100</v>
      </c>
      <c r="D68" s="36" t="s">
        <v>104</v>
      </c>
      <c r="E68" s="37"/>
    </row>
    <row r="69" spans="1:5" x14ac:dyDescent="0.3">
      <c r="A69" s="43" t="s">
        <v>116</v>
      </c>
      <c r="B69" s="43" t="s">
        <v>113</v>
      </c>
      <c r="C69" s="34" t="s">
        <v>101</v>
      </c>
      <c r="D69" s="36" t="s">
        <v>104</v>
      </c>
      <c r="E69" s="37"/>
    </row>
    <row r="70" spans="1:5" x14ac:dyDescent="0.3">
      <c r="A70" s="41" t="s">
        <v>119</v>
      </c>
      <c r="B70" s="41" t="s">
        <v>96</v>
      </c>
      <c r="C70" s="34" t="s">
        <v>110</v>
      </c>
      <c r="D70" s="36" t="s">
        <v>104</v>
      </c>
      <c r="E70" s="38"/>
    </row>
    <row r="71" spans="1:5" x14ac:dyDescent="0.3">
      <c r="A71" s="42" t="s">
        <v>119</v>
      </c>
      <c r="B71" s="42" t="s">
        <v>96</v>
      </c>
      <c r="C71" s="34" t="s">
        <v>99</v>
      </c>
      <c r="D71" s="35" t="s">
        <v>103</v>
      </c>
      <c r="E71" s="38"/>
    </row>
    <row r="72" spans="1:5" x14ac:dyDescent="0.3">
      <c r="A72" s="42" t="s">
        <v>119</v>
      </c>
      <c r="B72" s="42" t="s">
        <v>96</v>
      </c>
      <c r="C72" s="34" t="s">
        <v>100</v>
      </c>
      <c r="D72" s="36" t="s">
        <v>104</v>
      </c>
      <c r="E72" s="38"/>
    </row>
    <row r="73" spans="1:5" x14ac:dyDescent="0.3">
      <c r="A73" s="43" t="s">
        <v>119</v>
      </c>
      <c r="B73" s="43" t="s">
        <v>96</v>
      </c>
      <c r="C73" s="34" t="s">
        <v>101</v>
      </c>
      <c r="D73" s="36" t="s">
        <v>104</v>
      </c>
      <c r="E73" s="38"/>
    </row>
    <row r="74" spans="1:5" x14ac:dyDescent="0.3">
      <c r="A74" s="41" t="s">
        <v>119</v>
      </c>
      <c r="B74" s="41" t="s">
        <v>113</v>
      </c>
      <c r="C74" s="34" t="s">
        <v>110</v>
      </c>
      <c r="D74" s="35" t="s">
        <v>103</v>
      </c>
      <c r="E74" s="34" t="s">
        <v>117</v>
      </c>
    </row>
    <row r="75" spans="1:5" x14ac:dyDescent="0.3">
      <c r="A75" s="42" t="s">
        <v>119</v>
      </c>
      <c r="B75" s="42" t="s">
        <v>113</v>
      </c>
      <c r="C75" s="34" t="s">
        <v>99</v>
      </c>
      <c r="D75" s="35" t="s">
        <v>103</v>
      </c>
      <c r="E75" s="38"/>
    </row>
    <row r="76" spans="1:5" x14ac:dyDescent="0.3">
      <c r="A76" s="42" t="s">
        <v>119</v>
      </c>
      <c r="B76" s="42" t="s">
        <v>113</v>
      </c>
      <c r="C76" s="34" t="s">
        <v>100</v>
      </c>
      <c r="D76" s="35" t="s">
        <v>103</v>
      </c>
      <c r="E76" s="34" t="s">
        <v>118</v>
      </c>
    </row>
    <row r="77" spans="1:5" x14ac:dyDescent="0.3">
      <c r="A77" s="43" t="s">
        <v>119</v>
      </c>
      <c r="B77" s="43" t="s">
        <v>113</v>
      </c>
      <c r="C77" s="34" t="s">
        <v>101</v>
      </c>
      <c r="D77" s="36" t="s">
        <v>104</v>
      </c>
      <c r="E77" s="37"/>
    </row>
  </sheetData>
  <autoFilter ref="A1:E77"/>
  <mergeCells count="38"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QUAN_LY_TON_KHO_DINH_MUC</vt:lpstr>
      <vt:lpstr>WORK_FLOW</vt:lpstr>
      <vt:lpstr>USER_FLOW_BP_KINH_DOANH</vt:lpstr>
      <vt:lpstr>USER_FLOW_BP_KE_HOACH</vt:lpstr>
      <vt:lpstr>PP_TINH_GIA_XUAT_KHO</vt:lpstr>
      <vt:lpstr>HUONG_DAN_NGHIEP_VU</vt:lpstr>
      <vt:lpstr>PHAN_QUYEN</vt:lpstr>
      <vt:lpstr>USER_FLOW_BP_KINH_DOANH!Print_Area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2024-08-05T03:57:10Z</cp:lastPrinted>
  <dcterms:created xsi:type="dcterms:W3CDTF">2015-06-05T18:17:20Z</dcterms:created>
  <dcterms:modified xsi:type="dcterms:W3CDTF">2024-08-05T09:48:49Z</dcterms:modified>
</cp:coreProperties>
</file>