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/>
  <mc:AlternateContent xmlns:mc="http://schemas.openxmlformats.org/markup-compatibility/2006">
    <mc:Choice Requires="x15">
      <x15ac:absPath xmlns:x15ac="http://schemas.microsoft.com/office/spreadsheetml/2010/11/ac" url="C:\Users\ming.liu\Desktop\Research\Reports\"/>
    </mc:Choice>
  </mc:AlternateContent>
  <xr:revisionPtr revIDLastSave="0" documentId="13_ncr:1_{0CB9CC78-72FB-43E6-B048-2F1E8D26F613}" xr6:coauthVersionLast="47" xr6:coauthVersionMax="47" xr10:uidLastSave="{00000000-0000-0000-0000-000000000000}"/>
  <bookViews>
    <workbookView xWindow="-108" yWindow="-108" windowWidth="23256" windowHeight="12576" firstSheet="9" activeTab="12" xr2:uid="{00000000-000D-0000-FFFF-FFFF00000000}"/>
  </bookViews>
  <sheets>
    <sheet name="Overall" sheetId="6" r:id="rId1"/>
    <sheet name="Spacy" sheetId="1" r:id="rId2"/>
    <sheet name="CRF" sheetId="2" r:id="rId3"/>
    <sheet name="BiLSTM" sheetId="3" r:id="rId4"/>
    <sheet name="LSTM" sheetId="5" r:id="rId5"/>
    <sheet name="BERT data" sheetId="14" r:id="rId6"/>
    <sheet name="BERT other" sheetId="4" r:id="rId7"/>
    <sheet name="New CRF" sheetId="7" r:id="rId8"/>
    <sheet name="BiLSTM-CRF" sheetId="9" r:id="rId9"/>
    <sheet name="NewBiLSTM" sheetId="8" r:id="rId10"/>
    <sheet name="BiLSTM random early" sheetId="10" r:id="rId11"/>
    <sheet name="BiLSTM random cluser with early" sheetId="11" r:id="rId12"/>
    <sheet name="Comparation with all 3 New solu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3" l="1"/>
  <c r="D24" i="13"/>
  <c r="A18" i="10"/>
  <c r="U16" i="14"/>
  <c r="U15" i="14"/>
  <c r="U12" i="14"/>
  <c r="U11" i="14"/>
  <c r="T39" i="14"/>
  <c r="S39" i="14"/>
  <c r="U31" i="14"/>
  <c r="U30" i="14"/>
  <c r="U22" i="14"/>
  <c r="T32" i="14"/>
  <c r="U29" i="14"/>
  <c r="U21" i="14"/>
  <c r="U20" i="14"/>
  <c r="D6" i="6"/>
  <c r="U19" i="14"/>
  <c r="U18" i="14"/>
  <c r="D2" i="14"/>
  <c r="C2" i="4"/>
  <c r="D88" i="13"/>
  <c r="D87" i="13"/>
  <c r="D84" i="13"/>
  <c r="D81" i="13"/>
  <c r="D80" i="13"/>
  <c r="D79" i="13"/>
  <c r="D86" i="13"/>
  <c r="D85" i="13"/>
  <c r="L34" i="8"/>
  <c r="K34" i="8"/>
  <c r="J34" i="8"/>
  <c r="K32" i="8"/>
  <c r="C23" i="8"/>
  <c r="C24" i="8"/>
  <c r="C25" i="8"/>
  <c r="C26" i="8"/>
  <c r="C27" i="8"/>
  <c r="C22" i="8"/>
  <c r="D36" i="13"/>
  <c r="D35" i="13"/>
  <c r="C36" i="13"/>
  <c r="D37" i="13"/>
  <c r="H20" i="9"/>
  <c r="H21" i="9"/>
  <c r="H19" i="9"/>
  <c r="M11" i="1"/>
  <c r="M10" i="1"/>
  <c r="K87" i="13"/>
  <c r="K85" i="13"/>
  <c r="D73" i="13"/>
  <c r="D72" i="13"/>
  <c r="D71" i="13"/>
  <c r="D25" i="13"/>
  <c r="D30" i="13"/>
  <c r="D31" i="13"/>
  <c r="D29" i="13"/>
  <c r="L2" i="13"/>
  <c r="L12" i="13"/>
  <c r="D10" i="13"/>
  <c r="D2" i="13"/>
  <c r="L9" i="13"/>
  <c r="D9" i="13"/>
  <c r="D12" i="13"/>
  <c r="L6" i="13"/>
  <c r="D6" i="13"/>
  <c r="D6" i="11"/>
  <c r="C16" i="10"/>
  <c r="C15" i="10"/>
  <c r="I9" i="10"/>
  <c r="B2" i="11"/>
</calcChain>
</file>

<file path=xl/sharedStrings.xml><?xml version="1.0" encoding="utf-8"?>
<sst xmlns="http://schemas.openxmlformats.org/spreadsheetml/2006/main" count="2541" uniqueCount="758">
  <si>
    <t>Time per itertion</t>
  </si>
  <si>
    <t>F1 Score</t>
  </si>
  <si>
    <t>Precision</t>
  </si>
  <si>
    <t>Recall</t>
  </si>
  <si>
    <t>Iters/Epochs</t>
  </si>
  <si>
    <t>Training time</t>
  </si>
  <si>
    <t>&lt;</t>
  </si>
  <si>
    <t>Model</t>
  </si>
  <si>
    <t>Spacy</t>
  </si>
  <si>
    <t>CRF</t>
  </si>
  <si>
    <t>LSTM</t>
  </si>
  <si>
    <t>BiLSTM</t>
  </si>
  <si>
    <t>BERT</t>
  </si>
  <si>
    <t>&lt;</t>
    <phoneticPr fontId="1" type="noConversion"/>
  </si>
  <si>
    <t>Iters</t>
  </si>
  <si>
    <t>Classification Report:</t>
  </si>
  <si>
    <t xml:space="preserve">                                 precision    recall  f1-score   support</t>
  </si>
  <si>
    <t xml:space="preserve">              B-AverageFlowRate       1.00      1.00      1.00         1</t>
  </si>
  <si>
    <t xml:space="preserve">             B-ConstructionTime       1.00      1.00      1.00         1</t>
  </si>
  <si>
    <t xml:space="preserve">                     B-FlowRate       1.00      1.00      1.00         1</t>
  </si>
  <si>
    <t xml:space="preserve">             B-FracturePressure       1.00      1.00      1.00         1</t>
  </si>
  <si>
    <t xml:space="preserve">      B-HorizontalSectionLength       1.00      1.00      1.00         1</t>
  </si>
  <si>
    <t xml:space="preserve">                  B-MaxPressure       1.00      1.00      1.00         1</t>
  </si>
  <si>
    <t xml:space="preserve">           B-ModificationVolume       1.00      1.00      1.00         1</t>
  </si>
  <si>
    <t xml:space="preserve">        B-ProppantConcentration       1.00      1.00      1.00         1</t>
  </si>
  <si>
    <t xml:space="preserve">                    B-SandRatio       1.00      1.00      1.00         1</t>
  </si>
  <si>
    <t xml:space="preserve">                   B-SandVolume       1.00      1.00      1.00         1</t>
  </si>
  <si>
    <t xml:space="preserve">       B-SingleStageFluidVolume       1.00      1.00      1.00         1</t>
  </si>
  <si>
    <t>B-SingleStageModificationVolume       1.00      1.00      1.00         1</t>
  </si>
  <si>
    <t xml:space="preserve">        B-SingleStageSandVolume       1.00      1.00      1.00         1</t>
  </si>
  <si>
    <t xml:space="preserve">                   B-StageCount       0.50      1.00      0.67         1</t>
  </si>
  <si>
    <t xml:space="preserve">                 B-StageSpacing       1.00      1.00      1.00         1</t>
  </si>
  <si>
    <t xml:space="preserve">             B-TotalFluidVolume       1.00      1.00      1.00         1</t>
  </si>
  <si>
    <t xml:space="preserve">                     B-WellName       1.00      1.00      1.00         1</t>
  </si>
  <si>
    <t xml:space="preserve">              I-AverageFlowRate       1.00      1.00      1.00         8</t>
  </si>
  <si>
    <t xml:space="preserve">             I-ConstructionTime       1.00      1.00      1.00        14</t>
  </si>
  <si>
    <t xml:space="preserve">                     I-FlowRate       1.00      1.00      1.00        13</t>
  </si>
  <si>
    <t xml:space="preserve">             I-FracturePressure       1.00      1.00      1.00        10</t>
  </si>
  <si>
    <t xml:space="preserve">      I-HorizontalSectionLength       1.00      1.00      1.00         3</t>
  </si>
  <si>
    <t xml:space="preserve">                  I-MaxPressure       1.00      1.00      1.00         7</t>
  </si>
  <si>
    <t xml:space="preserve">           I-ModificationVolume       1.00      1.00      1.00         7</t>
  </si>
  <si>
    <t xml:space="preserve">        I-ProppantConcentration       1.00      1.00      1.00         7</t>
  </si>
  <si>
    <t xml:space="preserve">         I-RemainingCableLength       0.00      1.00      0.00         0</t>
  </si>
  <si>
    <t xml:space="preserve">                    I-SandRatio       1.00      1.00      1.00         5</t>
  </si>
  <si>
    <t xml:space="preserve">                   I-SandVolume       1.00      1.00      1.00         6</t>
  </si>
  <si>
    <t xml:space="preserve">       I-SingleStageFluidVolume       1.00      1.00      1.00         8</t>
  </si>
  <si>
    <t>I-SingleStageModificationVolume       1.00      1.00      1.00         7</t>
  </si>
  <si>
    <t xml:space="preserve">        I-SingleStageSandVolume       1.00      1.00      1.00         6</t>
  </si>
  <si>
    <t xml:space="preserve">                   I-StageCount       0.67      1.00      0.80         2</t>
  </si>
  <si>
    <t xml:space="preserve">                 I-StageSpacing       1.00      1.00      1.00         5</t>
  </si>
  <si>
    <t xml:space="preserve">                    I-StartTime       0.00      1.00      0.00         0</t>
  </si>
  <si>
    <t xml:space="preserve">             I-TotalFluidVolume       1.00      1.00      1.00         6</t>
  </si>
  <si>
    <t xml:space="preserve">                     I-WellName       0.83      1.00      0.91         5</t>
  </si>
  <si>
    <t xml:space="preserve">                              O       1.00      0.96      0.98       142</t>
  </si>
  <si>
    <t xml:space="preserve">                       accuracy                           0.98       278</t>
  </si>
  <si>
    <t xml:space="preserve">                      macro avg       0.92      1.00      0.93       278</t>
  </si>
  <si>
    <t xml:space="preserve">                   weighted avg       0.99      0.98      0.99       278</t>
  </si>
  <si>
    <t>Time per iteration</t>
  </si>
  <si>
    <t>问题是准确率会存在问题</t>
  </si>
  <si>
    <t>如果改变方向</t>
  </si>
  <si>
    <t xml:space="preserve">              B-AverageFlowRate       1.00      0.00      0.00         1</t>
  </si>
  <si>
    <t xml:space="preserve">             B-ConstructionTime       1.00      0.00      0.00         1</t>
  </si>
  <si>
    <t xml:space="preserve">                     B-FlowRate       1.00      0.00      0.00         1</t>
  </si>
  <si>
    <t xml:space="preserve">               B-FluidForPrepad       0.00      1.00      0.00         0</t>
  </si>
  <si>
    <t xml:space="preserve">             B-FluidForProppant       0.00      1.00      0.00         0</t>
  </si>
  <si>
    <t xml:space="preserve">         B-FluidForWellFlushing       0.00      1.00      0.00         0</t>
  </si>
  <si>
    <t xml:space="preserve">             B-FracturePressure       1.00      0.00      0.00         1</t>
  </si>
  <si>
    <t xml:space="preserve">      B-HorizontalSectionLength       1.00      0.00      0.00         1</t>
  </si>
  <si>
    <t xml:space="preserve">                  B-MaxPressure       0.50      1.00      0.67         1</t>
  </si>
  <si>
    <t xml:space="preserve">                 B-MaxSandRatio       0.00      1.00      0.00         0</t>
  </si>
  <si>
    <t xml:space="preserve">           B-ModificationVolume       1.00      0.00      0.00         1</t>
  </si>
  <si>
    <t xml:space="preserve">        B-ProppantConcentration       1.00      0.00      0.00         1</t>
  </si>
  <si>
    <t xml:space="preserve">                         B-Sand       0.00      1.00      0.00         0</t>
  </si>
  <si>
    <t xml:space="preserve">                  B-SandForPlug       0.00      1.00      0.00         0</t>
  </si>
  <si>
    <t xml:space="preserve">                    B-SandRatio       1.00      0.00      0.00         1</t>
  </si>
  <si>
    <t xml:space="preserve">                   B-SandVolume       1.00      0.00      0.00         1</t>
  </si>
  <si>
    <t xml:space="preserve">       B-SingleStageFluidVolume       1.00      0.00      0.00         1</t>
  </si>
  <si>
    <t>B-SingleStageModificationVolume       1.00      0.00      0.00         1</t>
  </si>
  <si>
    <t xml:space="preserve">        B-SingleStageSandVolume       1.00      0.00      0.00         1</t>
  </si>
  <si>
    <t xml:space="preserve">                   B-StageCount       1.00      0.00      0.00         1</t>
  </si>
  <si>
    <t xml:space="preserve">                 B-StageSpacing       1.00      0.00      0.00         1</t>
  </si>
  <si>
    <t xml:space="preserve">                    B-StartTime       0.00      1.00      0.00         0</t>
  </si>
  <si>
    <t xml:space="preserve">             B-TotalFluidVolume       1.00      0.00      0.00         1</t>
  </si>
  <si>
    <t xml:space="preserve">                     B-WellName       1.00      0.00      0.00         1</t>
  </si>
  <si>
    <t xml:space="preserve">                  I-ArrivalTime       0.00      1.00      0.00         0</t>
  </si>
  <si>
    <t xml:space="preserve">              I-AverageFlowRate       1.00      0.00      0.00         8</t>
  </si>
  <si>
    <t xml:space="preserve">             I-AverageSandRatio       0.00      1.00      0.00         0</t>
  </si>
  <si>
    <t xml:space="preserve">             I-ConstructionTime       1.00      0.00      0.00        14</t>
  </si>
  <si>
    <t xml:space="preserve">            I-DisplacementFluid       0.00      1.00      0.00         0</t>
  </si>
  <si>
    <t xml:space="preserve">                     I-FlowRate       1.00      0.00      0.00        13</t>
  </si>
  <si>
    <t xml:space="preserve">           I-FluidForBridgePlug       0.00      1.00      0.00         0</t>
  </si>
  <si>
    <t xml:space="preserve">               I-FluidForPrepad       0.00      1.00      0.00         0</t>
  </si>
  <si>
    <t xml:space="preserve">             I-FluidForProppant       0.00      1.00      0.00         0</t>
  </si>
  <si>
    <t xml:space="preserve">             I-FracturePressure       1.00      0.00      0.00        10</t>
  </si>
  <si>
    <t xml:space="preserve">      I-HorizontalSectionLength       1.00      0.00      0.00         3</t>
  </si>
  <si>
    <t xml:space="preserve">                      I-JobTime       0.00      1.00      0.00         0</t>
  </si>
  <si>
    <t xml:space="preserve">                  I-MaxPressure       0.50      1.00      0.67         7</t>
  </si>
  <si>
    <t xml:space="preserve">                 I-MaxSandRatio       0.00      1.00      0.00         0</t>
  </si>
  <si>
    <t xml:space="preserve">        I-ProppantConcentration       1.00      0.00      0.00         7</t>
  </si>
  <si>
    <t xml:space="preserve">             I-PumpStopPressure       0.00      1.00      0.00         0</t>
  </si>
  <si>
    <t xml:space="preserve">                         I-Sand       0.00      1.00      0.00         0</t>
  </si>
  <si>
    <t xml:space="preserve">                  I-SandForPlug       0.00      1.00      0.00         0</t>
  </si>
  <si>
    <t xml:space="preserve">                    I-SandRatio       1.00      0.00      0.00         5</t>
  </si>
  <si>
    <t xml:space="preserve">                   I-SandVolume       1.00      0.00      0.00         6</t>
  </si>
  <si>
    <t xml:space="preserve">       I-SingleStageFluidVolume       1.00      0.00      0.00         8</t>
  </si>
  <si>
    <t>I-SingleStageModificationVolume       1.00      0.00      0.00         7</t>
  </si>
  <si>
    <t xml:space="preserve">        I-SingleStageSandVolume       1.00      0.00      0.00         6</t>
  </si>
  <si>
    <t xml:space="preserve">                   I-StageCount       1.00      0.00      0.00         2</t>
  </si>
  <si>
    <t xml:space="preserve">                 I-StageSpacing       1.00      0.00      0.00         5</t>
  </si>
  <si>
    <t xml:space="preserve">             I-TotalFluidVolume       1.00      0.00      0.00         6</t>
  </si>
  <si>
    <t xml:space="preserve">             I-VehicleCheckTime       0.00      1.00      0.00         0</t>
  </si>
  <si>
    <t xml:space="preserve">                     I-WellName       1.00      0.00      0.00         5</t>
  </si>
  <si>
    <t xml:space="preserve">                              O       0.84      0.98      0.90       142</t>
  </si>
  <si>
    <t xml:space="preserve">                       accuracy                           0.53       278</t>
  </si>
  <si>
    <t xml:space="preserve">                      macro avg       0.60      0.43      0.04       278</t>
  </si>
  <si>
    <t>train 1</t>
  </si>
  <si>
    <t>tests 2</t>
  </si>
  <si>
    <t>train2</t>
  </si>
  <si>
    <t>test2</t>
  </si>
  <si>
    <t>Train 2</t>
  </si>
  <si>
    <t>train1</t>
  </si>
  <si>
    <t>test1</t>
  </si>
  <si>
    <t>重新跑</t>
  </si>
  <si>
    <t>Epoch</t>
  </si>
  <si>
    <t>Max 100 / 71 th 0.99</t>
  </si>
  <si>
    <t>best 87/100</t>
  </si>
  <si>
    <t>test2 when 1 on top</t>
  </si>
  <si>
    <t>Max 200/200</t>
  </si>
  <si>
    <t>Epoch Max300</t>
  </si>
  <si>
    <t>Threadshold</t>
  </si>
  <si>
    <t>0.98 PRE</t>
  </si>
  <si>
    <t>0.98 P F1</t>
  </si>
  <si>
    <t>BiLSTM random early</t>
  </si>
  <si>
    <t>BiLSTM random cluser with early</t>
  </si>
  <si>
    <t>NEW with  Random</t>
  </si>
  <si>
    <t>P0.98</t>
  </si>
  <si>
    <t>F0.98</t>
  </si>
  <si>
    <t>F0.99</t>
  </si>
  <si>
    <t>F预训练</t>
  </si>
  <si>
    <t>数据集*6</t>
  </si>
  <si>
    <t>F预训练0.99</t>
  </si>
  <si>
    <t>数据集*12</t>
  </si>
  <si>
    <t>cluster 0.99</t>
  </si>
  <si>
    <t>Re0.99</t>
  </si>
  <si>
    <t>数据集*24</t>
  </si>
  <si>
    <t>数据集*1</t>
  </si>
  <si>
    <t>F预训练0.98</t>
  </si>
  <si>
    <t>Re0.98</t>
  </si>
  <si>
    <t>cluster 0.98</t>
  </si>
  <si>
    <t>小批量训练逐步增加</t>
  </si>
  <si>
    <t>%</t>
  </si>
  <si>
    <t>with RANDOM!!</t>
  </si>
  <si>
    <t>BILSTM-CRF</t>
  </si>
  <si>
    <t>NEW</t>
  </si>
  <si>
    <t>cluster99</t>
  </si>
  <si>
    <t>5pre99</t>
  </si>
  <si>
    <t>With cluster stop at F-score =0.99</t>
  </si>
  <si>
    <t xml:space="preserve">Pre train 5 </t>
  </si>
  <si>
    <t>Regular Bilstm</t>
  </si>
  <si>
    <t>Multithread 0.99</t>
  </si>
  <si>
    <t>More Fix</t>
  </si>
  <si>
    <t>预训练</t>
  </si>
  <si>
    <t>常规对照组</t>
  </si>
  <si>
    <t>聚类对照组</t>
  </si>
  <si>
    <t>{'train_runtime': 3042.8682, 'train_samples_per_second': 0.074, 'train_steps_per_second': 0.038, 'train_loss': 0.23592943937882133, 'epoch': 5.0}</t>
  </si>
  <si>
    <t>Dataset</t>
  </si>
  <si>
    <t>Metric</t>
  </si>
  <si>
    <t>预训练 Improvement</t>
  </si>
  <si>
    <t>聚类对照组 Improvement</t>
  </si>
  <si>
    <t>Total Time</t>
  </si>
  <si>
    <t xml:space="preserve">  warnings.warn(</t>
  </si>
  <si>
    <t>{'loss': 1.0883, 'learning_rate': 4.342105263157895e-05, 'epoch': 0.53}</t>
  </si>
  <si>
    <t>{'loss': 0.2182, 'learning_rate': 3.6842105263157895e-05, 'epoch': 1.05}</t>
  </si>
  <si>
    <t>{'loss': 0.0691, 'learning_rate': 3.0263157894736844e-05, 'epoch': 1.58}</t>
  </si>
  <si>
    <t>{'loss': 0.0331, 'learning_rate': 2.368421052631579e-05, 'epoch': 2.11}</t>
  </si>
  <si>
    <t>{'loss': 0.0338, 'learning_rate': 1.7105263157894737e-05, 'epoch': 2.63}</t>
  </si>
  <si>
    <t>{'loss': 0.0423, 'learning_rate': 1.0526315789473684e-05, 'epoch': 3.16}</t>
  </si>
  <si>
    <t>{'loss': 0.0252, 'learning_rate': 3.9473684210526315e-06, 'epoch': 3.68}</t>
  </si>
  <si>
    <t>{'train_runtime': 2062.6741, 'train_samples_per_second': 0.074, 'train_steps_per_second': 0.037, 'train_loss': 0.19993373820264088, 'epoch': 4.0}</t>
  </si>
  <si>
    <t xml:space="preserve">100%|██████████████████████████████████████████████| 76/76 [34:22&lt;00:00, 27.14s/it] </t>
  </si>
  <si>
    <t>Total training time: 2062.9065594673157 seconds</t>
  </si>
  <si>
    <t>Training time per epoch: 412.5813118934631 seconds</t>
  </si>
  <si>
    <t xml:space="preserve">                      precision    recall  f1-score   support</t>
  </si>
  <si>
    <t xml:space="preserve">         ArrivalTime       1.00      1.00      1.00         1</t>
  </si>
  <si>
    <t xml:space="preserve">    AverageSandRatio       1.00      1.00      1.00         1</t>
  </si>
  <si>
    <t xml:space="preserve">   DisplacementFluid       0.00      0.00      0.00         1</t>
  </si>
  <si>
    <t xml:space="preserve">               Fiber       0.00      0.00      0.00         1</t>
  </si>
  <si>
    <t xml:space="preserve">        FluidForBall       0.00      0.00      0.00         1</t>
  </si>
  <si>
    <t xml:space="preserve">  FluidForBridgePlug       0.00      0.00      0.00         1</t>
  </si>
  <si>
    <t xml:space="preserve">    FluidForEmptying       1.00      1.00      1.00         1</t>
  </si>
  <si>
    <t xml:space="preserve">      FluidForPrepad       1.00      1.00      1.00         1</t>
  </si>
  <si>
    <t xml:space="preserve">    FluidForProppant       1.00      1.00      1.00         1</t>
  </si>
  <si>
    <t>FluidForWellFlushing       1.00      1.00      1.00         1</t>
  </si>
  <si>
    <t xml:space="preserve">    FracturePressure       0.00      0.00      0.00         1</t>
  </si>
  <si>
    <t xml:space="preserve">             JobTime       1.00      1.00      1.00         1</t>
  </si>
  <si>
    <t xml:space="preserve">         MaxFlowRate       0.00      0.00      0.00         1</t>
  </si>
  <si>
    <t xml:space="preserve">         MaxPressure       0.00      0.00      0.00         0</t>
  </si>
  <si>
    <t xml:space="preserve">        MaxSandRatio       1.00      1.00      1.00         1</t>
  </si>
  <si>
    <t xml:space="preserve">            Pressure       1.00      1.00      1.00         3</t>
  </si>
  <si>
    <t xml:space="preserve">    PumpStopPressure       1.00      1.00      1.00         1</t>
  </si>
  <si>
    <t xml:space="preserve">                Sand       1.00      1.00      1.00         1</t>
  </si>
  <si>
    <t xml:space="preserve">         SandForPlug       1.00      1.00      1.00         1</t>
  </si>
  <si>
    <t xml:space="preserve">           StartTime       0.00      0.00      0.00         0</t>
  </si>
  <si>
    <t xml:space="preserve">    VehicleCheckTime       0.00      0.00      0.00         0</t>
  </si>
  <si>
    <t xml:space="preserve">           micro avg       0.61      0.70      0.65        20</t>
  </si>
  <si>
    <t xml:space="preserve">           macro avg       0.57      0.57      0.57        20</t>
  </si>
  <si>
    <t xml:space="preserve">        weighted avg       0.70      0.70      0.70        20</t>
  </si>
  <si>
    <t>Epochs</t>
  </si>
  <si>
    <t>第: O</t>
  </si>
  <si>
    <t>一: O</t>
  </si>
  <si>
    <t>段: O</t>
  </si>
  <si>
    <t>施: O</t>
  </si>
  <si>
    <t>工: O</t>
  </si>
  <si>
    <t>人: O</t>
  </si>
  <si>
    <t>员: O</t>
  </si>
  <si>
    <t>于: O</t>
  </si>
  <si>
    <t>2018: O</t>
  </si>
  <si>
    <t>年: O</t>
  </si>
  <si>
    <t>12: O</t>
  </si>
  <si>
    <t>月: O</t>
  </si>
  <si>
    <t>29: O</t>
  </si>
  <si>
    <t>日: O</t>
  </si>
  <si>
    <t>9: B-ArrivalTime</t>
  </si>
  <si>
    <t>:: I-ArrivalTime</t>
  </si>
  <si>
    <t>00: I-ArrivalTime</t>
  </si>
  <si>
    <t>到: O</t>
  </si>
  <si>
    <t>达: O</t>
  </si>
  <si>
    <t>井: O</t>
  </si>
  <si>
    <t>场: O</t>
  </si>
  <si>
    <t>，: O</t>
  </si>
  <si>
    <t>9: B-VehicleCheckTime</t>
  </si>
  <si>
    <t>:: I-VehicleCheckTime</t>
  </si>
  <si>
    <t>25: I-VehicleCheckTime</t>
  </si>
  <si>
    <t>检: O</t>
  </si>
  <si>
    <t>查: O</t>
  </si>
  <si>
    <t>好: O</t>
  </si>
  <si>
    <t>车: O</t>
  </si>
  <si>
    <t>辆: O</t>
  </si>
  <si>
    <t>并: O</t>
  </si>
  <si>
    <t>召: O</t>
  </si>
  <si>
    <t>开: O</t>
  </si>
  <si>
    <t>安: O</t>
  </si>
  <si>
    <t>全: O</t>
  </si>
  <si>
    <t>技: O</t>
  </si>
  <si>
    <t>术: O</t>
  </si>
  <si>
    <t>交: O</t>
  </si>
  <si>
    <t>底: O</t>
  </si>
  <si>
    <t>会: O</t>
  </si>
  <si>
    <t>9: B-StartTime</t>
  </si>
  <si>
    <t>:: I-StartTime</t>
  </si>
  <si>
    <t>30: I-StartTime</t>
  </si>
  <si>
    <t>始: O</t>
  </si>
  <si>
    <t>。: O</t>
  </si>
  <si>
    <t>十: O</t>
  </si>
  <si>
    <t>三: O</t>
  </si>
  <si>
    <t>排: O</t>
  </si>
  <si>
    <t>空: O</t>
  </si>
  <si>
    <t>用: O</t>
  </si>
  <si>
    <t>液: O</t>
  </si>
  <si>
    <t>71: B-FluidForEmptying</t>
  </si>
  <si>
    <t>.: I-FluidForEmptying</t>
  </si>
  <si>
    <t>00: I-FluidForEmptying</t>
  </si>
  <si>
    <t>m: I-FluidForEmptying</t>
  </si>
  <si>
    <t>##³: I-FluidForEmptying</t>
  </si>
  <si>
    <t>打: O</t>
  </si>
  <si>
    <t>备: O</t>
  </si>
  <si>
    <t>压: O</t>
  </si>
  <si>
    <t>50: B-Pressure</t>
  </si>
  <si>
    <t>.: I-Pressure</t>
  </si>
  <si>
    <t>50: I-Pressure</t>
  </si>
  <si>
    <t>##mp: I-Pressure</t>
  </si>
  <si>
    <t>##a: I-Pressure</t>
  </si>
  <si>
    <t>洗: O</t>
  </si>
  <si>
    <t>144: B-FluidForWellFlushing</t>
  </si>
  <si>
    <t>.: I-FluidForWellFlushing</t>
  </si>
  <si>
    <t>96: I-FluidForWellFlushing</t>
  </si>
  <si>
    <t>##m: I-FluidForWellFlushing</t>
  </si>
  <si>
    <t>##³: I-FluidForWellFlushing</t>
  </si>
  <si>
    <t>51: B-Pressure</t>
  </si>
  <si>
    <t>00: I-Pressure</t>
  </si>
  <si>
    <t>泵: O</t>
  </si>
  <si>
    <t>送: O</t>
  </si>
  <si>
    <t>桥: O</t>
  </si>
  <si>
    <t>塞: O</t>
  </si>
  <si>
    <t>3: B-FluidForBridgePlug</t>
  </si>
  <si>
    <t>.: I-FluidForBridgePlug</t>
  </si>
  <si>
    <t>61: I-FluidForBridgePlug</t>
  </si>
  <si>
    <t>##m: I-FluidForBridgePlug</t>
  </si>
  <si>
    <t>##³: I-FluidForBridgePlug</t>
  </si>
  <si>
    <t>20: I-Pressure</t>
  </si>
  <si>
    <t>球: O</t>
  </si>
  <si>
    <t>37: B-FluidForBall</t>
  </si>
  <si>
    <t>.: I-FluidForBall</t>
  </si>
  <si>
    <t>38: I-FluidForBall</t>
  </si>
  <si>
    <t>m: I-FluidForBall</t>
  </si>
  <si>
    <t>##³: I-FluidForBall</t>
  </si>
  <si>
    <t>入: O</t>
  </si>
  <si>
    <t>前: O</t>
  </si>
  <si>
    <t>置: O</t>
  </si>
  <si>
    <t>900: B-FluidForPrepad</t>
  </si>
  <si>
    <t>.: I-FluidForPrepad</t>
  </si>
  <si>
    <t>08: I-FluidForPrepad</t>
  </si>
  <si>
    <t>##m: I-FluidForPrepad</t>
  </si>
  <si>
    <t>##³: I-FluidForPrepad</t>
  </si>
  <si>
    <t>,: O</t>
  </si>
  <si>
    <t>加: O</t>
  </si>
  <si>
    <t>砂: O</t>
  </si>
  <si>
    <t>45: B-SandForPlug</t>
  </si>
  <si>
    <t>.: I-SandForPlug</t>
  </si>
  <si>
    <t>25: I-SandForPlug</t>
  </si>
  <si>
    <t>##m: I-SandForPlug</t>
  </si>
  <si>
    <t>##³: I-SandForPlug</t>
  </si>
  <si>
    <t>携: O</t>
  </si>
  <si>
    <t>382: B-FluidForProppant</t>
  </si>
  <si>
    <t>.: I-FluidForProppant</t>
  </si>
  <si>
    <t>05: I-FluidForProppant</t>
  </si>
  <si>
    <t>##m: I-FluidForProppant</t>
  </si>
  <si>
    <t>##³: I-FluidForProppant</t>
  </si>
  <si>
    <t>85: B-Sand</t>
  </si>
  <si>
    <t>.: I-Sand</t>
  </si>
  <si>
    <t>04: I-Sand</t>
  </si>
  <si>
    <t>##m: I-Sand</t>
  </si>
  <si>
    <t>##³: I-Sand</t>
  </si>
  <si>
    <t>最: O</t>
  </si>
  <si>
    <t>高: O</t>
  </si>
  <si>
    <t>比: O</t>
  </si>
  <si>
    <t>35: B-MaxSandRatio</t>
  </si>
  <si>
    <t>.: I-MaxSandRatio</t>
  </si>
  <si>
    <t>00: I-MaxSandRatio</t>
  </si>
  <si>
    <t>%: I-MaxSandRatio</t>
  </si>
  <si>
    <t>平: O</t>
  </si>
  <si>
    <t>均: O</t>
  </si>
  <si>
    <t>22: B-AverageSandRatio</t>
  </si>
  <si>
    <t>.: I-AverageSandRatio</t>
  </si>
  <si>
    <t>25: I-AverageSandRatio</t>
  </si>
  <si>
    <t>%: I-AverageSandRatio</t>
  </si>
  <si>
    <t>顶: O</t>
  </si>
  <si>
    <t>替: O</t>
  </si>
  <si>
    <t>99: B-DisplacementFluid</t>
  </si>
  <si>
    <t>.: I-DisplacementFluid</t>
  </si>
  <si>
    <t>40: I-DisplacementFluid</t>
  </si>
  <si>
    <t>##m: I-DisplacementFluid</t>
  </si>
  <si>
    <t>##³: I-DisplacementFluid</t>
  </si>
  <si>
    <t>共: O</t>
  </si>
  <si>
    <t>纤: O</t>
  </si>
  <si>
    <t>维: O</t>
  </si>
  <si>
    <t>120: B-Fiber</t>
  </si>
  <si>
    <t>##kg: I-Fiber</t>
  </si>
  <si>
    <t>暂: O</t>
  </si>
  <si>
    <t>堵: O</t>
  </si>
  <si>
    <t>颗: O</t>
  </si>
  <si>
    <t>粒: O</t>
  </si>
  <si>
    <t>60: O</t>
  </si>
  <si>
    <t>kg: O</t>
  </si>
  <si>
    <t>力: O</t>
  </si>
  <si>
    <t>为: O</t>
  </si>
  <si>
    <t>74: B-MaxPressure</t>
  </si>
  <si>
    <t>.: I-MaxPressure</t>
  </si>
  <si>
    <t>00: I-MaxPressure</t>
  </si>
  <si>
    <t>##mp: I-MaxPressure</t>
  </si>
  <si>
    <t>##a: I-MaxPressure</t>
  </si>
  <si>
    <t>破: O</t>
  </si>
  <si>
    <t>裂: O</t>
  </si>
  <si>
    <t>72: B-FracturePressure</t>
  </si>
  <si>
    <t>.: I-FracturePressure</t>
  </si>
  <si>
    <t>00: I-FracturePressure</t>
  </si>
  <si>
    <t>##mp: I-FracturePressure</t>
  </si>
  <si>
    <t>##a: I-FracturePressure</t>
  </si>
  <si>
    <t>停: O</t>
  </si>
  <si>
    <t>油: O</t>
  </si>
  <si>
    <t>56: B-PumpStopPressure</t>
  </si>
  <si>
    <t>.: I-PumpStopPressure</t>
  </si>
  <si>
    <t>70: I-PumpStopPressure</t>
  </si>
  <si>
    <t>##mp: I-PumpStopPressure</t>
  </si>
  <si>
    <t>##a: I-PumpStopPressure</t>
  </si>
  <si>
    <t>大: O</t>
  </si>
  <si>
    <t>量: O</t>
  </si>
  <si>
    <t>11: B-MaxFlowRate</t>
  </si>
  <si>
    <t>.: I-MaxFlowRate</t>
  </si>
  <si>
    <t>25: I-MaxFlowRate</t>
  </si>
  <si>
    <t>##m: I-MaxFlowRate</t>
  </si>
  <si>
    <t>##³: I-MaxFlowRate</t>
  </si>
  <si>
    <t>/: I-MaxFlowRate</t>
  </si>
  <si>
    <t>min: I-MaxFlowRate</t>
  </si>
  <si>
    <t>时: O</t>
  </si>
  <si>
    <t>175: B-JobTime</t>
  </si>
  <si>
    <t>分: I-JobTime</t>
  </si>
  <si>
    <t>钟: I-JobTime</t>
  </si>
  <si>
    <t>16: O</t>
  </si>
  <si>
    <t>:: O</t>
  </si>
  <si>
    <t>54: O</t>
  </si>
  <si>
    <t>结: O</t>
  </si>
  <si>
    <t>束: O</t>
  </si>
  <si>
    <t>组: O</t>
  </si>
  <si>
    <t>17: O</t>
  </si>
  <si>
    <t>00: O</t>
  </si>
  <si>
    <t>整: O</t>
  </si>
  <si>
    <t>修: O</t>
  </si>
  <si>
    <t>设: O</t>
  </si>
  <si>
    <t>18: O</t>
  </si>
  <si>
    <t>40: O</t>
  </si>
  <si>
    <t>离: O</t>
  </si>
  <si>
    <t>12: I-ConstructionTime</t>
  </si>
  <si>
    <t>29: I-ConstructionTime</t>
  </si>
  <si>
    <t>9: I-ConstructionTime</t>
  </si>
  <si>
    <t>:: I-ConstructionTime</t>
  </si>
  <si>
    <t>00: I-ConstructionTime</t>
  </si>
  <si>
    <t>25: I-ConstructionTime</t>
  </si>
  <si>
    <t>30: I-ConstructionTime</t>
  </si>
  <si>
    <t>71: B-SingleStageModificationVolume</t>
  </si>
  <si>
    <t>.: I-TotalFluidVolume</t>
  </si>
  <si>
    <t>00: I-TotalFluidVolume</t>
  </si>
  <si>
    <t>m: I-TotalFluidVolume</t>
  </si>
  <si>
    <t>##³: I-TotalFluidVolume</t>
  </si>
  <si>
    <t>50: I-FracturePressure</t>
  </si>
  <si>
    <t>.: I-SingleStageSandVolume</t>
  </si>
  <si>
    <t>50: I-SingleStageSandVolume</t>
  </si>
  <si>
    <t>##mp: O</t>
  </si>
  <si>
    <t>##a: O</t>
  </si>
  <si>
    <t>144: I-FracturePressure</t>
  </si>
  <si>
    <t>96: I-SingleStageSandVolume</t>
  </si>
  <si>
    <t>##m: I-TotalAcidVolume</t>
  </si>
  <si>
    <t>##³: I-TotalAcidVolume</t>
  </si>
  <si>
    <t>51: I-FracturePressure</t>
  </si>
  <si>
    <t>.: O</t>
  </si>
  <si>
    <t>3: I-ConstructionTime</t>
  </si>
  <si>
    <t>.: I-ConstructionTime</t>
  </si>
  <si>
    <t>61: I-ConstructionTime</t>
  </si>
  <si>
    <t>##m: O</t>
  </si>
  <si>
    <t>##³: I-ConstructionTime</t>
  </si>
  <si>
    <t>20: I-SingleStageSandVolume</t>
  </si>
  <si>
    <t>37: I-ConstructionTime</t>
  </si>
  <si>
    <t>38: I-FracturePressure</t>
  </si>
  <si>
    <t>m: I-FracturePressure</t>
  </si>
  <si>
    <t>##³: I-FracturePressure</t>
  </si>
  <si>
    <t>900: O</t>
  </si>
  <si>
    <t>08: O</t>
  </si>
  <si>
    <t>##³: O</t>
  </si>
  <si>
    <t>45: O</t>
  </si>
  <si>
    <t>.: I-ProppantConcentration</t>
  </si>
  <si>
    <t>25: I-ProppantConcentration</t>
  </si>
  <si>
    <t>##m: I-ProppantConcentration</t>
  </si>
  <si>
    <t>382: I-FlowRate</t>
  </si>
  <si>
    <t>05: I-ProppantConcentration</t>
  </si>
  <si>
    <t>##³: I-SingleStageSandVolume</t>
  </si>
  <si>
    <t>85: I-FracturePressure</t>
  </si>
  <si>
    <t>04: I-ProppantConcentration</t>
  </si>
  <si>
    <t>##³: I-ProppantConcentration</t>
  </si>
  <si>
    <t>35: I-SingleStageFluidVolume</t>
  </si>
  <si>
    <t>.: I-SandRatio</t>
  </si>
  <si>
    <t>00: I-SandRatio</t>
  </si>
  <si>
    <t>%: I-SandRatio</t>
  </si>
  <si>
    <t>22: B-SandRatio</t>
  </si>
  <si>
    <t>25: I-SandRatio</t>
  </si>
  <si>
    <t>99: I-FracturePressure</t>
  </si>
  <si>
    <t>40: I-ProppantConcentration</t>
  </si>
  <si>
    <t>120: O</t>
  </si>
  <si>
    <t>##kg: O</t>
  </si>
  <si>
    <t>74: I-FlowRate</t>
  </si>
  <si>
    <t>##mp: I-TotalFluidVolume</t>
  </si>
  <si>
    <t>##a: I-TotalFluidVolume</t>
  </si>
  <si>
    <t>72: I-FlowRate</t>
  </si>
  <si>
    <t>56: B-FracturePressure</t>
  </si>
  <si>
    <t>70: I-FracturePressure</t>
  </si>
  <si>
    <t>11: I-FracturePressure</t>
  </si>
  <si>
    <t>.: I-FlowRate</t>
  </si>
  <si>
    <t>25: I-FlowRate</t>
  </si>
  <si>
    <t>##m: I-FlowRate</t>
  </si>
  <si>
    <t>##³: I-FlowRate</t>
  </si>
  <si>
    <t>/: I-FlowRate</t>
  </si>
  <si>
    <t>min: I-FlowRate</t>
  </si>
  <si>
    <t>175: O</t>
  </si>
  <si>
    <t>分: I-AverageFlowRate</t>
  </si>
  <si>
    <t>钟: I-SandRatio</t>
  </si>
  <si>
    <t xml:space="preserve">{'loss': 1.2854, 'learning_rate': 4.431818181818182e-05, 'epoch': 0.45}       </t>
  </si>
  <si>
    <t xml:space="preserve">{'loss': 0.6885, 'learning_rate': 3.8636363636363636e-05, 'epoch': 0.91}       </t>
  </si>
  <si>
    <t xml:space="preserve">{'loss': 0.4561, 'learning_rate': 3.295454545454545e-05, 'epoch': 1.36}        </t>
  </si>
  <si>
    <t xml:space="preserve">{'loss': 0.3545, 'learning_rate': 2.7272727272727273e-05, 'epoch': 1.82}       </t>
  </si>
  <si>
    <t xml:space="preserve">{'loss': 0.2582, 'learning_rate': 2.1590909090909093e-05, 'epoch': 2.27}       </t>
  </si>
  <si>
    <t xml:space="preserve">{'loss': 0.2209, 'learning_rate': 1.590909090909091e-05, 'epoch': 2.73}        </t>
  </si>
  <si>
    <t xml:space="preserve">{'loss': 0.1648, 'learning_rate': 1.0227272727272729e-05, 'epoch': 3.18}       </t>
  </si>
  <si>
    <t xml:space="preserve">{'loss': 0.2572, 'learning_rate': 4.5454545454545455e-06, 'epoch': 3.64}       </t>
  </si>
  <si>
    <t>{'train_runtime': 699.9247, 'train_samples_per_second': 0.251, 'train_steps_per_second': 0.126, 'train_loss': 0.4289151511409066, 'epoch': 4.0}</t>
  </si>
  <si>
    <t xml:space="preserve">100%|█████████████████████████████████████████| 88/88 [11:39&lt;00:00,  7.95s/it] </t>
  </si>
  <si>
    <t>Total training time: 700.1121356487274 seconds</t>
  </si>
  <si>
    <t>Training time per epoch: 175.02803391218185 seconds</t>
  </si>
  <si>
    <t xml:space="preserve">  _warn_prf(average, modifier, msg_start, len(result))</t>
  </si>
  <si>
    <t xml:space="preserve">         ArrivalTime       0.00      0.00      0.00         0</t>
  </si>
  <si>
    <t xml:space="preserve">    AverageSandRatio       0.00      0.00      0.00         1</t>
  </si>
  <si>
    <t xml:space="preserve">               Fiber       1.00      1.00      1.00         1</t>
  </si>
  <si>
    <t xml:space="preserve">    FluidForEmptying       0.00      0.00      0.00         1</t>
  </si>
  <si>
    <t xml:space="preserve">      FluidForPrepad       0.00      0.00      0.00         1</t>
  </si>
  <si>
    <t xml:space="preserve">    FluidForProppant       0.00      0.00      0.00         1</t>
  </si>
  <si>
    <t>FluidForWellFlushing       0.00      0.00      0.00         1</t>
  </si>
  <si>
    <t xml:space="preserve">             JobTime       0.00      0.00      0.00         1</t>
  </si>
  <si>
    <t xml:space="preserve">         MaxFlowRate       0.50      1.00      0.67         1</t>
  </si>
  <si>
    <t xml:space="preserve">         MaxPressure       0.00      0.00      0.00         1</t>
  </si>
  <si>
    <t xml:space="preserve">            Pressure       0.00      0.00      0.00         2</t>
  </si>
  <si>
    <t xml:space="preserve">    PumpStopPressure       0.00      0.00      0.00         1</t>
  </si>
  <si>
    <t xml:space="preserve">                Sand       0.00      0.00      0.00         1</t>
  </si>
  <si>
    <t xml:space="preserve">         SandForPlug       0.00      0.00      0.00         1</t>
  </si>
  <si>
    <t xml:space="preserve">           StartTime       0.00      0.00      0.00         1</t>
  </si>
  <si>
    <t xml:space="preserve">           micro avg       0.10      0.15      0.12        20</t>
  </si>
  <si>
    <t xml:space="preserve">           macro avg       0.12      0.14      0.13        20</t>
  </si>
  <si>
    <t xml:space="preserve">        weighted avg       0.12      0.15      0.13        20</t>
  </si>
  <si>
    <t>25: B-VehicleCheckTime</t>
  </si>
  <si>
    <t>71: O</t>
  </si>
  <si>
    <t>[UNK]: I-FluidForEmptying</t>
  </si>
  <si>
    <t>50: O</t>
  </si>
  <si>
    <t>50m: I-Pressure</t>
  </si>
  <si>
    <t>##pa: I-Pressure</t>
  </si>
  <si>
    <t>144: O</t>
  </si>
  <si>
    <t>.: B-FluidForWellFlushing</t>
  </si>
  <si>
    <t>[UNK]: I-FluidForWellFlushing</t>
  </si>
  <si>
    <t>##mpa: O</t>
  </si>
  <si>
    <t>3: O</t>
  </si>
  <si>
    <t>[UNK]: I-FluidForBridgePlug</t>
  </si>
  <si>
    <t>51: O</t>
  </si>
  <si>
    <t>20m: I-Pressure</t>
  </si>
  <si>
    <t>37: I-FluidForBall</t>
  </si>
  <si>
    <t>38: B-FluidForBall</t>
  </si>
  <si>
    <t>[UNK]: I-FluidForBall</t>
  </si>
  <si>
    <t>[UNK]: I-FluidForPrepad</t>
  </si>
  <si>
    <t>[UNK]: I-SandForPlug</t>
  </si>
  <si>
    <t>382: O</t>
  </si>
  <si>
    <t>[UNK]: I-FluidForProppant</t>
  </si>
  <si>
    <t>85: I-FluidForProppant</t>
  </si>
  <si>
    <t>[UNK]: I-Sand</t>
  </si>
  <si>
    <t>22: I-AverageSandRatio</t>
  </si>
  <si>
    <t>25: B-AverageSandRatio</t>
  </si>
  <si>
    <t>99: O</t>
  </si>
  <si>
    <t>[UNK]: I-DisplacementFluid</t>
  </si>
  <si>
    <t>74: I-FracturePressure</t>
  </si>
  <si>
    <t>72: O</t>
  </si>
  <si>
    <t>56: I-PumpStopPressure</t>
  </si>
  <si>
    <t>11: I-MaxFlowRate</t>
  </si>
  <si>
    <t>[UNK]: I-MaxFlowRate</t>
  </si>
  <si>
    <t>分: O</t>
  </si>
  <si>
    <t>最早的</t>
  </si>
  <si>
    <t>baidu 0.03 loss</t>
  </si>
  <si>
    <t>baidu0.03</t>
  </si>
  <si>
    <t>分词更快一些</t>
  </si>
  <si>
    <t>s</t>
  </si>
  <si>
    <t>baidu 0.02 loss</t>
  </si>
  <si>
    <t>baidu0.02</t>
  </si>
  <si>
    <t>71: B-Pressure</t>
  </si>
  <si>
    <t>144: I-FluidForWellFlushing</t>
  </si>
  <si>
    <t>45: I-SandForPlug</t>
  </si>
  <si>
    <t>60: I-FracturePressure</t>
  </si>
  <si>
    <t>74: I-MaxPressure</t>
  </si>
  <si>
    <t>识别不出一些符号</t>
  </si>
  <si>
    <t>Roberta 0.03 loss</t>
  </si>
  <si>
    <t>Roberta 0.02 loss</t>
  </si>
  <si>
    <t>Tokenizer and loss threathold</t>
  </si>
  <si>
    <t>Tokenizer and loss threshold</t>
  </si>
  <si>
    <t>Time per epoch</t>
  </si>
  <si>
    <t>Time per Epoch</t>
  </si>
  <si>
    <t>ERNIE 0.03 loss</t>
  </si>
  <si>
    <t>ERNIE 0.02 loss</t>
  </si>
  <si>
    <t xml:space="preserve">9: B-ArrivalTime      </t>
  </si>
  <si>
    <t xml:space="preserve">:: I-ArrivalTime      </t>
  </si>
  <si>
    <t xml:space="preserve">00: I-ArrivalTime     </t>
  </si>
  <si>
    <t xml:space="preserve">9: B-VehicleCheckTime </t>
  </si>
  <si>
    <t xml:space="preserve">:: I-VehicleCheckTime </t>
  </si>
  <si>
    <t>Pruning 0.02</t>
  </si>
  <si>
    <t>唯一的问题是 mM</t>
  </si>
  <si>
    <t>Pruning 0.02 extra job</t>
  </si>
  <si>
    <t>Pruning 0.02+extrajob+quan</t>
  </si>
  <si>
    <t>num_workers=4 0.02 loss</t>
  </si>
  <si>
    <t>num_workers=8 0.02 loss</t>
  </si>
  <si>
    <t>Run Time</t>
  </si>
  <si>
    <t xml:space="preserve">Roberta Pruning 0.02 </t>
  </si>
  <si>
    <t>Runtime</t>
  </si>
  <si>
    <t>Roberta Quantization</t>
  </si>
  <si>
    <t>bert-base-chinese 0.02</t>
  </si>
  <si>
    <t>bert-base-uncased 0.02</t>
  </si>
  <si>
    <t>早停依据</t>
  </si>
  <si>
    <t>精准度&gt;0.98</t>
  </si>
  <si>
    <t>准确率&gt;0.98</t>
  </si>
  <si>
    <t>Label</t>
  </si>
  <si>
    <t>I-WellName</t>
  </si>
  <si>
    <t>B-WellName</t>
  </si>
  <si>
    <t xml:space="preserve">1: B-WellName   </t>
  </si>
  <si>
    <t xml:space="preserve">井: B-WellName   </t>
  </si>
  <si>
    <t xml:space="preserve">平: B-WellName   </t>
  </si>
  <si>
    <t xml:space="preserve">狮: I-WellName   </t>
  </si>
  <si>
    <t>("狮平1井", "WellName")</t>
  </si>
  <si>
    <t>施工人员到达狮平1井!</t>
  </si>
  <si>
    <t>!: O</t>
  </si>
  <si>
    <t xml:space="preserve">B-WellName   </t>
  </si>
  <si>
    <t xml:space="preserve">I-WellName   </t>
  </si>
  <si>
    <t>Labels</t>
  </si>
  <si>
    <t>spaCy</t>
  </si>
  <si>
    <t>BILSTM</t>
  </si>
  <si>
    <t>BERT reberta num_workers=8 0.02 loss</t>
  </si>
  <si>
    <t>2019: O</t>
  </si>
  <si>
    <t>4: O</t>
  </si>
  <si>
    <t>月: I-ConstructionTime</t>
  </si>
  <si>
    <t>20: O</t>
  </si>
  <si>
    <t>狮: O</t>
  </si>
  <si>
    <t>1: O</t>
  </si>
  <si>
    <t>在: O</t>
  </si>
  <si>
    <t>0: B-VehicleCheckTime</t>
  </si>
  <si>
    <t>00: I-VehicleCheckTime</t>
  </si>
  <si>
    <t>进: O</t>
  </si>
  <si>
    <t>行: O</t>
  </si>
  <si>
    <t>了: O</t>
  </si>
  <si>
    <t>随: O</t>
  </si>
  <si>
    <t>后: O</t>
  </si>
  <si>
    <t>0: B-StartTime</t>
  </si>
  <si>
    <t>40: I-StartTime</t>
  </si>
  <si>
    <t>正: O</t>
  </si>
  <si>
    <t>式: O</t>
  </si>
  <si>
    <t>这: O</t>
  </si>
  <si>
    <t>次: O</t>
  </si>
  <si>
    <t>间: O</t>
  </si>
  <si>
    <t>从: O</t>
  </si>
  <si>
    <t>2017: B-ConstructionTime</t>
  </si>
  <si>
    <t>年: I-ConstructionTime</t>
  </si>
  <si>
    <t>6: I-ConstructionTime</t>
  </si>
  <si>
    <t>日: I-ConstructionTime</t>
  </si>
  <si>
    <t>持: I-ConstructionTime</t>
  </si>
  <si>
    <t>续: I-ConstructionTime</t>
  </si>
  <si>
    <t>到: I-ConstructionTime</t>
  </si>
  <si>
    <t>7: I-ConstructionTime</t>
  </si>
  <si>
    <t>水: O</t>
  </si>
  <si>
    <t>长: O</t>
  </si>
  <si>
    <t>59: B-HorizontalSectionLength</t>
  </si>
  <si>
    <t>##7: I-HorizontalSectionLength</t>
  </si>
  <si>
    <t>##m: I-HorizontalSectionLength</t>
  </si>
  <si>
    <t>有: O</t>
  </si>
  <si>
    <t>8: B-StageCount</t>
  </si>
  <si>
    <t>每: O</t>
  </si>
  <si>
    <t>距: O</t>
  </si>
  <si>
    <t>74: B-StageSpacing</t>
  </si>
  <si>
    <t>.: I-StageSpacing</t>
  </si>
  <si>
    <t>6m: I-StageSpacing</t>
  </si>
  <si>
    <t>五: O</t>
  </si>
  <si>
    <t>先: O</t>
  </si>
  <si>
    <t>150: B-FluidForEmptying</t>
  </si>
  <si>
    <t>34: I-FluidForEmptying</t>
  </si>
  <si>
    <t>##m: I-FluidForEmptying</t>
  </si>
  <si>
    <t>的: O</t>
  </si>
  <si>
    <t>体: O</t>
  </si>
  <si>
    <t>97: B-FracturePressure</t>
  </si>
  <si>
    <t>78: O</t>
  </si>
  <si>
    <t>278: B-FluidForWellFlushing</t>
  </si>
  <si>
    <t>45: I-FluidForWellFlushing</t>
  </si>
  <si>
    <t>同: O</t>
  </si>
  <si>
    <t>样: O</t>
  </si>
  <si>
    <t>97: O</t>
  </si>
  <si>
    <t>80: B-FluidForBridgePlug</t>
  </si>
  <si>
    <t>45: I-FluidForBridgePlug</t>
  </si>
  <si>
    <t>而: O</t>
  </si>
  <si>
    <t>70: B-FluidForBall</t>
  </si>
  <si>
    <t>12: I-FluidForBall</t>
  </si>
  <si>
    <t>##m: I-FluidForBall</t>
  </si>
  <si>
    <t>个: O</t>
  </si>
  <si>
    <t>过: O</t>
  </si>
  <si>
    <t>程: O</t>
  </si>
  <si>
    <t>中: O</t>
  </si>
  <si>
    <t>91: B-FluidForPrepad</t>
  </si>
  <si>
    <t>##9: I-FluidForPrepad</t>
  </si>
  <si>
    <t>45: I-FluidForPrepad</t>
  </si>
  <si>
    <t>80: B-SandForPlug</t>
  </si>
  <si>
    <t>52: B-FluidForProppant</t>
  </si>
  <si>
    <t>##3: I-FluidForProppant</t>
  </si>
  <si>
    <t>34: I-FluidForProppant</t>
  </si>
  <si>
    <t>总: O</t>
  </si>
  <si>
    <t>162: B-SingleStageModificationVolume</t>
  </si>
  <si>
    <t>.: I-TotalAcidVolume</t>
  </si>
  <si>
    <t>78: I-TotalAcidVolume</t>
  </si>
  <si>
    <t>54: B-MaxSandRatio</t>
  </si>
  <si>
    <t>34: I-MaxSandRatio</t>
  </si>
  <si>
    <t>则: O</t>
  </si>
  <si>
    <t>35: B-AverageSandRatio</t>
  </si>
  <si>
    <t>56: I-AverageSandRatio</t>
  </si>
  <si>
    <t>210: B-FluidForPrepad</t>
  </si>
  <si>
    <t>使: O</t>
  </si>
  <si>
    <t>180: B-Fiber</t>
  </si>
  <si>
    <t>净: O</t>
  </si>
  <si>
    <t>97: B-NetFluidVolume</t>
  </si>
  <si>
    <t>##42: I-NetFluidVolume</t>
  </si>
  <si>
    <t>.: I-NetFluidVolume</t>
  </si>
  <si>
    <t>20: I-NetFluidVolume</t>
  </si>
  <si>
    <t>##m: I-NetFluidVolume</t>
  </si>
  <si>
    <t>##³: I-NetFluidVolume</t>
  </si>
  <si>
    <t>酸: O</t>
  </si>
  <si>
    <t>250: B-TotalAcidVolume</t>
  </si>
  <si>
    <t>00: I-TotalAcidVolume</t>
  </si>
  <si>
    <t>记: O</t>
  </si>
  <si>
    <t>录: O</t>
  </si>
  <si>
    <t>117: B-FracturePressure</t>
  </si>
  <si>
    <t>34: I-FracturePressure</t>
  </si>
  <si>
    <t>117: O</t>
  </si>
  <si>
    <t>34: O</t>
  </si>
  <si>
    <t>90: B-FracturePressure</t>
  </si>
  <si>
    <t>12: I-FracturePressure</t>
  </si>
  <si>
    <t>18: B-MaxPressure</t>
  </si>
  <si>
    <t>78: I-MaxPressure</t>
  </si>
  <si>
    <t>##m: I-MaxPressure</t>
  </si>
  <si>
    <t>##³: I-MaxPressure</t>
  </si>
  <si>
    <t>/: I-MaxPressure</t>
  </si>
  <si>
    <t>min: I-MaxPressure</t>
  </si>
  <si>
    <t>7: B-AverageFlowRate</t>
  </si>
  <si>
    <t>8: I-MaxFlowRate</t>
  </si>
  <si>
    <t>单: O</t>
  </si>
  <si>
    <t>129: B-SingleStageFluidVolume</t>
  </si>
  <si>
    <t>##5: I-SingleStageFluidVolume</t>
  </si>
  <si>
    <t>77: B-SingleStageSandVolume</t>
  </si>
  <si>
    <t>.: I-SingleStageFluidVolume</t>
  </si>
  <si>
    <t>65: I-SingleStageFluidVolume</t>
  </si>
  <si>
    <t>##m: I-SingleStageFluidVolume</t>
  </si>
  <si>
    <t>##³: I-SingleStageFluidVolume</t>
  </si>
  <si>
    <t>铺: O</t>
  </si>
  <si>
    <t>浓: O</t>
  </si>
  <si>
    <t>度: O</t>
  </si>
  <si>
    <t>1: B-ProppantConcentration</t>
  </si>
  <si>
    <t>/: I-ProppantConcentration</t>
  </si>
  <si>
    <t>m: I-ProppantConcentration</t>
  </si>
  <si>
    <t>270: B-JobTime</t>
  </si>
  <si>
    <t>5: O</t>
  </si>
  <si>
    <t>30: O</t>
  </si>
  <si>
    <t>5: B-VehicleCheckTime</t>
  </si>
  <si>
    <t>45: I-VehicleCheckTime</t>
  </si>
  <si>
    <t>7: B-StartTime</t>
  </si>
  <si>
    <t>15: I-StartTime</t>
  </si>
  <si>
    <t>措: O</t>
  </si>
  <si>
    <t>改: O</t>
  </si>
  <si>
    <t>造: O</t>
  </si>
  <si>
    <t>积: O</t>
  </si>
  <si>
    <t>76: B-ModificationVolume</t>
  </si>
  <si>
    <t>##7: I-ModificationVolume</t>
  </si>
  <si>
    <t>.: I-ModificationVolume</t>
  </si>
  <si>
    <t>8: I-ModificationVolume</t>
  </si>
  <si>
    <t>万: I-ModificationVolume</t>
  </si>
  <si>
    <t>方: I-ModificationVolume</t>
  </si>
  <si>
    <t>其: O</t>
  </si>
  <si>
    <t>96: B-SingleStageModificationVolume</t>
  </si>
  <si>
    <t>万: I-SingleStageModificationVolume</t>
  </si>
  <si>
    <t>方: I-SingleStageModificationVolume</t>
  </si>
  <si>
    <t xml:space="preserve">BERT CUDA </t>
  </si>
  <si>
    <t>BiLSTM CUDA</t>
  </si>
  <si>
    <t>停止轮数</t>
  </si>
  <si>
    <t>训练用时</t>
  </si>
  <si>
    <t>准确度</t>
  </si>
  <si>
    <t>精准度</t>
  </si>
  <si>
    <t> Models 模型</t>
  </si>
  <si>
    <t>Training time 训练时间</t>
  </si>
  <si>
    <t>F1 Score 准确度</t>
  </si>
  <si>
    <t>不同的模型及各自的算法优化方案 </t>
  </si>
  <si>
    <t>BILSTM 准确率&gt;0.99</t>
  </si>
  <si>
    <t>Precision 精准度</t>
  </si>
  <si>
    <t>Recall 召回率</t>
  </si>
  <si>
    <t>每次轮数用时</t>
  </si>
  <si>
    <t>召回度</t>
  </si>
  <si>
    <t xml:space="preserve">对照组 </t>
  </si>
  <si>
    <t>准确率&gt;0.99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</si>
</sst>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4" fillId="0" borderId="0" xfId="0" applyFon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B521-5133-4234-A425-2A213F01B50C}">
  <dimension ref="A1:Z584"/>
  <sheetViews>
    <sheetView zoomScale="90" zoomScaleNormal="100" workbookViewId="0">
      <selection activeCell="F22" sqref="F22"/>
    </sheetView>
  </sheetViews>
  <sheetFormatPr defaultRowHeight="14.4"/>
  <cols>
    <col min="1" max="1" width="13.44140625" bestFit="1" customWidth="1"/>
    <col min="2" max="2" width="11.33203125" bestFit="1" customWidth="1"/>
    <col min="3" max="12" width="9" bestFit="1" customWidth="1"/>
    <col min="13" max="13" width="9.33203125" bestFit="1" customWidth="1"/>
    <col min="14" max="16" width="9" bestFit="1" customWidth="1"/>
    <col min="18" max="18" width="9" bestFit="1" customWidth="1"/>
    <col min="19" max="19" width="23.109375" customWidth="1"/>
    <col min="20" max="20" width="9" bestFit="1" customWidth="1"/>
    <col min="21" max="21" width="9.33203125" bestFit="1" customWidth="1"/>
    <col min="22" max="22" width="9" bestFit="1" customWidth="1"/>
    <col min="24" max="24" width="9" bestFit="1" customWidth="1"/>
    <col min="25" max="25" width="9.33203125" bestFit="1" customWidth="1"/>
    <col min="26" max="27" width="9" bestFit="1" customWidth="1"/>
  </cols>
  <sheetData>
    <row r="1" spans="1:6">
      <c r="A1" s="1" t="s">
        <v>7</v>
      </c>
      <c r="B1" t="s">
        <v>4</v>
      </c>
      <c r="C1" t="s">
        <v>5</v>
      </c>
      <c r="D1" t="s">
        <v>0</v>
      </c>
      <c r="E1" t="s">
        <v>1</v>
      </c>
      <c r="F1" t="s">
        <v>2</v>
      </c>
    </row>
    <row r="2" spans="1:6">
      <c r="A2" s="1" t="s">
        <v>8</v>
      </c>
      <c r="B2">
        <v>100</v>
      </c>
      <c r="C2">
        <v>361.22750000000002</v>
      </c>
      <c r="D2">
        <v>3.6122999999999998</v>
      </c>
      <c r="E2">
        <v>1</v>
      </c>
      <c r="F2">
        <v>1</v>
      </c>
    </row>
    <row r="3" spans="1:6">
      <c r="A3" s="1" t="s">
        <v>9</v>
      </c>
      <c r="B3">
        <v>30</v>
      </c>
      <c r="C3">
        <v>2.27</v>
      </c>
      <c r="D3">
        <v>0.08</v>
      </c>
      <c r="E3">
        <v>0.88190000000000002</v>
      </c>
      <c r="F3">
        <v>0.97470000000000001</v>
      </c>
    </row>
    <row r="4" spans="1:6">
      <c r="A4" s="1" t="s">
        <v>10</v>
      </c>
      <c r="B4" s="1">
        <v>150</v>
      </c>
      <c r="C4" s="1">
        <v>171.42749999999899</v>
      </c>
      <c r="D4" s="1">
        <v>1.1399999999999999</v>
      </c>
      <c r="E4" s="1">
        <v>0.91199999999999903</v>
      </c>
      <c r="F4" s="1">
        <v>0.92149999999999999</v>
      </c>
    </row>
    <row r="5" spans="1:6">
      <c r="A5" s="1" t="s">
        <v>11</v>
      </c>
      <c r="B5">
        <v>200</v>
      </c>
      <c r="C5">
        <v>226.05</v>
      </c>
      <c r="D5">
        <v>1.1299999999999999</v>
      </c>
      <c r="E5">
        <v>0.97</v>
      </c>
      <c r="F5">
        <v>0.98</v>
      </c>
    </row>
    <row r="6" spans="1:6">
      <c r="A6" s="1" t="s">
        <v>12</v>
      </c>
      <c r="B6">
        <v>2.77</v>
      </c>
      <c r="C6">
        <v>1610.70215582847</v>
      </c>
      <c r="D6">
        <f>C6/B6</f>
        <v>581.4809226817581</v>
      </c>
      <c r="E6">
        <v>0.99</v>
      </c>
      <c r="F6">
        <v>0.98</v>
      </c>
    </row>
    <row r="8" spans="1:6">
      <c r="A8" s="1" t="s">
        <v>747</v>
      </c>
      <c r="B8" t="s">
        <v>748</v>
      </c>
      <c r="C8" t="s">
        <v>749</v>
      </c>
    </row>
    <row r="9" spans="1:6">
      <c r="A9" t="s">
        <v>741</v>
      </c>
      <c r="B9">
        <v>47.9</v>
      </c>
      <c r="C9">
        <v>0.99</v>
      </c>
    </row>
    <row r="10" spans="1:6">
      <c r="A10" t="s">
        <v>742</v>
      </c>
      <c r="B10">
        <v>21.8</v>
      </c>
      <c r="C10">
        <v>0.97</v>
      </c>
    </row>
    <row r="12" spans="1:6">
      <c r="A12" t="s">
        <v>750</v>
      </c>
      <c r="B12" t="s">
        <v>748</v>
      </c>
      <c r="C12" t="s">
        <v>749</v>
      </c>
    </row>
    <row r="13" spans="1:6">
      <c r="A13" t="s">
        <v>592</v>
      </c>
      <c r="B13">
        <v>346.613</v>
      </c>
      <c r="C13">
        <v>0.95289999999999997</v>
      </c>
    </row>
    <row r="14" spans="1:6">
      <c r="A14" t="s">
        <v>152</v>
      </c>
      <c r="B14">
        <v>32.39</v>
      </c>
      <c r="C14">
        <v>0.94</v>
      </c>
    </row>
    <row r="15" spans="1:6">
      <c r="A15" t="s">
        <v>751</v>
      </c>
      <c r="B15">
        <v>247.66</v>
      </c>
      <c r="C15">
        <v>0.97</v>
      </c>
    </row>
    <row r="16" spans="1:6">
      <c r="A16" t="s">
        <v>594</v>
      </c>
      <c r="B16">
        <v>1269.3499999999999</v>
      </c>
      <c r="C16">
        <v>0.99</v>
      </c>
    </row>
    <row r="18" spans="1:4">
      <c r="A18" t="s">
        <v>747</v>
      </c>
      <c r="B18" t="s">
        <v>749</v>
      </c>
      <c r="C18" t="s">
        <v>752</v>
      </c>
      <c r="D18" t="s">
        <v>753</v>
      </c>
    </row>
    <row r="19" spans="1:4">
      <c r="A19" t="s">
        <v>12</v>
      </c>
      <c r="B19">
        <v>0.76</v>
      </c>
      <c r="C19">
        <v>0.69</v>
      </c>
      <c r="D19">
        <v>0.7</v>
      </c>
    </row>
    <row r="20" spans="1:4">
      <c r="A20" t="s">
        <v>593</v>
      </c>
      <c r="B20">
        <v>0.55000000000000004</v>
      </c>
      <c r="C20">
        <v>0.62</v>
      </c>
      <c r="D20">
        <v>0.51</v>
      </c>
    </row>
    <row r="76" spans="1:1">
      <c r="A76" t="s">
        <v>595</v>
      </c>
    </row>
    <row r="77" spans="1:1">
      <c r="A77" t="s">
        <v>217</v>
      </c>
    </row>
    <row r="78" spans="1:1">
      <c r="A78" t="s">
        <v>596</v>
      </c>
    </row>
    <row r="79" spans="1:1">
      <c r="A79" t="s">
        <v>597</v>
      </c>
    </row>
    <row r="80" spans="1:1">
      <c r="A80" t="s">
        <v>598</v>
      </c>
    </row>
    <row r="81" spans="1:1" ht="42.6" customHeight="1">
      <c r="A81" t="s">
        <v>221</v>
      </c>
    </row>
    <row r="82" spans="1:1">
      <c r="A82" t="s">
        <v>229</v>
      </c>
    </row>
    <row r="83" spans="1:1">
      <c r="A83" t="s">
        <v>211</v>
      </c>
    </row>
    <row r="84" spans="1:1">
      <c r="A84" t="s">
        <v>212</v>
      </c>
    </row>
    <row r="85" spans="1:1">
      <c r="A85" t="s">
        <v>213</v>
      </c>
    </row>
    <row r="86" spans="1:1">
      <c r="A86" t="s">
        <v>214</v>
      </c>
    </row>
    <row r="87" spans="1:1">
      <c r="A87" t="s">
        <v>225</v>
      </c>
    </row>
    <row r="88" spans="1:1">
      <c r="A88" t="s">
        <v>226</v>
      </c>
    </row>
    <row r="89" spans="1:1">
      <c r="A89" t="s">
        <v>599</v>
      </c>
    </row>
    <row r="90" spans="1:1">
      <c r="A90" t="s">
        <v>330</v>
      </c>
    </row>
    <row r="91" spans="1:1">
      <c r="A91" t="s">
        <v>600</v>
      </c>
    </row>
    <row r="92" spans="1:1">
      <c r="A92" t="s">
        <v>227</v>
      </c>
    </row>
    <row r="93" spans="1:1">
      <c r="A93" t="s">
        <v>229</v>
      </c>
    </row>
    <row r="94" spans="1:1">
      <c r="A94" t="s">
        <v>238</v>
      </c>
    </row>
    <row r="95" spans="1:1">
      <c r="A95" t="s">
        <v>601</v>
      </c>
    </row>
    <row r="96" spans="1:1">
      <c r="A96" t="s">
        <v>602</v>
      </c>
    </row>
    <row r="97" spans="1:1">
      <c r="A97" t="s">
        <v>231</v>
      </c>
    </row>
    <row r="98" spans="1:1">
      <c r="A98" t="s">
        <v>603</v>
      </c>
    </row>
    <row r="99" spans="1:1">
      <c r="A99" t="s">
        <v>604</v>
      </c>
    </row>
    <row r="100" spans="1:1">
      <c r="A100" t="s">
        <v>605</v>
      </c>
    </row>
    <row r="101" spans="1:1">
      <c r="A101" t="s">
        <v>606</v>
      </c>
    </row>
    <row r="102" spans="1:1">
      <c r="A102" t="s">
        <v>236</v>
      </c>
    </row>
    <row r="103" spans="1:1">
      <c r="A103" t="s">
        <v>237</v>
      </c>
    </row>
    <row r="104" spans="1:1">
      <c r="A104" t="s">
        <v>233</v>
      </c>
    </row>
    <row r="105" spans="1:1">
      <c r="A105" t="s">
        <v>234</v>
      </c>
    </row>
    <row r="106" spans="1:1">
      <c r="A106" t="s">
        <v>229</v>
      </c>
    </row>
    <row r="107" spans="1:1">
      <c r="A107" t="s">
        <v>607</v>
      </c>
    </row>
    <row r="108" spans="1:1">
      <c r="A108" t="s">
        <v>608</v>
      </c>
    </row>
    <row r="109" spans="1:1">
      <c r="A109" t="s">
        <v>601</v>
      </c>
    </row>
    <row r="110" spans="1:1">
      <c r="A110" t="s">
        <v>602</v>
      </c>
    </row>
    <row r="111" spans="1:1">
      <c r="A111" t="s">
        <v>249</v>
      </c>
    </row>
    <row r="112" spans="1:1">
      <c r="A112" t="s">
        <v>232</v>
      </c>
    </row>
    <row r="113" spans="1:1">
      <c r="A113" t="s">
        <v>239</v>
      </c>
    </row>
    <row r="114" spans="1:1">
      <c r="A114" t="s">
        <v>240</v>
      </c>
    </row>
    <row r="115" spans="1:1">
      <c r="A115" t="s">
        <v>606</v>
      </c>
    </row>
    <row r="116" spans="1:1">
      <c r="A116" t="s">
        <v>241</v>
      </c>
    </row>
    <row r="117" spans="1:1">
      <c r="A117" t="s">
        <v>242</v>
      </c>
    </row>
    <row r="118" spans="1:1">
      <c r="A118" t="s">
        <v>243</v>
      </c>
    </row>
    <row r="119" spans="1:1">
      <c r="A119" t="s">
        <v>244</v>
      </c>
    </row>
    <row r="120" spans="1:1">
      <c r="A120" t="s">
        <v>245</v>
      </c>
    </row>
    <row r="121" spans="1:1">
      <c r="A121" t="s">
        <v>246</v>
      </c>
    </row>
    <row r="122" spans="1:1">
      <c r="A122" t="s">
        <v>247</v>
      </c>
    </row>
    <row r="123" spans="1:1">
      <c r="A123" t="s">
        <v>229</v>
      </c>
    </row>
    <row r="124" spans="1:1">
      <c r="A124" t="s">
        <v>609</v>
      </c>
    </row>
    <row r="125" spans="1:1">
      <c r="A125" t="s">
        <v>249</v>
      </c>
    </row>
    <row r="126" spans="1:1">
      <c r="A126" t="s">
        <v>610</v>
      </c>
    </row>
    <row r="127" spans="1:1">
      <c r="A127" t="s">
        <v>611</v>
      </c>
    </row>
    <row r="128" spans="1:1">
      <c r="A128" t="s">
        <v>612</v>
      </c>
    </row>
    <row r="129" spans="1:1">
      <c r="A129" t="s">
        <v>240</v>
      </c>
    </row>
    <row r="130" spans="1:1">
      <c r="A130" t="s">
        <v>251</v>
      </c>
    </row>
    <row r="131" spans="1:1">
      <c r="A131" t="s">
        <v>211</v>
      </c>
    </row>
    <row r="132" spans="1:1">
      <c r="A132" t="s">
        <v>212</v>
      </c>
    </row>
    <row r="133" spans="1:1">
      <c r="A133" t="s">
        <v>252</v>
      </c>
    </row>
    <row r="134" spans="1:1">
      <c r="A134" t="s">
        <v>613</v>
      </c>
    </row>
    <row r="135" spans="1:1">
      <c r="A135" t="s">
        <v>614</v>
      </c>
    </row>
    <row r="136" spans="1:1">
      <c r="A136" t="s">
        <v>211</v>
      </c>
    </row>
    <row r="137" spans="1:1">
      <c r="A137" t="s">
        <v>212</v>
      </c>
    </row>
    <row r="138" spans="1:1">
      <c r="A138" t="s">
        <v>384</v>
      </c>
    </row>
    <row r="139" spans="1:1">
      <c r="A139" t="s">
        <v>615</v>
      </c>
    </row>
    <row r="140" spans="1:1">
      <c r="A140" t="s">
        <v>616</v>
      </c>
    </row>
    <row r="141" spans="1:1">
      <c r="A141" t="s">
        <v>617</v>
      </c>
    </row>
    <row r="142" spans="1:1">
      <c r="A142" t="s">
        <v>618</v>
      </c>
    </row>
    <row r="143" spans="1:1">
      <c r="A143" t="s">
        <v>619</v>
      </c>
    </row>
    <row r="144" spans="1:1">
      <c r="A144" t="s">
        <v>597</v>
      </c>
    </row>
    <row r="145" spans="1:1">
      <c r="A145" t="s">
        <v>403</v>
      </c>
    </row>
    <row r="146" spans="1:1">
      <c r="A146" t="s">
        <v>620</v>
      </c>
    </row>
    <row r="147" spans="1:1">
      <c r="A147" t="s">
        <v>621</v>
      </c>
    </row>
    <row r="148" spans="1:1">
      <c r="A148" t="s">
        <v>622</v>
      </c>
    </row>
    <row r="149" spans="1:1">
      <c r="A149" t="s">
        <v>623</v>
      </c>
    </row>
    <row r="150" spans="1:1">
      <c r="A150" t="s">
        <v>624</v>
      </c>
    </row>
    <row r="151" spans="1:1">
      <c r="A151" t="s">
        <v>597</v>
      </c>
    </row>
    <row r="152" spans="1:1">
      <c r="A152" t="s">
        <v>619</v>
      </c>
    </row>
    <row r="153" spans="1:1">
      <c r="A153" t="s">
        <v>620</v>
      </c>
    </row>
    <row r="154" spans="1:1">
      <c r="A154" t="s">
        <v>229</v>
      </c>
    </row>
    <row r="155" spans="1:1">
      <c r="A155" t="s">
        <v>625</v>
      </c>
    </row>
    <row r="156" spans="1:1">
      <c r="A156" t="s">
        <v>330</v>
      </c>
    </row>
    <row r="157" spans="1:1">
      <c r="A157" t="s">
        <v>210</v>
      </c>
    </row>
    <row r="158" spans="1:1">
      <c r="A158" t="s">
        <v>626</v>
      </c>
    </row>
    <row r="159" spans="1:1">
      <c r="A159" t="s">
        <v>226</v>
      </c>
    </row>
    <row r="160" spans="1:1">
      <c r="A160" t="s">
        <v>627</v>
      </c>
    </row>
    <row r="161" spans="1:26">
      <c r="A161" t="s">
        <v>628</v>
      </c>
    </row>
    <row r="162" spans="1:26">
      <c r="A162" t="s">
        <v>629</v>
      </c>
    </row>
    <row r="163" spans="1:26">
      <c r="A163" t="s">
        <v>229</v>
      </c>
    </row>
    <row r="164" spans="1:26">
      <c r="A164" t="s">
        <v>343</v>
      </c>
    </row>
    <row r="165" spans="1:26">
      <c r="A165" t="s">
        <v>630</v>
      </c>
    </row>
    <row r="166" spans="1:26">
      <c r="A166" t="s">
        <v>631</v>
      </c>
    </row>
    <row r="167" spans="1:26">
      <c r="A167" t="s">
        <v>210</v>
      </c>
    </row>
    <row r="168" spans="1:26">
      <c r="A168" t="s">
        <v>229</v>
      </c>
    </row>
    <row r="169" spans="1:26">
      <c r="A169" t="s">
        <v>632</v>
      </c>
    </row>
    <row r="170" spans="1:26">
      <c r="A170" t="s">
        <v>210</v>
      </c>
    </row>
    <row r="171" spans="1:26">
      <c r="A171" t="s">
        <v>615</v>
      </c>
    </row>
    <row r="172" spans="1:26">
      <c r="A172" t="s">
        <v>633</v>
      </c>
    </row>
    <row r="173" spans="1:26">
      <c r="A173" t="s">
        <v>355</v>
      </c>
    </row>
    <row r="174" spans="1:26">
      <c r="A174" t="s">
        <v>634</v>
      </c>
    </row>
    <row r="175" spans="1:26">
      <c r="Z175" t="s">
        <v>635</v>
      </c>
    </row>
    <row r="176" spans="1:26">
      <c r="Z176" t="s">
        <v>636</v>
      </c>
    </row>
    <row r="177" spans="26:26">
      <c r="Z177" t="s">
        <v>252</v>
      </c>
    </row>
    <row r="178" spans="26:26">
      <c r="Z178" t="s">
        <v>208</v>
      </c>
    </row>
    <row r="179" spans="26:26">
      <c r="Z179" t="s">
        <v>254</v>
      </c>
    </row>
    <row r="180" spans="26:26">
      <c r="Z180" t="s">
        <v>253</v>
      </c>
    </row>
    <row r="181" spans="26:26">
      <c r="Z181" t="s">
        <v>637</v>
      </c>
    </row>
    <row r="182" spans="26:26">
      <c r="Z182" t="s">
        <v>210</v>
      </c>
    </row>
    <row r="183" spans="26:26">
      <c r="Z183" t="s">
        <v>211</v>
      </c>
    </row>
    <row r="184" spans="26:26">
      <c r="Z184" t="s">
        <v>212</v>
      </c>
    </row>
    <row r="185" spans="26:26">
      <c r="Z185" t="s">
        <v>240</v>
      </c>
    </row>
    <row r="186" spans="26:26">
      <c r="Z186" t="s">
        <v>251</v>
      </c>
    </row>
    <row r="187" spans="26:26">
      <c r="Z187" t="s">
        <v>384</v>
      </c>
    </row>
    <row r="188" spans="26:26">
      <c r="Z188" t="s">
        <v>229</v>
      </c>
    </row>
    <row r="189" spans="26:26">
      <c r="Z189" t="s">
        <v>638</v>
      </c>
    </row>
    <row r="190" spans="26:26">
      <c r="Z190" t="s">
        <v>255</v>
      </c>
    </row>
    <row r="191" spans="26:26">
      <c r="Z191" t="s">
        <v>256</v>
      </c>
    </row>
    <row r="192" spans="26:26">
      <c r="Z192" t="s">
        <v>606</v>
      </c>
    </row>
    <row r="193" spans="26:26">
      <c r="Z193" t="s">
        <v>639</v>
      </c>
    </row>
    <row r="194" spans="26:26">
      <c r="Z194" t="s">
        <v>260</v>
      </c>
    </row>
    <row r="195" spans="26:26">
      <c r="Z195" t="s">
        <v>640</v>
      </c>
    </row>
    <row r="196" spans="26:26">
      <c r="Z196" t="s">
        <v>641</v>
      </c>
    </row>
    <row r="197" spans="26:26">
      <c r="Z197" t="s">
        <v>263</v>
      </c>
    </row>
    <row r="198" spans="26:26">
      <c r="Z198" t="s">
        <v>642</v>
      </c>
    </row>
    <row r="199" spans="26:26">
      <c r="Z199" t="s">
        <v>258</v>
      </c>
    </row>
    <row r="200" spans="26:26">
      <c r="Z200" t="s">
        <v>643</v>
      </c>
    </row>
    <row r="201" spans="26:26">
      <c r="Z201" t="s">
        <v>229</v>
      </c>
    </row>
    <row r="202" spans="26:26">
      <c r="Z202" t="s">
        <v>264</v>
      </c>
    </row>
    <row r="203" spans="26:26">
      <c r="Z203" t="s">
        <v>265</v>
      </c>
    </row>
    <row r="204" spans="26:26">
      <c r="Z204" t="s">
        <v>266</v>
      </c>
    </row>
    <row r="205" spans="26:26">
      <c r="Z205" t="s">
        <v>226</v>
      </c>
    </row>
    <row r="206" spans="26:26">
      <c r="Z206" t="s">
        <v>225</v>
      </c>
    </row>
    <row r="207" spans="26:26">
      <c r="Z207" t="s">
        <v>644</v>
      </c>
    </row>
    <row r="208" spans="26:26">
      <c r="Z208" t="s">
        <v>424</v>
      </c>
    </row>
    <row r="209" spans="26:26">
      <c r="Z209" t="s">
        <v>645</v>
      </c>
    </row>
    <row r="210" spans="26:26">
      <c r="Z210" t="s">
        <v>417</v>
      </c>
    </row>
    <row r="211" spans="26:26">
      <c r="Z211" t="s">
        <v>418</v>
      </c>
    </row>
    <row r="212" spans="26:26">
      <c r="Z212" t="s">
        <v>229</v>
      </c>
    </row>
    <row r="213" spans="26:26">
      <c r="Z213" t="s">
        <v>607</v>
      </c>
    </row>
    <row r="214" spans="26:26">
      <c r="Z214" t="s">
        <v>608</v>
      </c>
    </row>
    <row r="215" spans="26:26">
      <c r="Z215" t="s">
        <v>272</v>
      </c>
    </row>
    <row r="216" spans="26:26">
      <c r="Z216" t="s">
        <v>227</v>
      </c>
    </row>
    <row r="217" spans="26:26">
      <c r="Z217" t="s">
        <v>257</v>
      </c>
    </row>
    <row r="218" spans="26:26">
      <c r="Z218" t="s">
        <v>606</v>
      </c>
    </row>
    <row r="219" spans="26:26">
      <c r="Z219" t="s">
        <v>646</v>
      </c>
    </row>
    <row r="220" spans="26:26">
      <c r="Z220" t="s">
        <v>274</v>
      </c>
    </row>
    <row r="221" spans="26:26">
      <c r="Z221" t="s">
        <v>647</v>
      </c>
    </row>
    <row r="222" spans="26:26">
      <c r="Z222" t="s">
        <v>276</v>
      </c>
    </row>
    <row r="223" spans="26:26">
      <c r="Z223" t="s">
        <v>277</v>
      </c>
    </row>
    <row r="224" spans="26:26">
      <c r="Z224" t="s">
        <v>642</v>
      </c>
    </row>
    <row r="225" spans="26:26">
      <c r="Z225" t="s">
        <v>258</v>
      </c>
    </row>
    <row r="226" spans="26:26">
      <c r="Z226" t="s">
        <v>643</v>
      </c>
    </row>
    <row r="227" spans="26:26">
      <c r="Z227" t="s">
        <v>229</v>
      </c>
    </row>
    <row r="228" spans="26:26">
      <c r="Z228" t="s">
        <v>648</v>
      </c>
    </row>
    <row r="229" spans="26:26">
      <c r="Z229" t="s">
        <v>649</v>
      </c>
    </row>
    <row r="230" spans="26:26">
      <c r="Z230" t="s">
        <v>264</v>
      </c>
    </row>
    <row r="231" spans="26:26">
      <c r="Z231" t="s">
        <v>265</v>
      </c>
    </row>
    <row r="232" spans="26:26">
      <c r="Z232" t="s">
        <v>266</v>
      </c>
    </row>
    <row r="233" spans="26:26">
      <c r="Z233" t="s">
        <v>650</v>
      </c>
    </row>
    <row r="234" spans="26:26">
      <c r="Z234" t="s">
        <v>424</v>
      </c>
    </row>
    <row r="235" spans="26:26">
      <c r="Z235" t="s">
        <v>645</v>
      </c>
    </row>
    <row r="236" spans="26:26">
      <c r="Z236" t="s">
        <v>417</v>
      </c>
    </row>
    <row r="237" spans="26:26">
      <c r="Z237" t="s">
        <v>418</v>
      </c>
    </row>
    <row r="238" spans="26:26">
      <c r="Z238" t="s">
        <v>252</v>
      </c>
    </row>
    <row r="239" spans="26:26">
      <c r="Z239" t="s">
        <v>280</v>
      </c>
    </row>
    <row r="240" spans="26:26">
      <c r="Z240" t="s">
        <v>281</v>
      </c>
    </row>
    <row r="241" spans="26:26">
      <c r="Z241" t="s">
        <v>282</v>
      </c>
    </row>
    <row r="242" spans="26:26">
      <c r="Z242" t="s">
        <v>283</v>
      </c>
    </row>
    <row r="243" spans="26:26">
      <c r="Z243" t="s">
        <v>257</v>
      </c>
    </row>
    <row r="244" spans="26:26">
      <c r="Z244" t="s">
        <v>258</v>
      </c>
    </row>
    <row r="245" spans="26:26">
      <c r="Z245" t="s">
        <v>376</v>
      </c>
    </row>
    <row r="246" spans="26:26">
      <c r="Z246" t="s">
        <v>355</v>
      </c>
    </row>
    <row r="247" spans="26:26">
      <c r="Z247" t="s">
        <v>651</v>
      </c>
    </row>
    <row r="248" spans="26:26">
      <c r="Z248" t="s">
        <v>285</v>
      </c>
    </row>
    <row r="249" spans="26:26">
      <c r="Z249" t="s">
        <v>652</v>
      </c>
    </row>
    <row r="250" spans="26:26">
      <c r="Z250" t="s">
        <v>287</v>
      </c>
    </row>
    <row r="251" spans="26:26">
      <c r="Z251" t="s">
        <v>288</v>
      </c>
    </row>
    <row r="252" spans="26:26">
      <c r="Z252" t="s">
        <v>229</v>
      </c>
    </row>
    <row r="253" spans="26:26">
      <c r="Z253" t="s">
        <v>266</v>
      </c>
    </row>
    <row r="254" spans="26:26">
      <c r="Z254" t="s">
        <v>362</v>
      </c>
    </row>
    <row r="255" spans="26:26">
      <c r="Z255" t="s">
        <v>266</v>
      </c>
    </row>
    <row r="256" spans="26:26">
      <c r="Z256" t="s">
        <v>354</v>
      </c>
    </row>
    <row r="257" spans="26:26">
      <c r="Z257" t="s">
        <v>355</v>
      </c>
    </row>
    <row r="258" spans="26:26">
      <c r="Z258" t="s">
        <v>650</v>
      </c>
    </row>
    <row r="259" spans="26:26">
      <c r="Z259" t="s">
        <v>424</v>
      </c>
    </row>
    <row r="260" spans="26:26">
      <c r="Z260" t="s">
        <v>645</v>
      </c>
    </row>
    <row r="261" spans="26:26">
      <c r="Z261" t="s">
        <v>417</v>
      </c>
    </row>
    <row r="262" spans="26:26">
      <c r="Z262" t="s">
        <v>418</v>
      </c>
    </row>
    <row r="263" spans="26:26">
      <c r="Z263" t="s">
        <v>229</v>
      </c>
    </row>
    <row r="264" spans="26:26">
      <c r="Z264" t="s">
        <v>653</v>
      </c>
    </row>
    <row r="265" spans="26:26">
      <c r="Z265" t="s">
        <v>281</v>
      </c>
    </row>
    <row r="266" spans="26:26">
      <c r="Z266" t="s">
        <v>290</v>
      </c>
    </row>
    <row r="267" spans="26:26">
      <c r="Z267" t="s">
        <v>257</v>
      </c>
    </row>
    <row r="268" spans="26:26">
      <c r="Z268" t="s">
        <v>258</v>
      </c>
    </row>
    <row r="269" spans="26:26">
      <c r="Z269" t="s">
        <v>376</v>
      </c>
    </row>
    <row r="270" spans="26:26">
      <c r="Z270" t="s">
        <v>355</v>
      </c>
    </row>
    <row r="271" spans="26:26">
      <c r="Z271" t="s">
        <v>654</v>
      </c>
    </row>
    <row r="272" spans="26:26">
      <c r="Z272" t="s">
        <v>292</v>
      </c>
    </row>
    <row r="273" spans="26:26">
      <c r="Z273" t="s">
        <v>655</v>
      </c>
    </row>
    <row r="274" spans="26:26">
      <c r="Z274" t="s">
        <v>656</v>
      </c>
    </row>
    <row r="275" spans="26:26">
      <c r="Z275" t="s">
        <v>295</v>
      </c>
    </row>
    <row r="276" spans="26:26">
      <c r="Z276" t="s">
        <v>252</v>
      </c>
    </row>
    <row r="277" spans="26:26">
      <c r="Z277" t="s">
        <v>396</v>
      </c>
    </row>
    <row r="278" spans="26:26">
      <c r="Z278" t="s">
        <v>657</v>
      </c>
    </row>
    <row r="279" spans="26:26">
      <c r="Z279" t="s">
        <v>211</v>
      </c>
    </row>
    <row r="280" spans="26:26">
      <c r="Z280" t="s">
        <v>212</v>
      </c>
    </row>
    <row r="281" spans="26:26">
      <c r="Z281" t="s">
        <v>658</v>
      </c>
    </row>
    <row r="282" spans="26:26">
      <c r="Z282" t="s">
        <v>659</v>
      </c>
    </row>
    <row r="283" spans="26:26">
      <c r="Z283" t="s">
        <v>660</v>
      </c>
    </row>
    <row r="284" spans="26:26">
      <c r="Z284" t="s">
        <v>229</v>
      </c>
    </row>
    <row r="285" spans="26:26">
      <c r="Z285" t="s">
        <v>280</v>
      </c>
    </row>
    <row r="286" spans="26:26">
      <c r="Z286" t="s">
        <v>296</v>
      </c>
    </row>
    <row r="287" spans="26:26">
      <c r="Z287" t="s">
        <v>606</v>
      </c>
    </row>
    <row r="288" spans="26:26">
      <c r="Z288" t="s">
        <v>661</v>
      </c>
    </row>
    <row r="289" spans="26:26">
      <c r="Z289" t="s">
        <v>662</v>
      </c>
    </row>
    <row r="290" spans="26:26">
      <c r="Z290" t="s">
        <v>300</v>
      </c>
    </row>
    <row r="291" spans="26:26">
      <c r="Z291" t="s">
        <v>663</v>
      </c>
    </row>
    <row r="292" spans="26:26">
      <c r="Z292" t="s">
        <v>302</v>
      </c>
    </row>
    <row r="293" spans="26:26">
      <c r="Z293" t="s">
        <v>303</v>
      </c>
    </row>
    <row r="294" spans="26:26">
      <c r="Z294" t="s">
        <v>642</v>
      </c>
    </row>
    <row r="295" spans="26:26">
      <c r="Z295" t="s">
        <v>297</v>
      </c>
    </row>
    <row r="296" spans="26:26">
      <c r="Z296" t="s">
        <v>298</v>
      </c>
    </row>
    <row r="297" spans="26:26">
      <c r="Z297" t="s">
        <v>258</v>
      </c>
    </row>
    <row r="298" spans="26:26">
      <c r="Z298" t="s">
        <v>229</v>
      </c>
    </row>
    <row r="299" spans="26:26">
      <c r="Z299" t="s">
        <v>210</v>
      </c>
    </row>
    <row r="300" spans="26:26">
      <c r="Z300" t="s">
        <v>283</v>
      </c>
    </row>
    <row r="301" spans="26:26">
      <c r="Z301" t="s">
        <v>305</v>
      </c>
    </row>
    <row r="302" spans="26:26">
      <c r="Z302" t="s">
        <v>306</v>
      </c>
    </row>
    <row r="303" spans="26:26">
      <c r="Z303" t="s">
        <v>376</v>
      </c>
    </row>
    <row r="304" spans="26:26">
      <c r="Z304" t="s">
        <v>355</v>
      </c>
    </row>
    <row r="305" spans="26:26">
      <c r="Z305" t="s">
        <v>664</v>
      </c>
    </row>
    <row r="306" spans="26:26">
      <c r="Z306" t="s">
        <v>308</v>
      </c>
    </row>
    <row r="307" spans="26:26">
      <c r="Z307" t="s">
        <v>547</v>
      </c>
    </row>
    <row r="308" spans="26:26">
      <c r="Z308" t="s">
        <v>310</v>
      </c>
    </row>
    <row r="309" spans="26:26">
      <c r="Z309" t="s">
        <v>311</v>
      </c>
    </row>
    <row r="310" spans="26:26">
      <c r="Z310" t="s">
        <v>229</v>
      </c>
    </row>
    <row r="311" spans="26:26">
      <c r="Z311" t="s">
        <v>312</v>
      </c>
    </row>
    <row r="312" spans="26:26">
      <c r="Z312" t="s">
        <v>306</v>
      </c>
    </row>
    <row r="313" spans="26:26">
      <c r="Z313" t="s">
        <v>258</v>
      </c>
    </row>
    <row r="314" spans="26:26">
      <c r="Z314" t="s">
        <v>376</v>
      </c>
    </row>
    <row r="315" spans="26:26">
      <c r="Z315" t="s">
        <v>355</v>
      </c>
    </row>
    <row r="316" spans="26:26">
      <c r="Z316" t="s">
        <v>665</v>
      </c>
    </row>
    <row r="317" spans="26:26">
      <c r="Z317" t="s">
        <v>666</v>
      </c>
    </row>
    <row r="318" spans="26:26">
      <c r="Z318" t="s">
        <v>314</v>
      </c>
    </row>
    <row r="319" spans="26:26">
      <c r="Z319" t="s">
        <v>667</v>
      </c>
    </row>
    <row r="320" spans="26:26">
      <c r="Z320" t="s">
        <v>316</v>
      </c>
    </row>
    <row r="321" spans="26:26">
      <c r="Z321" t="s">
        <v>317</v>
      </c>
    </row>
    <row r="322" spans="26:26">
      <c r="Z322" t="s">
        <v>229</v>
      </c>
    </row>
    <row r="323" spans="26:26">
      <c r="Z323" t="s">
        <v>668</v>
      </c>
    </row>
    <row r="324" spans="26:26">
      <c r="Z324" t="s">
        <v>306</v>
      </c>
    </row>
    <row r="325" spans="26:26">
      <c r="Z325" t="s">
        <v>376</v>
      </c>
    </row>
    <row r="326" spans="26:26">
      <c r="Z326" t="s">
        <v>226</v>
      </c>
    </row>
    <row r="327" spans="26:26">
      <c r="Z327" t="s">
        <v>225</v>
      </c>
    </row>
    <row r="328" spans="26:26">
      <c r="Z328" t="s">
        <v>669</v>
      </c>
    </row>
    <row r="329" spans="26:26">
      <c r="Z329" t="s">
        <v>670</v>
      </c>
    </row>
    <row r="330" spans="26:26">
      <c r="Z330" t="s">
        <v>671</v>
      </c>
    </row>
    <row r="331" spans="26:26">
      <c r="Z331" t="s">
        <v>421</v>
      </c>
    </row>
    <row r="332" spans="26:26">
      <c r="Z332" t="s">
        <v>422</v>
      </c>
    </row>
    <row r="333" spans="26:26">
      <c r="Z333" t="s">
        <v>229</v>
      </c>
    </row>
    <row r="334" spans="26:26">
      <c r="Z334" t="s">
        <v>323</v>
      </c>
    </row>
    <row r="335" spans="26:26">
      <c r="Z335" t="s">
        <v>324</v>
      </c>
    </row>
    <row r="336" spans="26:26">
      <c r="Z336" t="s">
        <v>306</v>
      </c>
    </row>
    <row r="337" spans="26:26">
      <c r="Z337" t="s">
        <v>325</v>
      </c>
    </row>
    <row r="338" spans="26:26">
      <c r="Z338" t="s">
        <v>355</v>
      </c>
    </row>
    <row r="339" spans="26:26">
      <c r="Z339" t="s">
        <v>672</v>
      </c>
    </row>
    <row r="340" spans="26:26">
      <c r="Z340" t="s">
        <v>327</v>
      </c>
    </row>
    <row r="341" spans="26:26">
      <c r="Z341" t="s">
        <v>673</v>
      </c>
    </row>
    <row r="342" spans="26:26">
      <c r="Z342" t="s">
        <v>329</v>
      </c>
    </row>
    <row r="343" spans="26:26">
      <c r="Z343" t="s">
        <v>229</v>
      </c>
    </row>
    <row r="344" spans="26:26">
      <c r="Z344" t="s">
        <v>330</v>
      </c>
    </row>
    <row r="345" spans="26:26">
      <c r="Z345" t="s">
        <v>331</v>
      </c>
    </row>
    <row r="346" spans="26:26">
      <c r="Z346" t="s">
        <v>306</v>
      </c>
    </row>
    <row r="347" spans="26:26">
      <c r="Z347" t="s">
        <v>325</v>
      </c>
    </row>
    <row r="348" spans="26:26">
      <c r="Z348" t="s">
        <v>674</v>
      </c>
    </row>
    <row r="349" spans="26:26">
      <c r="Z349" t="s">
        <v>355</v>
      </c>
    </row>
    <row r="350" spans="26:26">
      <c r="Z350" t="s">
        <v>675</v>
      </c>
    </row>
    <row r="351" spans="26:26">
      <c r="Z351" t="s">
        <v>333</v>
      </c>
    </row>
    <row r="352" spans="26:26">
      <c r="Z352" t="s">
        <v>676</v>
      </c>
    </row>
    <row r="353" spans="26:26">
      <c r="Z353" t="s">
        <v>335</v>
      </c>
    </row>
    <row r="354" spans="26:26">
      <c r="Z354" t="s">
        <v>252</v>
      </c>
    </row>
    <row r="355" spans="26:26">
      <c r="Z355" t="s">
        <v>601</v>
      </c>
    </row>
    <row r="356" spans="26:26">
      <c r="Z356" t="s">
        <v>211</v>
      </c>
    </row>
    <row r="357" spans="26:26">
      <c r="Z357" t="s">
        <v>212</v>
      </c>
    </row>
    <row r="358" spans="26:26">
      <c r="Z358" t="s">
        <v>658</v>
      </c>
    </row>
    <row r="359" spans="26:26">
      <c r="Z359" t="s">
        <v>659</v>
      </c>
    </row>
    <row r="360" spans="26:26">
      <c r="Z360" t="s">
        <v>660</v>
      </c>
    </row>
    <row r="361" spans="26:26">
      <c r="Z361" t="s">
        <v>229</v>
      </c>
    </row>
    <row r="362" spans="26:26">
      <c r="Z362" t="s">
        <v>336</v>
      </c>
    </row>
    <row r="363" spans="26:26">
      <c r="Z363" t="s">
        <v>337</v>
      </c>
    </row>
    <row r="364" spans="26:26">
      <c r="Z364" t="s">
        <v>258</v>
      </c>
    </row>
    <row r="365" spans="26:26">
      <c r="Z365" t="s">
        <v>642</v>
      </c>
    </row>
    <row r="366" spans="26:26">
      <c r="Z366" t="s">
        <v>668</v>
      </c>
    </row>
    <row r="367" spans="26:26">
      <c r="Z367" t="s">
        <v>376</v>
      </c>
    </row>
    <row r="368" spans="26:26">
      <c r="Z368" t="s">
        <v>355</v>
      </c>
    </row>
    <row r="369" spans="26:26">
      <c r="Z369" t="s">
        <v>677</v>
      </c>
    </row>
    <row r="370" spans="26:26">
      <c r="Z370" t="s">
        <v>300</v>
      </c>
    </row>
    <row r="371" spans="26:26">
      <c r="Z371" t="s">
        <v>663</v>
      </c>
    </row>
    <row r="372" spans="26:26">
      <c r="Z372" t="s">
        <v>302</v>
      </c>
    </row>
    <row r="373" spans="26:26">
      <c r="Z373" t="s">
        <v>303</v>
      </c>
    </row>
    <row r="374" spans="26:26">
      <c r="Z374" t="s">
        <v>229</v>
      </c>
    </row>
    <row r="375" spans="26:26">
      <c r="Z375" t="s">
        <v>344</v>
      </c>
    </row>
    <row r="376" spans="26:26">
      <c r="Z376" t="s">
        <v>345</v>
      </c>
    </row>
    <row r="377" spans="26:26">
      <c r="Z377" t="s">
        <v>668</v>
      </c>
    </row>
    <row r="378" spans="26:26">
      <c r="Z378" t="s">
        <v>343</v>
      </c>
    </row>
    <row r="379" spans="26:26">
      <c r="Z379" t="s">
        <v>678</v>
      </c>
    </row>
    <row r="380" spans="26:26">
      <c r="Z380" t="s">
        <v>257</v>
      </c>
    </row>
    <row r="381" spans="26:26">
      <c r="Z381" t="s">
        <v>606</v>
      </c>
    </row>
    <row r="382" spans="26:26">
      <c r="Z382" t="s">
        <v>679</v>
      </c>
    </row>
    <row r="383" spans="26:26">
      <c r="Z383" t="s">
        <v>347</v>
      </c>
    </row>
    <row r="384" spans="26:26">
      <c r="Z384" t="s">
        <v>229</v>
      </c>
    </row>
    <row r="385" spans="26:26">
      <c r="Z385" t="s">
        <v>680</v>
      </c>
    </row>
    <row r="386" spans="26:26">
      <c r="Z386" t="s">
        <v>258</v>
      </c>
    </row>
    <row r="387" spans="26:26">
      <c r="Z387" t="s">
        <v>376</v>
      </c>
    </row>
    <row r="388" spans="26:26">
      <c r="Z388" t="s">
        <v>355</v>
      </c>
    </row>
    <row r="389" spans="26:26">
      <c r="Z389" t="s">
        <v>681</v>
      </c>
    </row>
    <row r="390" spans="26:26">
      <c r="Z390" t="s">
        <v>682</v>
      </c>
    </row>
    <row r="391" spans="26:26">
      <c r="Z391" t="s">
        <v>683</v>
      </c>
    </row>
    <row r="392" spans="26:26">
      <c r="Z392" t="s">
        <v>684</v>
      </c>
    </row>
    <row r="393" spans="26:26">
      <c r="Z393" t="s">
        <v>685</v>
      </c>
    </row>
    <row r="394" spans="26:26">
      <c r="Z394" t="s">
        <v>686</v>
      </c>
    </row>
    <row r="395" spans="26:26">
      <c r="Z395" t="s">
        <v>229</v>
      </c>
    </row>
    <row r="396" spans="26:26">
      <c r="Z396" t="s">
        <v>668</v>
      </c>
    </row>
    <row r="397" spans="26:26">
      <c r="Z397" t="s">
        <v>687</v>
      </c>
    </row>
    <row r="398" spans="26:26">
      <c r="Z398" t="s">
        <v>376</v>
      </c>
    </row>
    <row r="399" spans="26:26">
      <c r="Z399" t="s">
        <v>355</v>
      </c>
    </row>
    <row r="400" spans="26:26">
      <c r="Z400" t="s">
        <v>688</v>
      </c>
    </row>
    <row r="401" spans="26:26">
      <c r="Z401" t="s">
        <v>670</v>
      </c>
    </row>
    <row r="402" spans="26:26">
      <c r="Z402" t="s">
        <v>689</v>
      </c>
    </row>
    <row r="403" spans="26:26">
      <c r="Z403" t="s">
        <v>421</v>
      </c>
    </row>
    <row r="404" spans="26:26">
      <c r="Z404" t="s">
        <v>422</v>
      </c>
    </row>
    <row r="405" spans="26:26">
      <c r="Z405" t="s">
        <v>252</v>
      </c>
    </row>
    <row r="406" spans="26:26">
      <c r="Z406" t="s">
        <v>211</v>
      </c>
    </row>
    <row r="407" spans="26:26">
      <c r="Z407" t="s">
        <v>212</v>
      </c>
    </row>
    <row r="408" spans="26:26">
      <c r="Z408" t="s">
        <v>323</v>
      </c>
    </row>
    <row r="409" spans="26:26">
      <c r="Z409" t="s">
        <v>324</v>
      </c>
    </row>
    <row r="410" spans="26:26">
      <c r="Z410" t="s">
        <v>266</v>
      </c>
    </row>
    <row r="411" spans="26:26">
      <c r="Z411" t="s">
        <v>354</v>
      </c>
    </row>
    <row r="412" spans="26:26">
      <c r="Z412" t="s">
        <v>690</v>
      </c>
    </row>
    <row r="413" spans="26:26">
      <c r="Z413" t="s">
        <v>691</v>
      </c>
    </row>
    <row r="414" spans="26:26">
      <c r="Z414" t="s">
        <v>355</v>
      </c>
    </row>
    <row r="415" spans="26:26">
      <c r="Z415" t="s">
        <v>692</v>
      </c>
    </row>
    <row r="416" spans="26:26">
      <c r="Z416" t="s">
        <v>364</v>
      </c>
    </row>
    <row r="417" spans="26:26">
      <c r="Z417" t="s">
        <v>693</v>
      </c>
    </row>
    <row r="418" spans="26:26">
      <c r="Z418" t="s">
        <v>366</v>
      </c>
    </row>
    <row r="419" spans="26:26">
      <c r="Z419" t="s">
        <v>367</v>
      </c>
    </row>
    <row r="420" spans="26:26">
      <c r="Z420" t="s">
        <v>229</v>
      </c>
    </row>
    <row r="421" spans="26:26">
      <c r="Z421" t="s">
        <v>361</v>
      </c>
    </row>
    <row r="422" spans="26:26">
      <c r="Z422" t="s">
        <v>362</v>
      </c>
    </row>
    <row r="423" spans="26:26">
      <c r="Z423" t="s">
        <v>266</v>
      </c>
    </row>
    <row r="424" spans="26:26">
      <c r="Z424" t="s">
        <v>354</v>
      </c>
    </row>
    <row r="425" spans="26:26">
      <c r="Z425" t="s">
        <v>355</v>
      </c>
    </row>
    <row r="426" spans="26:26">
      <c r="Z426" t="s">
        <v>694</v>
      </c>
    </row>
    <row r="427" spans="26:26">
      <c r="Z427" t="s">
        <v>424</v>
      </c>
    </row>
    <row r="428" spans="26:26">
      <c r="Z428" t="s">
        <v>695</v>
      </c>
    </row>
    <row r="429" spans="26:26">
      <c r="Z429" t="s">
        <v>417</v>
      </c>
    </row>
    <row r="430" spans="26:26">
      <c r="Z430" t="s">
        <v>418</v>
      </c>
    </row>
    <row r="431" spans="26:26">
      <c r="Z431" t="s">
        <v>229</v>
      </c>
    </row>
    <row r="432" spans="26:26">
      <c r="Z432" t="s">
        <v>368</v>
      </c>
    </row>
    <row r="433" spans="26:26">
      <c r="Z433" t="s">
        <v>280</v>
      </c>
    </row>
    <row r="434" spans="26:26">
      <c r="Z434" t="s">
        <v>369</v>
      </c>
    </row>
    <row r="435" spans="26:26">
      <c r="Z435" t="s">
        <v>266</v>
      </c>
    </row>
    <row r="436" spans="26:26">
      <c r="Z436" t="s">
        <v>355</v>
      </c>
    </row>
    <row r="437" spans="26:26">
      <c r="Z437" t="s">
        <v>696</v>
      </c>
    </row>
    <row r="438" spans="26:26">
      <c r="Z438" t="s">
        <v>364</v>
      </c>
    </row>
    <row r="439" spans="26:26">
      <c r="Z439" t="s">
        <v>697</v>
      </c>
    </row>
    <row r="440" spans="26:26">
      <c r="Z440" t="s">
        <v>366</v>
      </c>
    </row>
    <row r="441" spans="26:26">
      <c r="Z441" t="s">
        <v>367</v>
      </c>
    </row>
    <row r="442" spans="26:26">
      <c r="Z442" t="s">
        <v>229</v>
      </c>
    </row>
    <row r="443" spans="26:26">
      <c r="Z443" t="s">
        <v>323</v>
      </c>
    </row>
    <row r="444" spans="26:26">
      <c r="Z444" t="s">
        <v>375</v>
      </c>
    </row>
    <row r="445" spans="26:26">
      <c r="Z445" t="s">
        <v>255</v>
      </c>
    </row>
    <row r="446" spans="26:26">
      <c r="Z446" t="s">
        <v>376</v>
      </c>
    </row>
    <row r="447" spans="26:26">
      <c r="Z447" t="s">
        <v>226</v>
      </c>
    </row>
    <row r="448" spans="26:26">
      <c r="Z448" t="s">
        <v>225</v>
      </c>
    </row>
    <row r="449" spans="26:26">
      <c r="Z449" t="s">
        <v>698</v>
      </c>
    </row>
    <row r="450" spans="26:26">
      <c r="Z450" t="s">
        <v>357</v>
      </c>
    </row>
    <row r="451" spans="26:26">
      <c r="Z451" t="s">
        <v>699</v>
      </c>
    </row>
    <row r="452" spans="26:26">
      <c r="Z452" t="s">
        <v>700</v>
      </c>
    </row>
    <row r="453" spans="26:26">
      <c r="Z453" t="s">
        <v>701</v>
      </c>
    </row>
    <row r="454" spans="26:26">
      <c r="Z454" t="s">
        <v>702</v>
      </c>
    </row>
    <row r="455" spans="26:26">
      <c r="Z455" t="s">
        <v>703</v>
      </c>
    </row>
    <row r="456" spans="26:26">
      <c r="Z456" t="s">
        <v>229</v>
      </c>
    </row>
    <row r="457" spans="26:26">
      <c r="Z457" t="s">
        <v>330</v>
      </c>
    </row>
    <row r="458" spans="26:26">
      <c r="Z458" t="s">
        <v>331</v>
      </c>
    </row>
    <row r="459" spans="26:26">
      <c r="Z459" t="s">
        <v>255</v>
      </c>
    </row>
    <row r="460" spans="26:26">
      <c r="Z460" t="s">
        <v>376</v>
      </c>
    </row>
    <row r="461" spans="26:26">
      <c r="Z461" t="s">
        <v>355</v>
      </c>
    </row>
    <row r="462" spans="26:26">
      <c r="Z462" t="s">
        <v>704</v>
      </c>
    </row>
    <row r="463" spans="26:26">
      <c r="Z463" t="s">
        <v>378</v>
      </c>
    </row>
    <row r="464" spans="26:26">
      <c r="Z464" t="s">
        <v>705</v>
      </c>
    </row>
    <row r="465" spans="26:26">
      <c r="Z465" t="s">
        <v>380</v>
      </c>
    </row>
    <row r="466" spans="26:26">
      <c r="Z466" t="s">
        <v>381</v>
      </c>
    </row>
    <row r="467" spans="26:26">
      <c r="Z467" t="s">
        <v>382</v>
      </c>
    </row>
    <row r="468" spans="26:26">
      <c r="Z468" t="s">
        <v>383</v>
      </c>
    </row>
    <row r="469" spans="26:26">
      <c r="Z469" t="s">
        <v>229</v>
      </c>
    </row>
    <row r="470" spans="26:26">
      <c r="Z470" t="s">
        <v>706</v>
      </c>
    </row>
    <row r="471" spans="26:26">
      <c r="Z471" t="s">
        <v>210</v>
      </c>
    </row>
    <row r="472" spans="26:26">
      <c r="Z472" t="s">
        <v>258</v>
      </c>
    </row>
    <row r="473" spans="26:26">
      <c r="Z473" t="s">
        <v>376</v>
      </c>
    </row>
    <row r="474" spans="26:26">
      <c r="Z474" t="s">
        <v>355</v>
      </c>
    </row>
    <row r="475" spans="26:26">
      <c r="Z475" t="s">
        <v>707</v>
      </c>
    </row>
    <row r="476" spans="26:26">
      <c r="Z476" t="s">
        <v>708</v>
      </c>
    </row>
    <row r="477" spans="26:26">
      <c r="Z477" t="s">
        <v>685</v>
      </c>
    </row>
    <row r="478" spans="26:26">
      <c r="Z478" t="s">
        <v>686</v>
      </c>
    </row>
    <row r="479" spans="26:26">
      <c r="Z479" t="s">
        <v>229</v>
      </c>
    </row>
    <row r="480" spans="26:26">
      <c r="Z480" t="s">
        <v>706</v>
      </c>
    </row>
    <row r="481" spans="26:26">
      <c r="Z481" t="s">
        <v>210</v>
      </c>
    </row>
    <row r="482" spans="26:26">
      <c r="Z482" t="s">
        <v>306</v>
      </c>
    </row>
    <row r="483" spans="26:26">
      <c r="Z483" t="s">
        <v>376</v>
      </c>
    </row>
    <row r="484" spans="26:26">
      <c r="Z484" t="s">
        <v>355</v>
      </c>
    </row>
    <row r="485" spans="26:26">
      <c r="Z485" t="s">
        <v>709</v>
      </c>
    </row>
    <row r="486" spans="26:26">
      <c r="Z486" t="s">
        <v>710</v>
      </c>
    </row>
    <row r="487" spans="26:26">
      <c r="Z487" t="s">
        <v>711</v>
      </c>
    </row>
    <row r="488" spans="26:26">
      <c r="Z488" t="s">
        <v>712</v>
      </c>
    </row>
    <row r="489" spans="26:26">
      <c r="Z489" t="s">
        <v>713</v>
      </c>
    </row>
    <row r="490" spans="26:26">
      <c r="Z490" t="s">
        <v>229</v>
      </c>
    </row>
    <row r="491" spans="26:26">
      <c r="Z491" t="s">
        <v>714</v>
      </c>
    </row>
    <row r="492" spans="26:26">
      <c r="Z492" t="s">
        <v>306</v>
      </c>
    </row>
    <row r="493" spans="26:26">
      <c r="Z493" t="s">
        <v>715</v>
      </c>
    </row>
    <row r="494" spans="26:26">
      <c r="Z494" t="s">
        <v>716</v>
      </c>
    </row>
    <row r="495" spans="26:26">
      <c r="Z495" t="s">
        <v>355</v>
      </c>
    </row>
    <row r="496" spans="26:26">
      <c r="Z496" t="s">
        <v>717</v>
      </c>
    </row>
    <row r="497" spans="26:26">
      <c r="Z497" t="s">
        <v>439</v>
      </c>
    </row>
    <row r="498" spans="26:26">
      <c r="Z498" t="s">
        <v>446</v>
      </c>
    </row>
    <row r="499" spans="26:26">
      <c r="Z499" t="s">
        <v>441</v>
      </c>
    </row>
    <row r="500" spans="26:26">
      <c r="Z500" t="s">
        <v>447</v>
      </c>
    </row>
    <row r="501" spans="26:26">
      <c r="Z501" t="s">
        <v>718</v>
      </c>
    </row>
    <row r="502" spans="26:26">
      <c r="Z502" t="s">
        <v>719</v>
      </c>
    </row>
    <row r="503" spans="26:26">
      <c r="Z503" t="s">
        <v>252</v>
      </c>
    </row>
    <row r="504" spans="26:26">
      <c r="Z504" t="s">
        <v>396</v>
      </c>
    </row>
    <row r="505" spans="26:26">
      <c r="Z505" t="s">
        <v>657</v>
      </c>
    </row>
    <row r="506" spans="26:26">
      <c r="Z506" t="s">
        <v>211</v>
      </c>
    </row>
    <row r="507" spans="26:26">
      <c r="Z507" t="s">
        <v>212</v>
      </c>
    </row>
    <row r="508" spans="26:26">
      <c r="Z508" t="s">
        <v>658</v>
      </c>
    </row>
    <row r="509" spans="26:26">
      <c r="Z509" t="s">
        <v>659</v>
      </c>
    </row>
    <row r="510" spans="26:26">
      <c r="Z510" t="s">
        <v>660</v>
      </c>
    </row>
    <row r="511" spans="26:26">
      <c r="Z511" t="s">
        <v>343</v>
      </c>
    </row>
    <row r="512" spans="26:26">
      <c r="Z512" t="s">
        <v>257</v>
      </c>
    </row>
    <row r="513" spans="26:26">
      <c r="Z513" t="s">
        <v>384</v>
      </c>
    </row>
    <row r="514" spans="26:26">
      <c r="Z514" t="s">
        <v>720</v>
      </c>
    </row>
    <row r="515" spans="26:26">
      <c r="Z515" t="s">
        <v>386</v>
      </c>
    </row>
    <row r="516" spans="26:26">
      <c r="Z516" t="s">
        <v>387</v>
      </c>
    </row>
    <row r="517" spans="26:26">
      <c r="Z517" t="s">
        <v>229</v>
      </c>
    </row>
    <row r="518" spans="26:26">
      <c r="Z518" t="s">
        <v>601</v>
      </c>
    </row>
    <row r="519" spans="26:26">
      <c r="Z519" t="s">
        <v>721</v>
      </c>
    </row>
    <row r="520" spans="26:26">
      <c r="Z520" t="s">
        <v>389</v>
      </c>
    </row>
    <row r="521" spans="26:26">
      <c r="Z521" t="s">
        <v>722</v>
      </c>
    </row>
    <row r="522" spans="26:26">
      <c r="Z522" t="s">
        <v>391</v>
      </c>
    </row>
    <row r="523" spans="26:26">
      <c r="Z523" t="s">
        <v>392</v>
      </c>
    </row>
    <row r="524" spans="26:26">
      <c r="Z524" t="s">
        <v>211</v>
      </c>
    </row>
    <row r="525" spans="26:26">
      <c r="Z525" t="s">
        <v>212</v>
      </c>
    </row>
    <row r="526" spans="26:26">
      <c r="Z526" t="s">
        <v>608</v>
      </c>
    </row>
    <row r="527" spans="26:26">
      <c r="Z527" t="s">
        <v>229</v>
      </c>
    </row>
    <row r="528" spans="26:26">
      <c r="Z528" t="s">
        <v>266</v>
      </c>
    </row>
    <row r="529" spans="26:26">
      <c r="Z529" t="s">
        <v>362</v>
      </c>
    </row>
    <row r="530" spans="26:26">
      <c r="Z530" t="s">
        <v>236</v>
      </c>
    </row>
    <row r="531" spans="26:26">
      <c r="Z531" t="s">
        <v>393</v>
      </c>
    </row>
    <row r="532" spans="26:26">
      <c r="Z532" t="s">
        <v>601</v>
      </c>
    </row>
    <row r="533" spans="26:26">
      <c r="Z533" t="s">
        <v>723</v>
      </c>
    </row>
    <row r="534" spans="26:26">
      <c r="Z534" t="s">
        <v>249</v>
      </c>
    </row>
    <row r="535" spans="26:26">
      <c r="Z535" t="s">
        <v>724</v>
      </c>
    </row>
    <row r="536" spans="26:26">
      <c r="Z536" t="s">
        <v>604</v>
      </c>
    </row>
    <row r="537" spans="26:26">
      <c r="Z537" t="s">
        <v>605</v>
      </c>
    </row>
    <row r="538" spans="26:26">
      <c r="Z538" t="s">
        <v>606</v>
      </c>
    </row>
    <row r="539" spans="26:26">
      <c r="Z539" t="s">
        <v>398</v>
      </c>
    </row>
    <row r="540" spans="26:26">
      <c r="Z540" t="s">
        <v>265</v>
      </c>
    </row>
    <row r="541" spans="26:26">
      <c r="Z541" t="s">
        <v>396</v>
      </c>
    </row>
    <row r="542" spans="26:26">
      <c r="Z542" t="s">
        <v>397</v>
      </c>
    </row>
    <row r="543" spans="26:26">
      <c r="Z543" t="s">
        <v>229</v>
      </c>
    </row>
    <row r="544" spans="26:26">
      <c r="Z544" t="s">
        <v>238</v>
      </c>
    </row>
    <row r="545" spans="26:26">
      <c r="Z545" t="s">
        <v>215</v>
      </c>
    </row>
    <row r="546" spans="26:26">
      <c r="Z546" t="s">
        <v>725</v>
      </c>
    </row>
    <row r="547" spans="26:26">
      <c r="Z547" t="s">
        <v>249</v>
      </c>
    </row>
    <row r="548" spans="26:26">
      <c r="Z548" t="s">
        <v>726</v>
      </c>
    </row>
    <row r="549" spans="26:26">
      <c r="Z549" t="s">
        <v>401</v>
      </c>
    </row>
    <row r="550" spans="26:26">
      <c r="Z550" t="s">
        <v>240</v>
      </c>
    </row>
    <row r="551" spans="26:26">
      <c r="Z551" t="s">
        <v>227</v>
      </c>
    </row>
    <row r="552" spans="26:26">
      <c r="Z552" t="s">
        <v>228</v>
      </c>
    </row>
    <row r="553" spans="26:26">
      <c r="Z553" t="s">
        <v>252</v>
      </c>
    </row>
    <row r="554" spans="26:26">
      <c r="Z554" t="s">
        <v>613</v>
      </c>
    </row>
    <row r="555" spans="26:26">
      <c r="Z555" t="s">
        <v>614</v>
      </c>
    </row>
    <row r="556" spans="26:26">
      <c r="Z556" t="s">
        <v>727</v>
      </c>
    </row>
    <row r="557" spans="26:26">
      <c r="Z557" t="s">
        <v>211</v>
      </c>
    </row>
    <row r="558" spans="26:26">
      <c r="Z558" t="s">
        <v>728</v>
      </c>
    </row>
    <row r="559" spans="26:26">
      <c r="Z559" t="s">
        <v>729</v>
      </c>
    </row>
    <row r="560" spans="26:26">
      <c r="Z560" t="s">
        <v>642</v>
      </c>
    </row>
    <row r="561" spans="26:26">
      <c r="Z561" t="s">
        <v>643</v>
      </c>
    </row>
    <row r="562" spans="26:26">
      <c r="Z562" t="s">
        <v>730</v>
      </c>
    </row>
    <row r="563" spans="26:26">
      <c r="Z563" t="s">
        <v>226</v>
      </c>
    </row>
    <row r="564" spans="26:26">
      <c r="Z564" t="s">
        <v>225</v>
      </c>
    </row>
    <row r="565" spans="26:26">
      <c r="Z565" t="s">
        <v>731</v>
      </c>
    </row>
    <row r="566" spans="26:26">
      <c r="Z566" t="s">
        <v>732</v>
      </c>
    </row>
    <row r="567" spans="26:26">
      <c r="Z567" t="s">
        <v>733</v>
      </c>
    </row>
    <row r="568" spans="26:26">
      <c r="Z568" t="s">
        <v>734</v>
      </c>
    </row>
    <row r="569" spans="26:26">
      <c r="Z569" t="s">
        <v>735</v>
      </c>
    </row>
    <row r="570" spans="26:26">
      <c r="Z570" t="s">
        <v>736</v>
      </c>
    </row>
    <row r="571" spans="26:26">
      <c r="Z571" t="s">
        <v>229</v>
      </c>
    </row>
    <row r="572" spans="26:26">
      <c r="Z572" t="s">
        <v>737</v>
      </c>
    </row>
    <row r="573" spans="26:26">
      <c r="Z573" t="s">
        <v>660</v>
      </c>
    </row>
    <row r="574" spans="26:26">
      <c r="Z574" t="s">
        <v>706</v>
      </c>
    </row>
    <row r="575" spans="26:26">
      <c r="Z575" t="s">
        <v>210</v>
      </c>
    </row>
    <row r="576" spans="26:26">
      <c r="Z576" t="s">
        <v>728</v>
      </c>
    </row>
    <row r="577" spans="26:26">
      <c r="Z577" t="s">
        <v>729</v>
      </c>
    </row>
    <row r="578" spans="26:26">
      <c r="Z578" t="s">
        <v>643</v>
      </c>
    </row>
    <row r="579" spans="26:26">
      <c r="Z579" t="s">
        <v>730</v>
      </c>
    </row>
    <row r="580" spans="26:26">
      <c r="Z580" t="s">
        <v>355</v>
      </c>
    </row>
    <row r="581" spans="26:26">
      <c r="Z581" t="s">
        <v>738</v>
      </c>
    </row>
    <row r="582" spans="26:26">
      <c r="Z582" t="s">
        <v>739</v>
      </c>
    </row>
    <row r="583" spans="26:26">
      <c r="Z583" t="s">
        <v>740</v>
      </c>
    </row>
    <row r="584" spans="26:26">
      <c r="Z584" t="s">
        <v>252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0615A-AD1B-4C8C-B121-F8C82F7A6AD3}">
  <dimension ref="A1:AF62"/>
  <sheetViews>
    <sheetView zoomScale="82" zoomScaleNormal="72" workbookViewId="0">
      <selection activeCell="AA20" sqref="AA20"/>
    </sheetView>
  </sheetViews>
  <sheetFormatPr defaultRowHeight="14.4"/>
  <cols>
    <col min="8" max="8" width="12.21875" bestFit="1" customWidth="1"/>
    <col min="28" max="28" width="19.77734375" customWidth="1"/>
  </cols>
  <sheetData>
    <row r="1" spans="1:3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AA1" t="s">
        <v>15</v>
      </c>
    </row>
    <row r="2" spans="1:32">
      <c r="A2">
        <v>50</v>
      </c>
      <c r="B2">
        <v>86.58</v>
      </c>
      <c r="C2">
        <v>1.73</v>
      </c>
      <c r="D2">
        <v>0.35</v>
      </c>
      <c r="E2">
        <v>0.75</v>
      </c>
      <c r="F2">
        <v>0.51</v>
      </c>
      <c r="AA2" t="s">
        <v>16</v>
      </c>
    </row>
    <row r="3" spans="1:32">
      <c r="A3" s="1">
        <v>100</v>
      </c>
      <c r="B3" s="1">
        <v>117.29</v>
      </c>
      <c r="C3" s="1">
        <v>1.17</v>
      </c>
      <c r="D3" s="1">
        <v>0.69</v>
      </c>
      <c r="E3" s="1">
        <v>0.82</v>
      </c>
      <c r="F3" s="1">
        <v>0.72</v>
      </c>
    </row>
    <row r="4" spans="1:32">
      <c r="A4" s="1">
        <v>150</v>
      </c>
      <c r="B4" s="1">
        <v>169.88</v>
      </c>
      <c r="C4" s="1">
        <v>1.1299999999999999</v>
      </c>
      <c r="D4">
        <v>0.98</v>
      </c>
      <c r="E4">
        <v>0.99</v>
      </c>
      <c r="F4">
        <v>0.97</v>
      </c>
      <c r="AA4" t="s">
        <v>17</v>
      </c>
      <c r="AF4" t="s">
        <v>16</v>
      </c>
    </row>
    <row r="5" spans="1:32">
      <c r="A5" s="1">
        <v>200</v>
      </c>
      <c r="B5" s="1">
        <v>224.88</v>
      </c>
      <c r="C5" s="1">
        <v>1.1200000000000001</v>
      </c>
      <c r="D5" s="1">
        <v>0.99</v>
      </c>
      <c r="E5" s="1">
        <v>0.99</v>
      </c>
      <c r="F5" s="1">
        <v>0.98</v>
      </c>
      <c r="G5" t="s">
        <v>6</v>
      </c>
      <c r="AA5" t="s">
        <v>18</v>
      </c>
    </row>
    <row r="6" spans="1:32">
      <c r="A6" s="1">
        <v>250</v>
      </c>
      <c r="B6" s="1">
        <v>290.24</v>
      </c>
      <c r="C6" s="1">
        <v>1.1599999999999999</v>
      </c>
      <c r="D6" s="1">
        <v>0.98</v>
      </c>
      <c r="E6" s="1">
        <v>0.99</v>
      </c>
      <c r="F6" s="1">
        <v>0.98</v>
      </c>
      <c r="AA6" t="s">
        <v>19</v>
      </c>
      <c r="AF6" t="s">
        <v>60</v>
      </c>
    </row>
    <row r="7" spans="1:32">
      <c r="A7" s="1">
        <v>300</v>
      </c>
      <c r="B7" s="1">
        <v>332.17</v>
      </c>
      <c r="C7" s="1">
        <v>1.1100000000000001</v>
      </c>
      <c r="D7" s="1">
        <v>0.98</v>
      </c>
      <c r="E7" s="1">
        <v>0.99</v>
      </c>
      <c r="F7" s="1">
        <v>0.97</v>
      </c>
      <c r="AA7" t="s">
        <v>20</v>
      </c>
      <c r="AF7" t="s">
        <v>61</v>
      </c>
    </row>
    <row r="8" spans="1:32">
      <c r="AA8" t="s">
        <v>21</v>
      </c>
      <c r="AF8" t="s">
        <v>62</v>
      </c>
    </row>
    <row r="9" spans="1:32">
      <c r="A9" t="s">
        <v>14</v>
      </c>
      <c r="B9" t="s">
        <v>5</v>
      </c>
      <c r="C9" t="s">
        <v>57</v>
      </c>
      <c r="D9" t="s">
        <v>1</v>
      </c>
      <c r="E9" t="s">
        <v>2</v>
      </c>
      <c r="F9" t="s">
        <v>3</v>
      </c>
      <c r="H9" t="s">
        <v>579</v>
      </c>
      <c r="I9" t="s">
        <v>1</v>
      </c>
      <c r="J9" t="s">
        <v>2</v>
      </c>
      <c r="K9" t="s">
        <v>3</v>
      </c>
      <c r="AA9" t="s">
        <v>22</v>
      </c>
      <c r="AF9" t="s">
        <v>63</v>
      </c>
    </row>
    <row r="10" spans="1:32">
      <c r="A10">
        <v>50</v>
      </c>
      <c r="B10">
        <v>87.12</v>
      </c>
      <c r="C10">
        <v>1.74</v>
      </c>
      <c r="D10">
        <v>0.91</v>
      </c>
      <c r="E10">
        <v>0.83</v>
      </c>
      <c r="F10">
        <v>1</v>
      </c>
      <c r="H10" s="7" t="s">
        <v>580</v>
      </c>
      <c r="I10">
        <v>0.91</v>
      </c>
      <c r="J10">
        <v>0.83</v>
      </c>
      <c r="K10">
        <v>1</v>
      </c>
      <c r="AA10" t="s">
        <v>23</v>
      </c>
      <c r="AF10" t="s">
        <v>64</v>
      </c>
    </row>
    <row r="11" spans="1:32">
      <c r="A11">
        <v>100</v>
      </c>
      <c r="B11">
        <v>114.42</v>
      </c>
      <c r="C11">
        <v>1.1399999999999999</v>
      </c>
      <c r="D11">
        <v>0.48</v>
      </c>
      <c r="E11">
        <v>0.91</v>
      </c>
      <c r="F11">
        <v>0.52</v>
      </c>
      <c r="G11" t="s">
        <v>6</v>
      </c>
      <c r="H11" s="7" t="s">
        <v>581</v>
      </c>
      <c r="I11">
        <v>1</v>
      </c>
      <c r="J11">
        <v>1</v>
      </c>
      <c r="K11">
        <v>1</v>
      </c>
      <c r="AA11" t="s">
        <v>24</v>
      </c>
      <c r="AF11" t="s">
        <v>65</v>
      </c>
    </row>
    <row r="12" spans="1:32">
      <c r="A12">
        <v>150</v>
      </c>
      <c r="B12">
        <v>153.66999999999999</v>
      </c>
      <c r="C12">
        <v>1.1399999999999999</v>
      </c>
      <c r="D12">
        <v>0.48</v>
      </c>
      <c r="E12">
        <v>0.91</v>
      </c>
      <c r="F12">
        <v>0.51</v>
      </c>
      <c r="AA12" t="s">
        <v>25</v>
      </c>
      <c r="AF12" t="s">
        <v>66</v>
      </c>
    </row>
    <row r="13" spans="1:32">
      <c r="A13">
        <v>200</v>
      </c>
      <c r="B13">
        <v>228.74</v>
      </c>
      <c r="C13">
        <v>1.1399999999999999</v>
      </c>
      <c r="D13">
        <v>0.48</v>
      </c>
      <c r="E13">
        <v>0.91</v>
      </c>
      <c r="F13">
        <v>0.52</v>
      </c>
      <c r="AA13" t="s">
        <v>26</v>
      </c>
      <c r="AF13" t="s">
        <v>67</v>
      </c>
    </row>
    <row r="14" spans="1:32">
      <c r="A14">
        <v>250</v>
      </c>
      <c r="B14">
        <v>284.79000000000002</v>
      </c>
      <c r="C14">
        <v>1.1399999999999999</v>
      </c>
      <c r="D14">
        <v>0.48</v>
      </c>
      <c r="E14">
        <v>0.9</v>
      </c>
      <c r="F14">
        <v>0.53</v>
      </c>
      <c r="AA14" t="s">
        <v>27</v>
      </c>
      <c r="AF14" t="s">
        <v>68</v>
      </c>
    </row>
    <row r="15" spans="1:32">
      <c r="A15">
        <v>300</v>
      </c>
      <c r="B15">
        <v>342</v>
      </c>
      <c r="C15">
        <v>1.1399999999999999</v>
      </c>
      <c r="D15">
        <v>0.48</v>
      </c>
      <c r="E15">
        <v>0.9</v>
      </c>
      <c r="F15">
        <v>0.53</v>
      </c>
      <c r="AA15" t="s">
        <v>28</v>
      </c>
      <c r="AF15" t="s">
        <v>69</v>
      </c>
    </row>
    <row r="16" spans="1:32">
      <c r="AA16" t="s">
        <v>29</v>
      </c>
      <c r="AF16" t="s">
        <v>70</v>
      </c>
    </row>
    <row r="17" spans="1:32">
      <c r="A17" t="s">
        <v>58</v>
      </c>
      <c r="D17" t="s">
        <v>59</v>
      </c>
      <c r="AA17" t="s">
        <v>30</v>
      </c>
      <c r="AF17" t="s">
        <v>71</v>
      </c>
    </row>
    <row r="18" spans="1:32">
      <c r="A18" t="s">
        <v>126</v>
      </c>
      <c r="AA18" t="s">
        <v>31</v>
      </c>
      <c r="AF18" t="s">
        <v>72</v>
      </c>
    </row>
    <row r="19" spans="1:32">
      <c r="AA19" t="s">
        <v>32</v>
      </c>
      <c r="AF19" t="s">
        <v>73</v>
      </c>
    </row>
    <row r="20" spans="1:32">
      <c r="A20" t="s">
        <v>151</v>
      </c>
      <c r="AA20" t="s">
        <v>33</v>
      </c>
      <c r="AF20" t="s">
        <v>74</v>
      </c>
    </row>
    <row r="21" spans="1:32">
      <c r="A21" t="s">
        <v>14</v>
      </c>
      <c r="B21" t="s">
        <v>5</v>
      </c>
      <c r="C21" t="s">
        <v>57</v>
      </c>
      <c r="D21" t="s">
        <v>1</v>
      </c>
      <c r="E21" t="s">
        <v>2</v>
      </c>
      <c r="F21" t="s">
        <v>3</v>
      </c>
      <c r="AA21" t="s">
        <v>34</v>
      </c>
      <c r="AF21" t="s">
        <v>75</v>
      </c>
    </row>
    <row r="22" spans="1:32">
      <c r="A22">
        <v>50</v>
      </c>
      <c r="B22">
        <v>78.47</v>
      </c>
      <c r="C22">
        <f>B22/A22</f>
        <v>1.5693999999999999</v>
      </c>
      <c r="D22">
        <v>0.35</v>
      </c>
      <c r="E22">
        <v>0.75</v>
      </c>
      <c r="F22">
        <v>0.51</v>
      </c>
      <c r="AA22" t="s">
        <v>35</v>
      </c>
      <c r="AF22" t="s">
        <v>76</v>
      </c>
    </row>
    <row r="23" spans="1:32">
      <c r="A23">
        <v>100</v>
      </c>
      <c r="B23">
        <v>131.11000000000001</v>
      </c>
      <c r="C23">
        <f t="shared" ref="C23:C27" si="0">B23/A23</f>
        <v>1.3111000000000002</v>
      </c>
      <c r="D23">
        <v>0.47</v>
      </c>
      <c r="E23">
        <v>0.84</v>
      </c>
      <c r="F23">
        <v>0.51</v>
      </c>
      <c r="AA23" t="s">
        <v>36</v>
      </c>
      <c r="AF23" t="s">
        <v>77</v>
      </c>
    </row>
    <row r="24" spans="1:32">
      <c r="A24">
        <v>150</v>
      </c>
      <c r="B24">
        <v>179.3</v>
      </c>
      <c r="C24">
        <f t="shared" si="0"/>
        <v>1.1953333333333334</v>
      </c>
      <c r="D24">
        <v>0.71</v>
      </c>
      <c r="E24">
        <v>0.91</v>
      </c>
      <c r="F24">
        <v>0.72</v>
      </c>
      <c r="AA24" t="s">
        <v>37</v>
      </c>
      <c r="AF24" t="s">
        <v>78</v>
      </c>
    </row>
    <row r="25" spans="1:32">
      <c r="A25">
        <v>200</v>
      </c>
      <c r="B25">
        <v>229.09</v>
      </c>
      <c r="C25">
        <f t="shared" si="0"/>
        <v>1.1454500000000001</v>
      </c>
      <c r="D25">
        <v>0.89</v>
      </c>
      <c r="E25">
        <v>0.97</v>
      </c>
      <c r="F25">
        <v>0.88</v>
      </c>
      <c r="AA25" t="s">
        <v>38</v>
      </c>
      <c r="AF25" t="s">
        <v>79</v>
      </c>
    </row>
    <row r="26" spans="1:32">
      <c r="A26">
        <v>250</v>
      </c>
      <c r="B26">
        <v>285.82</v>
      </c>
      <c r="C26">
        <f t="shared" si="0"/>
        <v>1.1432800000000001</v>
      </c>
      <c r="D26">
        <v>0.97</v>
      </c>
      <c r="E26">
        <v>0.99</v>
      </c>
      <c r="F26">
        <v>0.96</v>
      </c>
      <c r="G26" t="s">
        <v>6</v>
      </c>
      <c r="AA26" t="s">
        <v>39</v>
      </c>
      <c r="AF26" t="s">
        <v>80</v>
      </c>
    </row>
    <row r="27" spans="1:32">
      <c r="A27">
        <v>300</v>
      </c>
      <c r="B27">
        <v>365.87</v>
      </c>
      <c r="C27">
        <f t="shared" si="0"/>
        <v>1.2195666666666667</v>
      </c>
      <c r="D27">
        <v>0.95</v>
      </c>
      <c r="E27">
        <v>0.98</v>
      </c>
      <c r="F27">
        <v>0.94</v>
      </c>
      <c r="AA27" t="s">
        <v>40</v>
      </c>
      <c r="AF27" t="s">
        <v>81</v>
      </c>
    </row>
    <row r="28" spans="1:32">
      <c r="AA28" t="s">
        <v>41</v>
      </c>
      <c r="AF28" t="s">
        <v>82</v>
      </c>
    </row>
    <row r="29" spans="1:32">
      <c r="I29" t="s">
        <v>14</v>
      </c>
      <c r="J29" t="s">
        <v>5</v>
      </c>
      <c r="K29" t="s">
        <v>57</v>
      </c>
      <c r="L29" t="s">
        <v>1</v>
      </c>
      <c r="M29" t="s">
        <v>2</v>
      </c>
      <c r="N29" t="s">
        <v>3</v>
      </c>
      <c r="AA29" t="s">
        <v>42</v>
      </c>
      <c r="AF29" t="s">
        <v>83</v>
      </c>
    </row>
    <row r="30" spans="1:32">
      <c r="H30" t="s">
        <v>152</v>
      </c>
      <c r="I30">
        <v>175</v>
      </c>
      <c r="J30">
        <v>32.39</v>
      </c>
      <c r="K30">
        <v>0.19</v>
      </c>
      <c r="L30">
        <v>0.94</v>
      </c>
      <c r="M30">
        <v>0.95</v>
      </c>
      <c r="N30">
        <v>0.93</v>
      </c>
      <c r="AA30" t="s">
        <v>43</v>
      </c>
      <c r="AF30" t="s">
        <v>84</v>
      </c>
    </row>
    <row r="31" spans="1:32">
      <c r="H31" t="s">
        <v>9</v>
      </c>
      <c r="I31">
        <v>75</v>
      </c>
      <c r="J31">
        <v>20.190000000000001</v>
      </c>
      <c r="K31">
        <v>0.27</v>
      </c>
      <c r="L31">
        <v>0.9093</v>
      </c>
      <c r="M31">
        <v>0.97430000000000005</v>
      </c>
      <c r="N31">
        <v>0.92649999999999999</v>
      </c>
      <c r="AA31" t="s">
        <v>44</v>
      </c>
      <c r="AF31" t="s">
        <v>85</v>
      </c>
    </row>
    <row r="32" spans="1:32">
      <c r="H32" t="s">
        <v>152</v>
      </c>
      <c r="I32">
        <v>250</v>
      </c>
      <c r="J32">
        <v>285.82</v>
      </c>
      <c r="K32">
        <f t="shared" ref="K32" si="1">J32/I32</f>
        <v>1.1432800000000001</v>
      </c>
      <c r="L32">
        <v>0.97</v>
      </c>
      <c r="M32">
        <v>0.99</v>
      </c>
      <c r="N32">
        <v>0.96</v>
      </c>
      <c r="AA32" t="s">
        <v>45</v>
      </c>
      <c r="AF32" t="s">
        <v>86</v>
      </c>
    </row>
    <row r="33" spans="10:32">
      <c r="AA33" t="s">
        <v>46</v>
      </c>
      <c r="AF33" t="s">
        <v>87</v>
      </c>
    </row>
    <row r="34" spans="10:32">
      <c r="J34">
        <f>J32/J30</f>
        <v>8.824328496449521</v>
      </c>
      <c r="K34">
        <f>(0.97-0.94)/0.97</f>
        <v>3.0927835051546421E-2</v>
      </c>
      <c r="L34">
        <f>20.19/32.39</f>
        <v>0.62334053720284044</v>
      </c>
      <c r="AA34" t="s">
        <v>47</v>
      </c>
      <c r="AF34" t="s">
        <v>88</v>
      </c>
    </row>
    <row r="35" spans="10:32">
      <c r="AA35" t="s">
        <v>48</v>
      </c>
      <c r="AF35" t="s">
        <v>89</v>
      </c>
    </row>
    <row r="36" spans="10:32">
      <c r="AA36" t="s">
        <v>49</v>
      </c>
      <c r="AF36" t="s">
        <v>90</v>
      </c>
    </row>
    <row r="37" spans="10:32">
      <c r="AA37" t="s">
        <v>50</v>
      </c>
      <c r="AF37" t="s">
        <v>91</v>
      </c>
    </row>
    <row r="38" spans="10:32">
      <c r="AA38" t="s">
        <v>51</v>
      </c>
      <c r="AF38" t="s">
        <v>92</v>
      </c>
    </row>
    <row r="39" spans="10:32">
      <c r="AA39" t="s">
        <v>52</v>
      </c>
      <c r="AF39" t="s">
        <v>93</v>
      </c>
    </row>
    <row r="40" spans="10:32">
      <c r="AA40" t="s">
        <v>53</v>
      </c>
      <c r="AF40" t="s">
        <v>94</v>
      </c>
    </row>
    <row r="41" spans="10:32">
      <c r="AF41" t="s">
        <v>95</v>
      </c>
    </row>
    <row r="42" spans="10:32">
      <c r="AA42" t="s">
        <v>54</v>
      </c>
      <c r="AF42" t="s">
        <v>96</v>
      </c>
    </row>
    <row r="43" spans="10:32">
      <c r="AA43" t="s">
        <v>55</v>
      </c>
      <c r="AF43" t="s">
        <v>97</v>
      </c>
    </row>
    <row r="44" spans="10:32">
      <c r="AA44" t="s">
        <v>56</v>
      </c>
      <c r="AF44" t="s">
        <v>98</v>
      </c>
    </row>
    <row r="45" spans="10:32">
      <c r="AF45" t="s">
        <v>99</v>
      </c>
    </row>
    <row r="46" spans="10:32">
      <c r="AF46" t="s">
        <v>100</v>
      </c>
    </row>
    <row r="47" spans="10:32">
      <c r="AF47" t="s">
        <v>101</v>
      </c>
    </row>
    <row r="48" spans="10:32">
      <c r="AF48" t="s">
        <v>102</v>
      </c>
    </row>
    <row r="49" spans="32:32">
      <c r="AF49" t="s">
        <v>103</v>
      </c>
    </row>
    <row r="50" spans="32:32">
      <c r="AF50" t="s">
        <v>104</v>
      </c>
    </row>
    <row r="51" spans="32:32">
      <c r="AF51" t="s">
        <v>105</v>
      </c>
    </row>
    <row r="52" spans="32:32">
      <c r="AF52" t="s">
        <v>106</v>
      </c>
    </row>
    <row r="53" spans="32:32">
      <c r="AF53" t="s">
        <v>107</v>
      </c>
    </row>
    <row r="54" spans="32:32">
      <c r="AF54" t="s">
        <v>108</v>
      </c>
    </row>
    <row r="55" spans="32:32">
      <c r="AF55" t="s">
        <v>50</v>
      </c>
    </row>
    <row r="56" spans="32:32">
      <c r="AF56" t="s">
        <v>109</v>
      </c>
    </row>
    <row r="57" spans="32:32">
      <c r="AF57" t="s">
        <v>110</v>
      </c>
    </row>
    <row r="58" spans="32:32">
      <c r="AF58" t="s">
        <v>111</v>
      </c>
    </row>
    <row r="59" spans="32:32">
      <c r="AF59" t="s">
        <v>112</v>
      </c>
    </row>
    <row r="61" spans="32:32">
      <c r="AF61" t="s">
        <v>113</v>
      </c>
    </row>
    <row r="62" spans="32:32">
      <c r="AF62" t="s">
        <v>114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E5F5D-25BA-407A-BBB5-FA654D7F27D0}">
  <dimension ref="A1:M18"/>
  <sheetViews>
    <sheetView workbookViewId="0">
      <selection activeCell="F19" sqref="F19"/>
    </sheetView>
  </sheetViews>
  <sheetFormatPr defaultRowHeight="14.4"/>
  <cols>
    <col min="1" max="1" width="13.109375" bestFit="1" customWidth="1"/>
    <col min="8" max="8" width="13.109375" bestFit="1" customWidth="1"/>
  </cols>
  <sheetData>
    <row r="1" spans="1:13">
      <c r="A1" t="s">
        <v>123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H1" t="s">
        <v>123</v>
      </c>
      <c r="I1" t="s">
        <v>5</v>
      </c>
      <c r="J1" t="s">
        <v>0</v>
      </c>
      <c r="K1" t="s">
        <v>1</v>
      </c>
      <c r="L1" t="s">
        <v>2</v>
      </c>
      <c r="M1" t="s">
        <v>3</v>
      </c>
    </row>
    <row r="2" spans="1:13">
      <c r="A2">
        <v>50</v>
      </c>
      <c r="B2">
        <v>133.25</v>
      </c>
      <c r="C2">
        <v>2.66</v>
      </c>
      <c r="D2">
        <v>0.46</v>
      </c>
      <c r="E2">
        <v>0.88</v>
      </c>
      <c r="F2">
        <v>0.53</v>
      </c>
      <c r="H2">
        <v>50</v>
      </c>
      <c r="I2">
        <v>267.20999999999998</v>
      </c>
      <c r="J2">
        <v>5.34</v>
      </c>
      <c r="K2">
        <v>0.56999999999999995</v>
      </c>
      <c r="L2">
        <v>0.95</v>
      </c>
      <c r="M2">
        <v>0.59</v>
      </c>
    </row>
    <row r="3" spans="1:13">
      <c r="A3">
        <v>100</v>
      </c>
      <c r="B3">
        <v>252.37</v>
      </c>
      <c r="C3">
        <v>2.52</v>
      </c>
      <c r="D3">
        <v>0.96</v>
      </c>
      <c r="E3">
        <v>0.98</v>
      </c>
      <c r="F3">
        <v>0.96</v>
      </c>
      <c r="H3">
        <v>100</v>
      </c>
      <c r="I3">
        <v>510.53</v>
      </c>
      <c r="J3">
        <v>5.1100000000000003</v>
      </c>
      <c r="K3">
        <v>0.99</v>
      </c>
      <c r="L3">
        <v>1</v>
      </c>
      <c r="M3">
        <v>0.99</v>
      </c>
    </row>
    <row r="4" spans="1:13">
      <c r="A4">
        <v>150</v>
      </c>
      <c r="B4">
        <v>398.06</v>
      </c>
      <c r="C4">
        <v>2.65</v>
      </c>
      <c r="D4">
        <v>0.99</v>
      </c>
      <c r="E4">
        <v>1</v>
      </c>
      <c r="F4">
        <v>0.98</v>
      </c>
      <c r="H4">
        <v>150</v>
      </c>
      <c r="I4">
        <v>778.87</v>
      </c>
      <c r="J4">
        <v>5.19</v>
      </c>
      <c r="K4">
        <v>1</v>
      </c>
      <c r="L4">
        <v>1</v>
      </c>
      <c r="M4">
        <v>1</v>
      </c>
    </row>
    <row r="5" spans="1:13">
      <c r="A5">
        <v>200</v>
      </c>
      <c r="B5">
        <v>527.67999999999995</v>
      </c>
      <c r="C5">
        <v>2.64</v>
      </c>
      <c r="D5">
        <v>0.99</v>
      </c>
      <c r="E5">
        <v>0.98</v>
      </c>
      <c r="F5">
        <v>0.98</v>
      </c>
      <c r="H5">
        <v>200</v>
      </c>
      <c r="I5">
        <v>1055.5999999999999</v>
      </c>
      <c r="J5">
        <v>5.28</v>
      </c>
      <c r="K5">
        <v>0.99</v>
      </c>
      <c r="L5">
        <v>1</v>
      </c>
      <c r="M5">
        <v>0.99</v>
      </c>
    </row>
    <row r="7" spans="1:13">
      <c r="D7" t="s">
        <v>115</v>
      </c>
      <c r="E7" t="s">
        <v>116</v>
      </c>
      <c r="K7" t="s">
        <v>117</v>
      </c>
      <c r="L7" t="s">
        <v>118</v>
      </c>
    </row>
    <row r="9" spans="1:13">
      <c r="A9" t="s">
        <v>122</v>
      </c>
      <c r="H9" t="s">
        <v>125</v>
      </c>
      <c r="I9">
        <f>6.9*87</f>
        <v>600.30000000000007</v>
      </c>
      <c r="J9">
        <v>6.9</v>
      </c>
      <c r="K9">
        <v>0.97</v>
      </c>
      <c r="L9">
        <v>0.98</v>
      </c>
      <c r="M9">
        <v>0.96</v>
      </c>
    </row>
    <row r="11" spans="1:13">
      <c r="A11">
        <v>200</v>
      </c>
      <c r="B11">
        <v>264.29000000000002</v>
      </c>
      <c r="D11">
        <v>0.91</v>
      </c>
      <c r="E11">
        <v>0.96</v>
      </c>
      <c r="F11">
        <v>0.9</v>
      </c>
    </row>
    <row r="13" spans="1:13">
      <c r="A13" t="s">
        <v>129</v>
      </c>
      <c r="B13" t="s">
        <v>130</v>
      </c>
      <c r="H13" t="s">
        <v>129</v>
      </c>
      <c r="I13" t="s">
        <v>131</v>
      </c>
    </row>
    <row r="14" spans="1:13">
      <c r="A14" t="s">
        <v>128</v>
      </c>
      <c r="B14" t="s">
        <v>5</v>
      </c>
      <c r="C14" t="s">
        <v>0</v>
      </c>
      <c r="D14" t="s">
        <v>1</v>
      </c>
      <c r="E14" t="s">
        <v>2</v>
      </c>
      <c r="F14" t="s">
        <v>3</v>
      </c>
      <c r="H14" t="s">
        <v>128</v>
      </c>
      <c r="I14" t="s">
        <v>5</v>
      </c>
      <c r="J14" t="s">
        <v>0</v>
      </c>
      <c r="K14" t="s">
        <v>1</v>
      </c>
      <c r="L14" t="s">
        <v>2</v>
      </c>
      <c r="M14" t="s">
        <v>3</v>
      </c>
    </row>
    <row r="15" spans="1:13">
      <c r="A15">
        <v>246</v>
      </c>
      <c r="B15">
        <v>317.27</v>
      </c>
      <c r="C15">
        <f>B15/A15</f>
        <v>1.2897154471544714</v>
      </c>
      <c r="D15">
        <v>0.95</v>
      </c>
      <c r="E15">
        <v>0.98</v>
      </c>
      <c r="F15">
        <v>0.94</v>
      </c>
    </row>
    <row r="16" spans="1:13">
      <c r="A16">
        <v>300</v>
      </c>
      <c r="B16">
        <v>378.9</v>
      </c>
      <c r="C16">
        <f>B16/A16</f>
        <v>1.2629999999999999</v>
      </c>
      <c r="D16">
        <v>0.97</v>
      </c>
      <c r="E16">
        <v>0.98</v>
      </c>
      <c r="F16">
        <v>0.97</v>
      </c>
    </row>
    <row r="18" spans="1:1">
      <c r="A18">
        <f>(9.72-7.31)/9.72</f>
        <v>0.24794238683127581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B856-1FD2-497F-B636-B235EE98B8E7}">
  <dimension ref="A1:N8"/>
  <sheetViews>
    <sheetView workbookViewId="0">
      <selection activeCell="G14" sqref="G14"/>
    </sheetView>
  </sheetViews>
  <sheetFormatPr defaultRowHeight="14.4"/>
  <cols>
    <col min="1" max="1" width="17.6640625" customWidth="1"/>
    <col min="9" max="9" width="11.77734375" bestFit="1" customWidth="1"/>
  </cols>
  <sheetData>
    <row r="1" spans="1:14">
      <c r="A1" t="s">
        <v>123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I1" t="s">
        <v>123</v>
      </c>
      <c r="J1" t="s">
        <v>5</v>
      </c>
      <c r="K1" t="s">
        <v>0</v>
      </c>
      <c r="L1" t="s">
        <v>1</v>
      </c>
      <c r="M1" t="s">
        <v>2</v>
      </c>
      <c r="N1" t="s">
        <v>3</v>
      </c>
    </row>
    <row r="2" spans="1:14">
      <c r="A2" t="s">
        <v>124</v>
      </c>
      <c r="B2">
        <f>6.75*71</f>
        <v>479.25</v>
      </c>
      <c r="C2">
        <v>6.75</v>
      </c>
      <c r="D2">
        <v>0.97</v>
      </c>
      <c r="E2">
        <v>0.98</v>
      </c>
      <c r="F2">
        <v>0.97</v>
      </c>
      <c r="I2" t="s">
        <v>127</v>
      </c>
      <c r="L2">
        <v>0.85</v>
      </c>
      <c r="M2">
        <v>0.97</v>
      </c>
      <c r="N2">
        <v>0.83</v>
      </c>
    </row>
    <row r="3" spans="1:14">
      <c r="A3" t="s">
        <v>117</v>
      </c>
      <c r="B3" t="s">
        <v>118</v>
      </c>
      <c r="K3" t="s">
        <v>120</v>
      </c>
      <c r="L3" t="s">
        <v>118</v>
      </c>
    </row>
    <row r="5" spans="1:14">
      <c r="A5">
        <v>0.98</v>
      </c>
      <c r="B5" t="s">
        <v>128</v>
      </c>
      <c r="C5" t="s">
        <v>5</v>
      </c>
      <c r="D5" t="s">
        <v>0</v>
      </c>
      <c r="E5" t="s">
        <v>1</v>
      </c>
      <c r="F5" t="s">
        <v>2</v>
      </c>
      <c r="G5" t="s">
        <v>3</v>
      </c>
    </row>
    <row r="6" spans="1:14">
      <c r="B6">
        <v>281</v>
      </c>
      <c r="C6">
        <v>356.17</v>
      </c>
      <c r="D6">
        <f>C6/B6</f>
        <v>1.2675088967971531</v>
      </c>
      <c r="E6">
        <v>0.95</v>
      </c>
      <c r="F6">
        <v>0.97</v>
      </c>
      <c r="G6">
        <v>0.95</v>
      </c>
    </row>
    <row r="8" spans="1:14">
      <c r="A8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CF9F-CB3E-406D-81D0-2BC91CA2ED7D}">
  <dimension ref="A1:O88"/>
  <sheetViews>
    <sheetView tabSelected="1" topLeftCell="A67" zoomScale="85" zoomScaleNormal="85" workbookViewId="0">
      <selection activeCell="I82" sqref="I82"/>
    </sheetView>
  </sheetViews>
  <sheetFormatPr defaultRowHeight="14.4"/>
  <cols>
    <col min="1" max="1" width="28.77734375" bestFit="1" customWidth="1"/>
    <col min="3" max="3" width="9.77734375" bestFit="1" customWidth="1"/>
    <col min="7" max="7" width="5.88671875" bestFit="1" customWidth="1"/>
    <col min="8" max="8" width="18.44140625" bestFit="1" customWidth="1"/>
    <col min="9" max="9" width="27.88671875" bestFit="1" customWidth="1"/>
    <col min="12" max="12" width="11.5546875" bestFit="1" customWidth="1"/>
    <col min="15" max="15" width="7" customWidth="1"/>
    <col min="16" max="16" width="27.88671875" bestFit="1" customWidth="1"/>
  </cols>
  <sheetData>
    <row r="1" spans="1:15">
      <c r="A1" t="s">
        <v>132</v>
      </c>
      <c r="B1" t="s">
        <v>123</v>
      </c>
      <c r="C1" t="s">
        <v>5</v>
      </c>
      <c r="D1" t="s">
        <v>0</v>
      </c>
      <c r="E1" t="s">
        <v>1</v>
      </c>
      <c r="F1" t="s">
        <v>2</v>
      </c>
      <c r="G1" t="s">
        <v>3</v>
      </c>
      <c r="I1" t="s">
        <v>133</v>
      </c>
      <c r="J1" t="s">
        <v>123</v>
      </c>
      <c r="K1" t="s">
        <v>5</v>
      </c>
      <c r="L1" t="s">
        <v>0</v>
      </c>
      <c r="M1" t="s">
        <v>1</v>
      </c>
      <c r="N1" t="s">
        <v>2</v>
      </c>
      <c r="O1" t="s">
        <v>3</v>
      </c>
    </row>
    <row r="2" spans="1:15">
      <c r="A2" t="s">
        <v>135</v>
      </c>
      <c r="B2">
        <v>170</v>
      </c>
      <c r="C2">
        <v>220.61</v>
      </c>
      <c r="D2">
        <f>C2/B2</f>
        <v>1.2977058823529413</v>
      </c>
      <c r="E2">
        <v>0.83</v>
      </c>
      <c r="F2">
        <v>0.89</v>
      </c>
      <c r="G2">
        <v>0.85</v>
      </c>
      <c r="J2">
        <v>166</v>
      </c>
      <c r="K2">
        <v>213.98</v>
      </c>
      <c r="L2">
        <f>K2/J2</f>
        <v>1.2890361445783132</v>
      </c>
      <c r="M2">
        <v>0.77</v>
      </c>
      <c r="N2">
        <v>0.9</v>
      </c>
      <c r="O2">
        <v>0.78</v>
      </c>
    </row>
    <row r="5" spans="1:15">
      <c r="A5" t="s">
        <v>132</v>
      </c>
      <c r="B5" t="s">
        <v>123</v>
      </c>
      <c r="C5" t="s">
        <v>5</v>
      </c>
      <c r="D5" t="s">
        <v>0</v>
      </c>
      <c r="E5" t="s">
        <v>1</v>
      </c>
      <c r="F5" t="s">
        <v>2</v>
      </c>
      <c r="G5" t="s">
        <v>3</v>
      </c>
      <c r="I5" t="s">
        <v>133</v>
      </c>
      <c r="J5" t="s">
        <v>123</v>
      </c>
      <c r="K5" t="s">
        <v>5</v>
      </c>
      <c r="L5" t="s">
        <v>0</v>
      </c>
      <c r="M5" t="s">
        <v>1</v>
      </c>
      <c r="N5" t="s">
        <v>2</v>
      </c>
      <c r="O5" t="s">
        <v>3</v>
      </c>
    </row>
    <row r="6" spans="1:15">
      <c r="A6" t="s">
        <v>136</v>
      </c>
      <c r="B6">
        <v>183</v>
      </c>
      <c r="C6">
        <v>206.6</v>
      </c>
      <c r="D6">
        <f>C6/B6</f>
        <v>1.1289617486338797</v>
      </c>
      <c r="E6">
        <v>0.9</v>
      </c>
      <c r="F6">
        <v>0.95</v>
      </c>
      <c r="G6">
        <v>0.9</v>
      </c>
      <c r="J6">
        <v>258</v>
      </c>
      <c r="K6">
        <v>345.71</v>
      </c>
      <c r="L6">
        <f>K6/J6</f>
        <v>1.3399612403100774</v>
      </c>
      <c r="M6">
        <v>0.95</v>
      </c>
      <c r="N6">
        <v>0.98</v>
      </c>
      <c r="O6">
        <v>0.96</v>
      </c>
    </row>
    <row r="8" spans="1:15">
      <c r="A8" t="s">
        <v>132</v>
      </c>
      <c r="B8" t="s">
        <v>123</v>
      </c>
      <c r="C8" t="s">
        <v>5</v>
      </c>
      <c r="D8" t="s">
        <v>0</v>
      </c>
      <c r="E8" t="s">
        <v>1</v>
      </c>
      <c r="F8" t="s">
        <v>2</v>
      </c>
      <c r="G8" t="s">
        <v>3</v>
      </c>
      <c r="I8" t="s">
        <v>133</v>
      </c>
      <c r="J8" t="s">
        <v>123</v>
      </c>
      <c r="K8" t="s">
        <v>5</v>
      </c>
      <c r="L8" t="s">
        <v>0</v>
      </c>
      <c r="M8" t="s">
        <v>1</v>
      </c>
      <c r="N8" t="s">
        <v>2</v>
      </c>
      <c r="O8" t="s">
        <v>3</v>
      </c>
    </row>
    <row r="9" spans="1:15">
      <c r="A9" t="s">
        <v>137</v>
      </c>
      <c r="B9">
        <v>220</v>
      </c>
      <c r="C9">
        <v>247.66</v>
      </c>
      <c r="D9">
        <f>C9/B9</f>
        <v>1.1257272727272727</v>
      </c>
      <c r="E9">
        <v>0.97</v>
      </c>
      <c r="F9">
        <v>0.98</v>
      </c>
      <c r="G9">
        <v>0.97</v>
      </c>
      <c r="J9">
        <v>300</v>
      </c>
      <c r="K9">
        <v>365.87</v>
      </c>
      <c r="L9">
        <f>K9/J9</f>
        <v>1.2195666666666667</v>
      </c>
      <c r="M9">
        <v>0.95</v>
      </c>
      <c r="N9">
        <v>0.98</v>
      </c>
      <c r="O9">
        <v>0.94</v>
      </c>
    </row>
    <row r="10" spans="1:15">
      <c r="A10" t="s">
        <v>138</v>
      </c>
      <c r="B10">
        <v>286</v>
      </c>
      <c r="C10">
        <v>356.62</v>
      </c>
      <c r="D10">
        <f>C10/B10</f>
        <v>1.246923076923077</v>
      </c>
      <c r="E10">
        <v>0.98</v>
      </c>
      <c r="F10">
        <v>0.99</v>
      </c>
      <c r="G10">
        <v>0.98</v>
      </c>
    </row>
    <row r="11" spans="1:15">
      <c r="A11" t="s">
        <v>132</v>
      </c>
      <c r="B11" t="s">
        <v>123</v>
      </c>
      <c r="C11" t="s">
        <v>5</v>
      </c>
      <c r="D11" t="s">
        <v>0</v>
      </c>
      <c r="E11" t="s">
        <v>1</v>
      </c>
      <c r="F11" t="s">
        <v>2</v>
      </c>
      <c r="G11" t="s">
        <v>3</v>
      </c>
      <c r="I11" t="s">
        <v>133</v>
      </c>
      <c r="J11" t="s">
        <v>123</v>
      </c>
      <c r="K11" t="s">
        <v>5</v>
      </c>
      <c r="L11" t="s">
        <v>0</v>
      </c>
      <c r="M11" t="s">
        <v>1</v>
      </c>
      <c r="N11" t="s">
        <v>2</v>
      </c>
      <c r="O11" t="s">
        <v>3</v>
      </c>
    </row>
    <row r="12" spans="1:15">
      <c r="A12">
        <v>300</v>
      </c>
      <c r="B12">
        <v>300</v>
      </c>
      <c r="C12">
        <v>330.65</v>
      </c>
      <c r="D12">
        <f>C12/B12</f>
        <v>1.1021666666666665</v>
      </c>
      <c r="E12">
        <v>0.98</v>
      </c>
      <c r="F12">
        <v>1</v>
      </c>
      <c r="G12">
        <v>0.97</v>
      </c>
      <c r="J12">
        <v>300</v>
      </c>
      <c r="K12">
        <v>372.11</v>
      </c>
      <c r="L12">
        <f>K12/J12</f>
        <v>1.2403666666666666</v>
      </c>
      <c r="M12">
        <v>0.97</v>
      </c>
      <c r="N12">
        <v>0.98</v>
      </c>
      <c r="O12">
        <v>0.97</v>
      </c>
    </row>
    <row r="14" spans="1:15">
      <c r="A14" t="s">
        <v>576</v>
      </c>
      <c r="B14" t="s">
        <v>743</v>
      </c>
      <c r="C14" t="s">
        <v>744</v>
      </c>
      <c r="D14" t="s">
        <v>754</v>
      </c>
      <c r="E14" t="s">
        <v>745</v>
      </c>
      <c r="F14" t="s">
        <v>746</v>
      </c>
      <c r="G14" t="s">
        <v>755</v>
      </c>
    </row>
    <row r="15" spans="1:15">
      <c r="A15" t="s">
        <v>577</v>
      </c>
      <c r="B15">
        <v>170</v>
      </c>
      <c r="C15">
        <v>220.61</v>
      </c>
      <c r="D15">
        <v>1.2977099999999999</v>
      </c>
      <c r="E15">
        <v>0.83</v>
      </c>
      <c r="F15">
        <v>0.89</v>
      </c>
      <c r="G15">
        <v>0.85</v>
      </c>
    </row>
    <row r="16" spans="1:15">
      <c r="A16" t="s">
        <v>578</v>
      </c>
      <c r="B16">
        <v>183</v>
      </c>
      <c r="C16">
        <v>206.6</v>
      </c>
      <c r="D16">
        <v>1.12896</v>
      </c>
      <c r="E16">
        <v>0.9</v>
      </c>
      <c r="F16">
        <v>0.95</v>
      </c>
      <c r="G16">
        <v>0.9</v>
      </c>
    </row>
    <row r="17" spans="1:12">
      <c r="A17" t="s">
        <v>757</v>
      </c>
      <c r="B17">
        <v>220</v>
      </c>
      <c r="C17">
        <v>247.66</v>
      </c>
      <c r="D17">
        <v>1.1257299999999999</v>
      </c>
      <c r="E17">
        <v>0.97</v>
      </c>
      <c r="F17">
        <v>0.98</v>
      </c>
      <c r="G17">
        <v>0.97</v>
      </c>
    </row>
    <row r="18" spans="1:12">
      <c r="A18" t="s">
        <v>756</v>
      </c>
      <c r="B18">
        <v>300</v>
      </c>
      <c r="C18">
        <v>330.65</v>
      </c>
      <c r="D18">
        <v>1.1021700000000001</v>
      </c>
      <c r="E18">
        <v>0.98</v>
      </c>
      <c r="F18">
        <v>1</v>
      </c>
      <c r="G18">
        <v>0.97</v>
      </c>
    </row>
    <row r="21" spans="1:12" ht="43.2">
      <c r="A21" s="9" t="s">
        <v>145</v>
      </c>
      <c r="B21" s="9"/>
      <c r="C21" s="9"/>
      <c r="D21" s="9"/>
      <c r="E21" s="9"/>
      <c r="F21" s="9"/>
      <c r="G21" s="9"/>
      <c r="I21" s="4" t="s">
        <v>165</v>
      </c>
      <c r="J21" s="4" t="s">
        <v>166</v>
      </c>
      <c r="K21" s="4" t="s">
        <v>167</v>
      </c>
      <c r="L21" s="4" t="s">
        <v>168</v>
      </c>
    </row>
    <row r="22" spans="1:12">
      <c r="B22" t="s">
        <v>123</v>
      </c>
      <c r="C22" t="s">
        <v>5</v>
      </c>
      <c r="D22" t="s">
        <v>0</v>
      </c>
      <c r="E22" t="s">
        <v>1</v>
      </c>
      <c r="F22" t="s">
        <v>2</v>
      </c>
      <c r="G22" t="s">
        <v>3</v>
      </c>
      <c r="I22" s="2">
        <v>1</v>
      </c>
      <c r="J22" s="2" t="s">
        <v>1</v>
      </c>
      <c r="K22" s="5">
        <v>1.03E-2</v>
      </c>
      <c r="L22" s="5">
        <v>-2.06E-2</v>
      </c>
    </row>
    <row r="23" spans="1:12" ht="28.8">
      <c r="A23" t="s">
        <v>161</v>
      </c>
      <c r="B23">
        <v>286</v>
      </c>
      <c r="C23">
        <v>356.62</v>
      </c>
      <c r="D23">
        <f>C23/B23</f>
        <v>1.246923076923077</v>
      </c>
      <c r="E23">
        <v>0.98</v>
      </c>
      <c r="F23">
        <v>0.99</v>
      </c>
      <c r="G23">
        <v>0.98</v>
      </c>
      <c r="I23" s="2">
        <v>1</v>
      </c>
      <c r="J23" s="2" t="s">
        <v>169</v>
      </c>
      <c r="K23" s="5">
        <v>-0.44</v>
      </c>
      <c r="L23" s="5">
        <v>-0.47670000000000001</v>
      </c>
    </row>
    <row r="24" spans="1:12">
      <c r="A24" t="s">
        <v>163</v>
      </c>
      <c r="B24">
        <v>300</v>
      </c>
      <c r="C24">
        <v>365.87</v>
      </c>
      <c r="D24">
        <f>C24/B24</f>
        <v>1.2195666666666667</v>
      </c>
      <c r="E24">
        <v>0.95</v>
      </c>
      <c r="F24">
        <v>0.98</v>
      </c>
      <c r="G24">
        <v>0.94</v>
      </c>
      <c r="I24" s="2">
        <v>6</v>
      </c>
      <c r="J24" s="2" t="s">
        <v>1</v>
      </c>
      <c r="K24" s="5">
        <v>-1.01E-2</v>
      </c>
      <c r="L24" s="5">
        <v>-1.01E-2</v>
      </c>
    </row>
    <row r="25" spans="1:12" ht="28.8">
      <c r="A25" t="s">
        <v>162</v>
      </c>
      <c r="B25">
        <v>220</v>
      </c>
      <c r="C25">
        <v>247.66</v>
      </c>
      <c r="D25">
        <f>C25/B25</f>
        <v>1.1257272727272727</v>
      </c>
      <c r="E25">
        <v>0.97</v>
      </c>
      <c r="F25">
        <v>0.98</v>
      </c>
      <c r="G25">
        <v>0.97</v>
      </c>
      <c r="I25" s="2">
        <v>6</v>
      </c>
      <c r="J25" s="2" t="s">
        <v>169</v>
      </c>
      <c r="K25" s="5">
        <v>7.4099999999999999E-2</v>
      </c>
      <c r="L25" s="5">
        <v>9.9599999999999994E-2</v>
      </c>
    </row>
    <row r="26" spans="1:12">
      <c r="I26" s="2">
        <v>12</v>
      </c>
      <c r="J26" s="2" t="s">
        <v>1</v>
      </c>
      <c r="K26" s="6">
        <v>0</v>
      </c>
      <c r="L26" s="5">
        <v>-1.0200000000000001E-2</v>
      </c>
    </row>
    <row r="27" spans="1:12" ht="28.8">
      <c r="A27" s="9" t="s">
        <v>139</v>
      </c>
      <c r="B27" s="9"/>
      <c r="C27" s="9"/>
      <c r="D27" s="9"/>
      <c r="E27" s="9"/>
      <c r="F27" s="9"/>
      <c r="G27" s="9"/>
      <c r="I27" s="2">
        <v>12</v>
      </c>
      <c r="J27" s="2" t="s">
        <v>169</v>
      </c>
      <c r="K27" s="5">
        <v>6.2E-2</v>
      </c>
      <c r="L27" s="5">
        <v>8.5800000000000001E-2</v>
      </c>
    </row>
    <row r="28" spans="1:12">
      <c r="B28" t="s">
        <v>123</v>
      </c>
      <c r="C28" t="s">
        <v>5</v>
      </c>
      <c r="D28" t="s">
        <v>0</v>
      </c>
      <c r="E28" t="s">
        <v>1</v>
      </c>
      <c r="F28" t="s">
        <v>2</v>
      </c>
      <c r="G28" t="s">
        <v>3</v>
      </c>
    </row>
    <row r="29" spans="1:12">
      <c r="A29" t="s">
        <v>161</v>
      </c>
      <c r="B29">
        <v>91</v>
      </c>
      <c r="C29">
        <v>570.29</v>
      </c>
      <c r="D29">
        <f>C29/B29</f>
        <v>6.2669230769230762</v>
      </c>
      <c r="E29">
        <v>0.98</v>
      </c>
      <c r="F29">
        <v>0.99</v>
      </c>
      <c r="G29">
        <v>0.98</v>
      </c>
    </row>
    <row r="30" spans="1:12">
      <c r="A30" t="s">
        <v>163</v>
      </c>
      <c r="B30">
        <v>86</v>
      </c>
      <c r="C30">
        <v>554.58000000000004</v>
      </c>
      <c r="D30">
        <f>C30/B30</f>
        <v>6.4486046511627908</v>
      </c>
      <c r="E30">
        <v>0.98</v>
      </c>
      <c r="F30">
        <v>0.99</v>
      </c>
      <c r="G30">
        <v>0.98</v>
      </c>
    </row>
    <row r="31" spans="1:12">
      <c r="A31" t="s">
        <v>162</v>
      </c>
      <c r="B31">
        <v>96</v>
      </c>
      <c r="C31">
        <v>616</v>
      </c>
      <c r="D31">
        <f>C31/B31</f>
        <v>6.416666666666667</v>
      </c>
      <c r="E31">
        <v>0.99</v>
      </c>
      <c r="F31">
        <v>1</v>
      </c>
      <c r="G31">
        <v>0.98</v>
      </c>
    </row>
    <row r="33" spans="1:15">
      <c r="A33" s="9" t="s">
        <v>141</v>
      </c>
      <c r="B33" s="9"/>
      <c r="C33" s="9"/>
      <c r="D33" s="9"/>
      <c r="E33" s="9"/>
      <c r="F33" s="9"/>
      <c r="G33" s="9"/>
    </row>
    <row r="34" spans="1:15">
      <c r="B34" t="s">
        <v>123</v>
      </c>
      <c r="C34" t="s">
        <v>5</v>
      </c>
      <c r="D34" t="s">
        <v>57</v>
      </c>
      <c r="E34" t="s">
        <v>1</v>
      </c>
      <c r="F34" t="s">
        <v>2</v>
      </c>
      <c r="G34" t="s">
        <v>3</v>
      </c>
    </row>
    <row r="35" spans="1:15">
      <c r="A35" t="s">
        <v>161</v>
      </c>
      <c r="B35" s="2">
        <v>47</v>
      </c>
      <c r="C35" s="2">
        <v>623.19000000000005</v>
      </c>
      <c r="D35" s="2">
        <f>C35/B35</f>
        <v>13.259361702127661</v>
      </c>
      <c r="E35" s="2">
        <v>0.98</v>
      </c>
      <c r="F35" s="2">
        <v>0.99</v>
      </c>
      <c r="G35" s="2">
        <v>0.98</v>
      </c>
    </row>
    <row r="36" spans="1:15">
      <c r="A36" t="s">
        <v>163</v>
      </c>
      <c r="B36" s="2">
        <v>46</v>
      </c>
      <c r="C36" s="2">
        <f>607.42</f>
        <v>607.41999999999996</v>
      </c>
      <c r="D36" s="2">
        <f>C36/B36</f>
        <v>13.204782608695652</v>
      </c>
      <c r="E36" s="2">
        <v>0.97</v>
      </c>
      <c r="F36" s="2">
        <v>0.99</v>
      </c>
      <c r="G36" s="2">
        <v>0.96</v>
      </c>
      <c r="I36" s="9"/>
      <c r="J36" s="9"/>
      <c r="K36" s="9"/>
      <c r="L36" s="9"/>
      <c r="M36" s="9"/>
      <c r="N36" s="9"/>
      <c r="O36" s="9"/>
    </row>
    <row r="37" spans="1:15">
      <c r="A37" t="s">
        <v>162</v>
      </c>
      <c r="B37" s="2">
        <v>45</v>
      </c>
      <c r="C37" s="2">
        <v>664.41</v>
      </c>
      <c r="D37" s="2">
        <f>C37/B37</f>
        <v>14.764666666666667</v>
      </c>
      <c r="E37" s="2">
        <v>0.98</v>
      </c>
      <c r="F37" s="2">
        <v>0.99</v>
      </c>
      <c r="G37" s="2">
        <v>0.96</v>
      </c>
    </row>
    <row r="69" spans="1:15">
      <c r="A69" s="9" t="s">
        <v>141</v>
      </c>
      <c r="B69" s="9"/>
      <c r="C69" s="9"/>
      <c r="D69" s="9"/>
      <c r="E69" s="9"/>
      <c r="F69" s="9"/>
      <c r="G69" s="9"/>
      <c r="O69" s="3"/>
    </row>
    <row r="70" spans="1:15">
      <c r="B70" t="s">
        <v>123</v>
      </c>
      <c r="C70" t="s">
        <v>5</v>
      </c>
      <c r="D70" t="s">
        <v>0</v>
      </c>
      <c r="E70" t="s">
        <v>1</v>
      </c>
      <c r="F70" t="s">
        <v>2</v>
      </c>
      <c r="G70" t="s">
        <v>3</v>
      </c>
    </row>
    <row r="71" spans="1:15">
      <c r="A71" t="s">
        <v>140</v>
      </c>
      <c r="B71">
        <v>47</v>
      </c>
      <c r="C71">
        <v>664.17</v>
      </c>
      <c r="D71">
        <f>C71/B71</f>
        <v>14.13127659574468</v>
      </c>
      <c r="E71">
        <v>0.98</v>
      </c>
      <c r="F71">
        <v>0.99</v>
      </c>
      <c r="G71">
        <v>0.98</v>
      </c>
    </row>
    <row r="72" spans="1:15">
      <c r="A72" t="s">
        <v>143</v>
      </c>
      <c r="B72">
        <v>45</v>
      </c>
      <c r="C72">
        <v>624.41</v>
      </c>
      <c r="D72">
        <f>C72/B72</f>
        <v>13.875777777777778</v>
      </c>
      <c r="E72">
        <v>0.98</v>
      </c>
      <c r="F72">
        <v>0.99</v>
      </c>
      <c r="G72">
        <v>0.96</v>
      </c>
    </row>
    <row r="73" spans="1:15">
      <c r="A73" t="s">
        <v>142</v>
      </c>
      <c r="B73">
        <v>46</v>
      </c>
      <c r="C73">
        <v>691.8</v>
      </c>
      <c r="D73">
        <f>C73/B73</f>
        <v>15.039130434782608</v>
      </c>
      <c r="E73">
        <v>0.97</v>
      </c>
      <c r="F73">
        <v>0.99</v>
      </c>
      <c r="G73">
        <v>0.96</v>
      </c>
      <c r="O73" s="3"/>
    </row>
    <row r="75" spans="1:15">
      <c r="A75" s="9" t="s">
        <v>144</v>
      </c>
      <c r="B75" s="9"/>
      <c r="C75" s="9"/>
      <c r="D75" s="9"/>
      <c r="E75" s="9"/>
      <c r="F75" s="9"/>
      <c r="G75" s="9"/>
    </row>
    <row r="77" spans="1:15">
      <c r="A77" s="9" t="s">
        <v>145</v>
      </c>
      <c r="B77" s="9"/>
      <c r="C77" s="9"/>
      <c r="D77" s="9"/>
      <c r="E77" s="9"/>
      <c r="F77" s="9"/>
      <c r="G77" s="9"/>
    </row>
    <row r="78" spans="1:15">
      <c r="A78" t="s">
        <v>153</v>
      </c>
      <c r="B78" t="s">
        <v>123</v>
      </c>
      <c r="C78" t="s">
        <v>5</v>
      </c>
      <c r="D78" t="s">
        <v>0</v>
      </c>
      <c r="E78" t="s">
        <v>1</v>
      </c>
      <c r="F78" t="s">
        <v>2</v>
      </c>
      <c r="G78" t="s">
        <v>3</v>
      </c>
    </row>
    <row r="79" spans="1:15">
      <c r="A79" t="s">
        <v>154</v>
      </c>
      <c r="B79">
        <v>300</v>
      </c>
      <c r="C79">
        <v>387.41</v>
      </c>
      <c r="D79">
        <f>C79/B79</f>
        <v>1.2913666666666668</v>
      </c>
      <c r="E79">
        <v>0.93</v>
      </c>
      <c r="F79">
        <v>0.96</v>
      </c>
      <c r="G79">
        <v>0.94</v>
      </c>
    </row>
    <row r="80" spans="1:15">
      <c r="A80" t="s">
        <v>155</v>
      </c>
      <c r="B80">
        <v>300</v>
      </c>
      <c r="C80">
        <v>370.6</v>
      </c>
      <c r="D80">
        <f>C80/B80</f>
        <v>1.2353333333333334</v>
      </c>
      <c r="E80">
        <v>0.97</v>
      </c>
      <c r="F80">
        <v>0.99</v>
      </c>
      <c r="G80">
        <v>0.97</v>
      </c>
    </row>
    <row r="81" spans="1:14">
      <c r="A81" t="s">
        <v>143</v>
      </c>
      <c r="B81">
        <v>250</v>
      </c>
      <c r="C81">
        <v>284.39999999999998</v>
      </c>
      <c r="D81">
        <f>C81/B81</f>
        <v>1.1375999999999999</v>
      </c>
      <c r="E81">
        <v>0.94</v>
      </c>
      <c r="F81">
        <v>0.98</v>
      </c>
      <c r="G81">
        <v>0.93</v>
      </c>
    </row>
    <row r="82" spans="1:14">
      <c r="A82" s="9" t="s">
        <v>139</v>
      </c>
      <c r="B82" s="9"/>
      <c r="C82" s="9"/>
      <c r="D82" s="9"/>
      <c r="E82" s="9"/>
      <c r="F82" s="9"/>
      <c r="G82" s="9"/>
    </row>
    <row r="83" spans="1:14">
      <c r="A83" t="s">
        <v>153</v>
      </c>
      <c r="B83" t="s">
        <v>123</v>
      </c>
      <c r="C83" t="s">
        <v>5</v>
      </c>
      <c r="D83" t="s">
        <v>0</v>
      </c>
      <c r="E83" t="s">
        <v>1</v>
      </c>
      <c r="F83" t="s">
        <v>2</v>
      </c>
      <c r="G83" t="s">
        <v>3</v>
      </c>
      <c r="H83" s="3" t="s">
        <v>141</v>
      </c>
      <c r="I83" s="3"/>
      <c r="J83" s="3"/>
      <c r="K83" s="3"/>
      <c r="L83" s="3"/>
      <c r="M83" s="3"/>
      <c r="N83" s="3"/>
    </row>
    <row r="84" spans="1:14">
      <c r="A84" t="s">
        <v>156</v>
      </c>
      <c r="B84">
        <v>73</v>
      </c>
      <c r="C84">
        <v>604.66999999999996</v>
      </c>
      <c r="D84">
        <f>C84/B84</f>
        <v>8.2831506849315062</v>
      </c>
      <c r="E84">
        <v>0.98</v>
      </c>
      <c r="F84">
        <v>0.99</v>
      </c>
      <c r="G84">
        <v>0.98</v>
      </c>
      <c r="I84" t="s">
        <v>123</v>
      </c>
      <c r="J84" t="s">
        <v>5</v>
      </c>
      <c r="K84" t="s">
        <v>0</v>
      </c>
      <c r="L84" t="s">
        <v>1</v>
      </c>
      <c r="M84" t="s">
        <v>2</v>
      </c>
      <c r="N84" t="s">
        <v>3</v>
      </c>
    </row>
    <row r="85" spans="1:14">
      <c r="A85" t="s">
        <v>157</v>
      </c>
      <c r="B85">
        <v>83</v>
      </c>
      <c r="C85">
        <v>642.9</v>
      </c>
      <c r="D85">
        <f>C85/B85</f>
        <v>7.7457831325301205</v>
      </c>
      <c r="E85">
        <v>0.98</v>
      </c>
      <c r="F85">
        <v>0.99</v>
      </c>
      <c r="G85">
        <v>0.98</v>
      </c>
      <c r="H85" t="s">
        <v>146</v>
      </c>
      <c r="I85">
        <v>34</v>
      </c>
      <c r="J85">
        <v>498.31</v>
      </c>
      <c r="K85">
        <f>J85/I85</f>
        <v>14.656176470588235</v>
      </c>
      <c r="L85">
        <v>0.97</v>
      </c>
      <c r="M85">
        <v>0.98</v>
      </c>
      <c r="N85">
        <v>0.98</v>
      </c>
    </row>
    <row r="86" spans="1:14">
      <c r="A86" t="s">
        <v>158</v>
      </c>
      <c r="B86">
        <v>63</v>
      </c>
      <c r="C86">
        <v>485.14</v>
      </c>
      <c r="D86">
        <f>C86/B86</f>
        <v>7.7006349206349203</v>
      </c>
      <c r="E86">
        <v>0.97</v>
      </c>
      <c r="F86">
        <v>0.99</v>
      </c>
      <c r="G86">
        <v>0.97</v>
      </c>
      <c r="H86" t="s">
        <v>147</v>
      </c>
      <c r="I86">
        <v>33</v>
      </c>
      <c r="J86">
        <v>446.98</v>
      </c>
      <c r="L86">
        <v>0.97</v>
      </c>
      <c r="M86">
        <v>0.98</v>
      </c>
      <c r="N86">
        <v>0.97</v>
      </c>
    </row>
    <row r="87" spans="1:14">
      <c r="A87" t="s">
        <v>159</v>
      </c>
      <c r="B87">
        <v>63</v>
      </c>
      <c r="C87">
        <v>493.07</v>
      </c>
      <c r="D87">
        <f>C87/B87</f>
        <v>7.8265079365079364</v>
      </c>
      <c r="E87">
        <v>0.97</v>
      </c>
      <c r="F87">
        <v>0.99</v>
      </c>
      <c r="G87">
        <v>0.97</v>
      </c>
      <c r="H87" t="s">
        <v>148</v>
      </c>
      <c r="I87">
        <v>31</v>
      </c>
      <c r="J87">
        <v>425.01</v>
      </c>
      <c r="K87">
        <f>J87/I87</f>
        <v>13.709999999999999</v>
      </c>
      <c r="L87">
        <v>0.92</v>
      </c>
      <c r="M87">
        <v>0.96</v>
      </c>
      <c r="N87">
        <v>0.93</v>
      </c>
    </row>
    <row r="88" spans="1:14">
      <c r="A88" t="s">
        <v>160</v>
      </c>
      <c r="B88">
        <v>250</v>
      </c>
      <c r="C88">
        <v>500</v>
      </c>
      <c r="D88">
        <f>C88/B88</f>
        <v>2</v>
      </c>
      <c r="E88">
        <v>0.93</v>
      </c>
      <c r="F88">
        <v>0.97</v>
      </c>
      <c r="G88">
        <v>0.94</v>
      </c>
    </row>
  </sheetData>
  <mergeCells count="8">
    <mergeCell ref="A69:G69"/>
    <mergeCell ref="A27:G27"/>
    <mergeCell ref="A21:G21"/>
    <mergeCell ref="A75:G75"/>
    <mergeCell ref="I36:O36"/>
    <mergeCell ref="A82:G82"/>
    <mergeCell ref="A77:G77"/>
    <mergeCell ref="A33:G3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opLeftCell="Q1" zoomScale="103" workbookViewId="0">
      <selection activeCell="W14" sqref="W14"/>
    </sheetView>
  </sheetViews>
  <sheetFormatPr defaultRowHeight="14.4"/>
  <cols>
    <col min="1" max="1" width="9.6640625" bestFit="1" customWidth="1"/>
    <col min="2" max="2" width="11.44140625" bestFit="1" customWidth="1"/>
    <col min="3" max="3" width="14.6640625" bestFit="1" customWidth="1"/>
  </cols>
  <sheetData>
    <row r="1" spans="1:21">
      <c r="A1" t="s">
        <v>14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H1" t="s">
        <v>14</v>
      </c>
      <c r="I1" t="s">
        <v>5</v>
      </c>
      <c r="J1" t="s">
        <v>0</v>
      </c>
      <c r="K1" t="s">
        <v>1</v>
      </c>
      <c r="L1" t="s">
        <v>2</v>
      </c>
      <c r="M1" t="s">
        <v>3</v>
      </c>
      <c r="O1" t="s">
        <v>14</v>
      </c>
      <c r="P1" t="s">
        <v>5</v>
      </c>
      <c r="Q1" t="s">
        <v>0</v>
      </c>
      <c r="R1" t="s">
        <v>1</v>
      </c>
      <c r="S1" t="s">
        <v>2</v>
      </c>
      <c r="T1" t="s">
        <v>3</v>
      </c>
    </row>
    <row r="2" spans="1:21">
      <c r="A2">
        <v>20</v>
      </c>
      <c r="B2">
        <v>68.703199999999995</v>
      </c>
      <c r="C2">
        <v>3.4352</v>
      </c>
      <c r="D2">
        <v>0.75690000000000002</v>
      </c>
      <c r="E2">
        <v>0.95140000000000002</v>
      </c>
      <c r="F2">
        <v>0.79169999999999996</v>
      </c>
      <c r="H2">
        <v>40</v>
      </c>
      <c r="I2">
        <v>173.20320000000001</v>
      </c>
      <c r="J2">
        <v>4.3300999999999998</v>
      </c>
      <c r="K2">
        <v>0.70589999999999997</v>
      </c>
      <c r="L2">
        <v>0.85289999999999999</v>
      </c>
      <c r="M2">
        <v>0.76470000000000005</v>
      </c>
      <c r="O2">
        <v>40</v>
      </c>
      <c r="P2">
        <v>87.517499999999998</v>
      </c>
      <c r="Q2">
        <v>2.1879</v>
      </c>
      <c r="R2">
        <v>5.8799999999999998E-2</v>
      </c>
      <c r="S2">
        <v>0.47060000000000002</v>
      </c>
      <c r="T2">
        <v>5.8799999999999998E-2</v>
      </c>
    </row>
    <row r="3" spans="1:21">
      <c r="A3">
        <v>40</v>
      </c>
      <c r="B3">
        <v>137.1096</v>
      </c>
      <c r="C3">
        <v>3.4277000000000002</v>
      </c>
      <c r="D3">
        <v>0.90280000000000005</v>
      </c>
      <c r="E3">
        <v>0.97919999999999996</v>
      </c>
      <c r="F3">
        <v>0.91669999999999996</v>
      </c>
      <c r="H3">
        <v>60</v>
      </c>
      <c r="I3">
        <v>251.61490000000001</v>
      </c>
      <c r="J3">
        <v>4.1936</v>
      </c>
      <c r="K3">
        <v>0.35420000000000001</v>
      </c>
      <c r="L3">
        <v>0.46879999999999999</v>
      </c>
      <c r="M3">
        <v>0.375</v>
      </c>
      <c r="O3">
        <v>60</v>
      </c>
      <c r="P3">
        <v>131.0112</v>
      </c>
      <c r="Q3">
        <v>2.1835</v>
      </c>
      <c r="R3">
        <v>0.62749999999999995</v>
      </c>
      <c r="S3">
        <v>0.88239999999999996</v>
      </c>
      <c r="T3">
        <v>0.70589999999999997</v>
      </c>
    </row>
    <row r="4" spans="1:21">
      <c r="A4">
        <v>60</v>
      </c>
      <c r="B4">
        <v>212.71420000000001</v>
      </c>
      <c r="C4">
        <v>3.5451999999999999</v>
      </c>
      <c r="D4">
        <v>0.1739</v>
      </c>
      <c r="E4">
        <v>0.26090000000000002</v>
      </c>
      <c r="F4">
        <v>0.1739</v>
      </c>
      <c r="H4">
        <v>80</v>
      </c>
      <c r="I4">
        <v>331.28280000000001</v>
      </c>
      <c r="J4">
        <v>4.141</v>
      </c>
      <c r="K4">
        <v>0.76470000000000005</v>
      </c>
      <c r="L4">
        <v>0.91180000000000005</v>
      </c>
      <c r="M4">
        <v>0.82350000000000001</v>
      </c>
      <c r="O4">
        <v>80</v>
      </c>
      <c r="P4">
        <v>215.0745</v>
      </c>
      <c r="Q4">
        <v>2.1507000000000001</v>
      </c>
      <c r="R4">
        <v>0.80389999999999995</v>
      </c>
      <c r="S4">
        <v>0.91180000000000005</v>
      </c>
      <c r="T4">
        <v>0.82350000000000001</v>
      </c>
    </row>
    <row r="5" spans="1:21">
      <c r="A5">
        <v>80</v>
      </c>
      <c r="B5">
        <v>212.71420000000001</v>
      </c>
      <c r="C5">
        <v>3.5819999999999999</v>
      </c>
      <c r="D5">
        <v>0.95830000000000004</v>
      </c>
      <c r="E5">
        <v>1</v>
      </c>
      <c r="F5">
        <v>0.95830000000000004</v>
      </c>
      <c r="H5">
        <v>100</v>
      </c>
      <c r="I5">
        <v>414.73899999999998</v>
      </c>
      <c r="J5">
        <v>4.1474000000000002</v>
      </c>
      <c r="K5">
        <v>0.94120000000000004</v>
      </c>
      <c r="L5">
        <v>1</v>
      </c>
      <c r="M5">
        <v>0.94120000000000004</v>
      </c>
      <c r="N5" t="s">
        <v>6</v>
      </c>
      <c r="O5">
        <v>100</v>
      </c>
      <c r="P5">
        <v>259.15699999999998</v>
      </c>
      <c r="Q5">
        <v>2.1596000000000002</v>
      </c>
      <c r="R5">
        <v>0.5625</v>
      </c>
      <c r="S5">
        <v>0.94120000000000004</v>
      </c>
      <c r="T5">
        <v>0.76470000000000005</v>
      </c>
    </row>
    <row r="6" spans="1:21">
      <c r="A6">
        <v>100</v>
      </c>
      <c r="B6">
        <v>361.22750000000002</v>
      </c>
      <c r="C6">
        <v>3.6122999999999998</v>
      </c>
      <c r="D6">
        <v>1</v>
      </c>
      <c r="E6">
        <v>1</v>
      </c>
      <c r="F6">
        <v>1</v>
      </c>
      <c r="G6" t="s">
        <v>6</v>
      </c>
      <c r="H6">
        <v>120</v>
      </c>
      <c r="I6">
        <v>489.64449999999999</v>
      </c>
      <c r="J6">
        <v>4.0804</v>
      </c>
      <c r="K6">
        <v>0.875</v>
      </c>
      <c r="L6">
        <v>1</v>
      </c>
      <c r="M6">
        <v>0.875</v>
      </c>
      <c r="O6">
        <v>120</v>
      </c>
      <c r="P6">
        <v>259.15699999999998</v>
      </c>
      <c r="Q6">
        <v>2.1596000000000002</v>
      </c>
      <c r="R6">
        <v>0.72550000000000003</v>
      </c>
      <c r="S6">
        <v>0.94120000000000004</v>
      </c>
      <c r="T6">
        <v>0.76470000000000005</v>
      </c>
    </row>
    <row r="7" spans="1:21">
      <c r="A7">
        <v>120</v>
      </c>
      <c r="B7">
        <v>407.7731</v>
      </c>
      <c r="C7">
        <v>3.3980999999999999</v>
      </c>
      <c r="D7">
        <v>0.95830000000000004</v>
      </c>
      <c r="E7">
        <v>1</v>
      </c>
      <c r="F7">
        <v>0.95830000000000004</v>
      </c>
      <c r="H7">
        <v>140</v>
      </c>
      <c r="I7">
        <v>564.00229999999999</v>
      </c>
      <c r="J7">
        <v>4.0286</v>
      </c>
      <c r="K7">
        <v>0.80389999999999995</v>
      </c>
      <c r="L7">
        <v>0.85289999999999999</v>
      </c>
      <c r="M7">
        <v>0.82350000000000001</v>
      </c>
      <c r="O7">
        <v>140</v>
      </c>
      <c r="P7">
        <v>307.79109999999997</v>
      </c>
      <c r="Q7">
        <v>2.1985000000000001</v>
      </c>
      <c r="R7">
        <v>0.72550000000000003</v>
      </c>
      <c r="S7">
        <v>0.88239999999999996</v>
      </c>
      <c r="T7">
        <v>0.76470000000000005</v>
      </c>
    </row>
    <row r="8" spans="1:21">
      <c r="O8">
        <v>160</v>
      </c>
      <c r="P8">
        <v>346.613</v>
      </c>
      <c r="Q8">
        <v>2.1663000000000001</v>
      </c>
      <c r="R8" s="7">
        <v>0.95289999999999997</v>
      </c>
      <c r="S8">
        <v>0.96879999999999999</v>
      </c>
      <c r="T8">
        <v>0.9375</v>
      </c>
      <c r="U8" t="s">
        <v>6</v>
      </c>
    </row>
    <row r="9" spans="1:21">
      <c r="O9">
        <v>180</v>
      </c>
      <c r="P9">
        <v>409</v>
      </c>
      <c r="Q9">
        <v>2.27</v>
      </c>
      <c r="R9" s="7">
        <v>0.95289999999999997</v>
      </c>
      <c r="S9">
        <v>0.96879999999999999</v>
      </c>
      <c r="T9">
        <v>0.9375</v>
      </c>
    </row>
    <row r="10" spans="1:21">
      <c r="M10">
        <f>(I5-P8)/I5*100</f>
        <v>16.426234330506652</v>
      </c>
      <c r="N10" t="s">
        <v>150</v>
      </c>
    </row>
    <row r="11" spans="1:21">
      <c r="M11">
        <f>-(K5-R8)/K5*100</f>
        <v>1.2430939226519266</v>
      </c>
      <c r="N11" t="s">
        <v>150</v>
      </c>
      <c r="O11" t="s">
        <v>149</v>
      </c>
    </row>
    <row r="45" ht="42.6" customHeight="1"/>
    <row r="46" ht="27.6" customHeight="1"/>
    <row r="47" ht="15.6" customHeight="1"/>
    <row r="51" ht="15.6" customHeight="1"/>
    <row r="55" ht="15.6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8743D-EDDE-42A5-95C6-658D37ED7169}">
  <dimension ref="A1:G17"/>
  <sheetViews>
    <sheetView zoomScale="41" zoomScaleNormal="100" workbookViewId="0">
      <selection activeCell="C18" sqref="C18"/>
    </sheetView>
  </sheetViews>
  <sheetFormatPr defaultRowHeight="14.4"/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7">
      <c r="A2">
        <v>10</v>
      </c>
      <c r="B2">
        <v>1.01</v>
      </c>
      <c r="C2">
        <v>0.1</v>
      </c>
      <c r="D2">
        <v>0.12770000000000001</v>
      </c>
      <c r="E2">
        <v>0.83260000000000001</v>
      </c>
      <c r="F2">
        <v>0.25319999999999998</v>
      </c>
    </row>
    <row r="3" spans="1:7">
      <c r="A3">
        <v>20</v>
      </c>
      <c r="B3">
        <v>1.58</v>
      </c>
      <c r="C3">
        <v>0.08</v>
      </c>
      <c r="D3">
        <v>0.46939999999999998</v>
      </c>
      <c r="E3">
        <v>0.87350000000000005</v>
      </c>
      <c r="F3">
        <v>0.55700000000000005</v>
      </c>
    </row>
    <row r="4" spans="1:7">
      <c r="A4">
        <v>30</v>
      </c>
      <c r="B4">
        <v>2.27</v>
      </c>
      <c r="C4">
        <v>0.08</v>
      </c>
      <c r="D4">
        <v>0.88190000000000002</v>
      </c>
      <c r="E4">
        <v>0.97470000000000001</v>
      </c>
      <c r="F4">
        <v>0.89870000000000005</v>
      </c>
      <c r="G4" t="s">
        <v>6</v>
      </c>
    </row>
    <row r="5" spans="1:7">
      <c r="A5">
        <v>40</v>
      </c>
      <c r="B5">
        <v>2.77</v>
      </c>
      <c r="C5">
        <v>7.0000000000000007E-2</v>
      </c>
      <c r="D5">
        <v>0.88190000000000002</v>
      </c>
      <c r="E5">
        <v>0.97470000000000001</v>
      </c>
      <c r="F5">
        <v>0.89870000000000005</v>
      </c>
    </row>
    <row r="6" spans="1:7">
      <c r="A6">
        <v>50</v>
      </c>
      <c r="B6">
        <v>3.35</v>
      </c>
      <c r="C6">
        <v>7.0000000000000007E-2</v>
      </c>
      <c r="D6">
        <v>0.88190000000000002</v>
      </c>
      <c r="E6">
        <v>0.97470000000000001</v>
      </c>
      <c r="F6">
        <v>0.89870000000000005</v>
      </c>
    </row>
    <row r="7" spans="1:7">
      <c r="A7">
        <v>60</v>
      </c>
      <c r="B7">
        <v>3.93</v>
      </c>
      <c r="C7">
        <v>7.0000000000000007E-2</v>
      </c>
      <c r="D7">
        <v>0.88190000000000002</v>
      </c>
      <c r="E7">
        <v>0.97470000000000001</v>
      </c>
      <c r="F7">
        <v>0.89870000000000005</v>
      </c>
    </row>
    <row r="8" spans="1:7">
      <c r="A8">
        <v>70</v>
      </c>
      <c r="B8">
        <v>4.6100000000000003</v>
      </c>
      <c r="C8">
        <v>7.0000000000000007E-2</v>
      </c>
      <c r="D8">
        <v>0.88190000000000002</v>
      </c>
      <c r="E8">
        <v>0.97470000000000001</v>
      </c>
      <c r="F8">
        <v>0.89870000000000005</v>
      </c>
    </row>
    <row r="9" spans="1:7">
      <c r="A9">
        <v>80</v>
      </c>
      <c r="B9">
        <v>5.0999999999999996</v>
      </c>
      <c r="C9">
        <v>0.06</v>
      </c>
      <c r="D9">
        <v>0.88190000000000002</v>
      </c>
      <c r="E9">
        <v>0.92410000000000003</v>
      </c>
      <c r="F9">
        <v>0.89870000000000005</v>
      </c>
    </row>
    <row r="10" spans="1:7">
      <c r="A10">
        <v>90</v>
      </c>
      <c r="B10">
        <v>5.69</v>
      </c>
      <c r="C10">
        <v>0.06</v>
      </c>
      <c r="D10">
        <v>0.88190000000000002</v>
      </c>
      <c r="E10">
        <v>0.97470000000000001</v>
      </c>
      <c r="F10">
        <v>0.89870000000000005</v>
      </c>
    </row>
    <row r="11" spans="1:7">
      <c r="A11">
        <v>100</v>
      </c>
      <c r="B11">
        <v>6.27</v>
      </c>
      <c r="C11">
        <v>0.06</v>
      </c>
      <c r="D11">
        <v>0.82489999999999997</v>
      </c>
      <c r="E11">
        <v>0.92410000000000003</v>
      </c>
      <c r="F11">
        <v>0.84179999999999999</v>
      </c>
    </row>
    <row r="12" spans="1:7">
      <c r="A12">
        <v>110</v>
      </c>
      <c r="B12">
        <v>7.04</v>
      </c>
      <c r="C12">
        <v>0.06</v>
      </c>
      <c r="D12">
        <v>0.82489999999999997</v>
      </c>
      <c r="E12">
        <v>0.92410000000000003</v>
      </c>
      <c r="F12">
        <v>0.84179999999999999</v>
      </c>
    </row>
    <row r="13" spans="1:7">
      <c r="A13">
        <v>120</v>
      </c>
      <c r="B13">
        <v>7.85</v>
      </c>
      <c r="C13">
        <v>7.0000000000000007E-2</v>
      </c>
      <c r="D13">
        <v>0.82489999999999997</v>
      </c>
      <c r="E13">
        <v>0.92410000000000003</v>
      </c>
      <c r="F13">
        <v>0.84179999999999999</v>
      </c>
    </row>
    <row r="14" spans="1:7">
      <c r="A14">
        <v>130</v>
      </c>
      <c r="B14">
        <v>8.44</v>
      </c>
      <c r="C14">
        <v>0.06</v>
      </c>
      <c r="D14">
        <v>0.82489999999999997</v>
      </c>
      <c r="E14">
        <v>0.92410000000000003</v>
      </c>
      <c r="F14">
        <v>0.84179999999999999</v>
      </c>
    </row>
    <row r="15" spans="1:7">
      <c r="A15">
        <v>140</v>
      </c>
      <c r="B15">
        <v>9.0299999999999994</v>
      </c>
      <c r="C15">
        <v>0.06</v>
      </c>
      <c r="D15">
        <v>0.82489999999999997</v>
      </c>
      <c r="E15">
        <v>0.92410000000000003</v>
      </c>
      <c r="F15">
        <v>0.84179999999999999</v>
      </c>
    </row>
    <row r="16" spans="1:7">
      <c r="A16">
        <v>150</v>
      </c>
      <c r="B16">
        <v>10.29</v>
      </c>
      <c r="C16">
        <v>7.0000000000000007E-2</v>
      </c>
      <c r="D16">
        <v>0.82489999999999997</v>
      </c>
      <c r="E16">
        <v>0.92410000000000003</v>
      </c>
      <c r="F16">
        <v>0.84179999999999999</v>
      </c>
    </row>
    <row r="17" spans="1:6">
      <c r="A17">
        <v>160</v>
      </c>
      <c r="B17">
        <v>12.26</v>
      </c>
      <c r="C17">
        <v>0.08</v>
      </c>
      <c r="D17">
        <v>0.82489999999999997</v>
      </c>
      <c r="E17">
        <v>0.92410000000000003</v>
      </c>
      <c r="F17">
        <v>0.84179999999999999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552A-E251-4D7A-B381-FA6447A3D4BC}">
  <dimension ref="A1:G7"/>
  <sheetViews>
    <sheetView zoomScale="48" zoomScaleNormal="130" workbookViewId="0">
      <selection activeCell="K13" sqref="K13"/>
    </sheetView>
  </sheetViews>
  <sheetFormatPr defaultRowHeight="14.4"/>
  <cols>
    <col min="1" max="1" width="11.21875" bestFit="1" customWidth="1"/>
    <col min="2" max="2" width="11.44140625" bestFit="1" customWidth="1"/>
    <col min="3" max="3" width="14.6640625" bestFit="1" customWidth="1"/>
    <col min="4" max="4" width="7.88671875" bestFit="1" customWidth="1"/>
    <col min="5" max="5" width="8.33203125" bestFit="1" customWidth="1"/>
    <col min="6" max="6" width="5.88671875" bestFit="1" customWidth="1"/>
  </cols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7">
      <c r="A2">
        <v>50</v>
      </c>
      <c r="B2">
        <v>82.94</v>
      </c>
      <c r="C2">
        <v>1.66</v>
      </c>
      <c r="D2">
        <v>0.4</v>
      </c>
      <c r="E2">
        <v>0.71</v>
      </c>
      <c r="F2">
        <v>0.55000000000000004</v>
      </c>
    </row>
    <row r="3" spans="1:7">
      <c r="A3">
        <v>100</v>
      </c>
      <c r="B3">
        <v>133.87</v>
      </c>
      <c r="C3">
        <v>1.34</v>
      </c>
      <c r="D3">
        <v>0.73</v>
      </c>
      <c r="E3">
        <v>0.77</v>
      </c>
      <c r="F3">
        <v>0.84</v>
      </c>
    </row>
    <row r="4" spans="1:7">
      <c r="A4">
        <v>150</v>
      </c>
      <c r="B4">
        <v>180.45</v>
      </c>
      <c r="C4">
        <v>1.2</v>
      </c>
      <c r="D4">
        <v>0.96</v>
      </c>
      <c r="E4">
        <v>0.97</v>
      </c>
      <c r="F4">
        <v>0.95</v>
      </c>
    </row>
    <row r="5" spans="1:7">
      <c r="A5">
        <v>200</v>
      </c>
      <c r="B5">
        <v>226.05</v>
      </c>
      <c r="C5">
        <v>1.1299999999999999</v>
      </c>
      <c r="D5">
        <v>0.97</v>
      </c>
      <c r="E5">
        <v>0.98</v>
      </c>
      <c r="F5">
        <v>0.95</v>
      </c>
      <c r="G5" t="s">
        <v>6</v>
      </c>
    </row>
    <row r="6" spans="1:7">
      <c r="A6">
        <v>250</v>
      </c>
      <c r="B6">
        <v>266.36</v>
      </c>
      <c r="C6">
        <v>1.07</v>
      </c>
      <c r="D6">
        <v>0.97</v>
      </c>
      <c r="E6">
        <v>0.98</v>
      </c>
      <c r="F6">
        <v>0.95</v>
      </c>
    </row>
    <row r="7" spans="1:7">
      <c r="A7">
        <v>300</v>
      </c>
      <c r="B7">
        <v>311.75</v>
      </c>
      <c r="C7">
        <v>1.04</v>
      </c>
      <c r="D7">
        <v>0.96</v>
      </c>
      <c r="E7">
        <v>0.97</v>
      </c>
      <c r="F7">
        <v>0.95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3EA4-096F-4121-8D8C-5C0857D7E17D}">
  <dimension ref="A1:G7"/>
  <sheetViews>
    <sheetView zoomScale="40" zoomScaleNormal="115" workbookViewId="0">
      <selection activeCell="V33" sqref="V33"/>
    </sheetView>
  </sheetViews>
  <sheetFormatPr defaultRowHeight="14.4"/>
  <sheetData>
    <row r="1" spans="1:7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7">
      <c r="A2">
        <v>50</v>
      </c>
      <c r="B2">
        <v>71.180000000000007</v>
      </c>
      <c r="C2">
        <v>1.42</v>
      </c>
      <c r="D2">
        <v>0.39</v>
      </c>
      <c r="E2">
        <v>0.72</v>
      </c>
      <c r="F2">
        <v>0.54</v>
      </c>
    </row>
    <row r="3" spans="1:7">
      <c r="A3" s="1">
        <v>100</v>
      </c>
      <c r="B3" s="1">
        <v>127.1765</v>
      </c>
      <c r="C3" s="1">
        <v>1.2729999999999999</v>
      </c>
      <c r="D3" s="1">
        <v>0.69350000000000001</v>
      </c>
      <c r="E3" s="1">
        <v>0.73149999999999904</v>
      </c>
      <c r="F3" s="1">
        <v>0.79799999999999904</v>
      </c>
    </row>
    <row r="4" spans="1:7">
      <c r="A4" s="1">
        <v>150</v>
      </c>
      <c r="B4" s="1">
        <v>171.42749999999899</v>
      </c>
      <c r="C4" s="1">
        <v>1.1399999999999999</v>
      </c>
      <c r="D4" s="1">
        <v>0.91199999999999903</v>
      </c>
      <c r="E4" s="1">
        <v>0.92149999999999999</v>
      </c>
      <c r="F4" s="1">
        <v>0.90249999999999997</v>
      </c>
      <c r="G4" t="s">
        <v>13</v>
      </c>
    </row>
    <row r="5" spans="1:7">
      <c r="A5" s="1">
        <v>200</v>
      </c>
      <c r="B5" s="1">
        <v>214.7475</v>
      </c>
      <c r="C5" s="1">
        <v>1.0734999999999999</v>
      </c>
      <c r="D5" s="1">
        <v>0.92149999999999999</v>
      </c>
      <c r="E5" s="1">
        <v>0.93099999999999905</v>
      </c>
      <c r="F5" s="1">
        <v>0.90249999999999997</v>
      </c>
    </row>
    <row r="6" spans="1:7">
      <c r="A6" s="1">
        <v>250</v>
      </c>
      <c r="B6" s="1">
        <v>253.042</v>
      </c>
      <c r="C6" s="1">
        <v>1.0165</v>
      </c>
      <c r="D6" s="1">
        <v>0.92149999999999999</v>
      </c>
      <c r="E6" s="1">
        <v>0.93099999999999905</v>
      </c>
      <c r="F6" s="1">
        <v>0.90249999999999997</v>
      </c>
    </row>
    <row r="7" spans="1:7">
      <c r="A7" s="1">
        <v>300</v>
      </c>
      <c r="B7" s="1">
        <v>296.162499999999</v>
      </c>
      <c r="C7" s="1">
        <v>0.98799999999999999</v>
      </c>
      <c r="D7" s="1">
        <v>0.91199999999999903</v>
      </c>
      <c r="E7" s="1">
        <v>0.92149999999999999</v>
      </c>
      <c r="F7" s="1">
        <v>0.90249999999999997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461A-ADB4-4486-A75F-19CCE2925EB6}">
  <dimension ref="A1:Y39"/>
  <sheetViews>
    <sheetView zoomScale="92" zoomScaleNormal="100" workbookViewId="0">
      <selection activeCell="R22" sqref="R19:X22"/>
    </sheetView>
  </sheetViews>
  <sheetFormatPr defaultRowHeight="14.4"/>
  <cols>
    <col min="1" max="1" width="12.77734375" bestFit="1" customWidth="1"/>
    <col min="18" max="18" width="25.44140625" bestFit="1" customWidth="1"/>
    <col min="19" max="20" width="13" bestFit="1" customWidth="1"/>
    <col min="21" max="21" width="15.33203125" bestFit="1" customWidth="1"/>
    <col min="22" max="22" width="8.21875" bestFit="1" customWidth="1"/>
    <col min="23" max="23" width="8.6640625" bestFit="1" customWidth="1"/>
    <col min="24" max="24" width="7.5546875" bestFit="1" customWidth="1"/>
    <col min="25" max="25" width="17.5546875" bestFit="1" customWidth="1"/>
  </cols>
  <sheetData>
    <row r="1" spans="1:25">
      <c r="A1" t="s">
        <v>538</v>
      </c>
      <c r="B1" t="s">
        <v>207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25">
      <c r="B2">
        <v>4</v>
      </c>
      <c r="C2">
        <v>2062.9065594673102</v>
      </c>
      <c r="D2">
        <f>C2/B2</f>
        <v>515.72663986682755</v>
      </c>
      <c r="E2">
        <v>0.93</v>
      </c>
      <c r="F2">
        <v>0.92</v>
      </c>
      <c r="G2">
        <v>0.95</v>
      </c>
      <c r="K2" t="s">
        <v>540</v>
      </c>
    </row>
    <row r="4" spans="1:25">
      <c r="A4" t="s">
        <v>553</v>
      </c>
      <c r="B4" t="s">
        <v>207</v>
      </c>
      <c r="C4" t="s">
        <v>5</v>
      </c>
      <c r="D4" t="s">
        <v>0</v>
      </c>
      <c r="E4" t="s">
        <v>1</v>
      </c>
      <c r="F4" t="s">
        <v>2</v>
      </c>
      <c r="G4" t="s">
        <v>3</v>
      </c>
    </row>
    <row r="5" spans="1:25">
      <c r="A5" t="s">
        <v>551</v>
      </c>
      <c r="B5">
        <v>2.77</v>
      </c>
      <c r="C5">
        <v>1970.44685983657</v>
      </c>
      <c r="E5">
        <v>1</v>
      </c>
      <c r="F5">
        <v>1</v>
      </c>
      <c r="G5">
        <v>1</v>
      </c>
    </row>
    <row r="7" spans="1:25">
      <c r="B7" t="s">
        <v>207</v>
      </c>
      <c r="C7" t="s">
        <v>5</v>
      </c>
      <c r="D7" t="s">
        <v>0</v>
      </c>
      <c r="E7" t="s">
        <v>1</v>
      </c>
      <c r="F7" t="s">
        <v>2</v>
      </c>
      <c r="G7" t="s">
        <v>3</v>
      </c>
      <c r="R7" t="s">
        <v>554</v>
      </c>
      <c r="S7" t="s">
        <v>207</v>
      </c>
      <c r="T7" t="s">
        <v>5</v>
      </c>
      <c r="U7" t="s">
        <v>1</v>
      </c>
      <c r="V7" t="s">
        <v>2</v>
      </c>
      <c r="W7" t="s">
        <v>3</v>
      </c>
    </row>
    <row r="8" spans="1:25">
      <c r="A8" t="s">
        <v>539</v>
      </c>
      <c r="B8">
        <v>8.23</v>
      </c>
      <c r="C8">
        <v>1603.4001000000001</v>
      </c>
      <c r="E8">
        <v>0.52</v>
      </c>
      <c r="F8">
        <v>0.55000000000000004</v>
      </c>
      <c r="G8">
        <v>0.5</v>
      </c>
      <c r="I8" t="s">
        <v>541</v>
      </c>
      <c r="R8" t="s">
        <v>558</v>
      </c>
      <c r="S8">
        <v>10.95</v>
      </c>
      <c r="T8">
        <v>5821.5236837863904</v>
      </c>
      <c r="U8">
        <v>0.53</v>
      </c>
      <c r="V8">
        <v>0.55000000000000004</v>
      </c>
      <c r="W8">
        <v>0.53</v>
      </c>
    </row>
    <row r="9" spans="1:25">
      <c r="R9" t="s">
        <v>557</v>
      </c>
      <c r="S9">
        <v>8.23</v>
      </c>
      <c r="T9">
        <v>1603.4001000000001</v>
      </c>
      <c r="U9">
        <v>0.52</v>
      </c>
      <c r="V9">
        <v>0.55000000000000004</v>
      </c>
      <c r="W9">
        <v>0.5</v>
      </c>
    </row>
    <row r="11" spans="1:25">
      <c r="R11" t="s">
        <v>575</v>
      </c>
      <c r="S11">
        <v>13.68</v>
      </c>
      <c r="T11">
        <v>1109.1831238269799</v>
      </c>
      <c r="U11">
        <f>T11/S11</f>
        <v>81.080637706650577</v>
      </c>
      <c r="V11">
        <v>0.82</v>
      </c>
      <c r="W11">
        <v>0.83</v>
      </c>
      <c r="X11">
        <v>0.85</v>
      </c>
    </row>
    <row r="12" spans="1:25">
      <c r="B12" t="s">
        <v>207</v>
      </c>
      <c r="C12" t="s">
        <v>5</v>
      </c>
      <c r="D12" t="s">
        <v>0</v>
      </c>
      <c r="E12" t="s">
        <v>1</v>
      </c>
      <c r="F12" t="s">
        <v>2</v>
      </c>
      <c r="G12" t="s">
        <v>3</v>
      </c>
      <c r="H12" t="s">
        <v>1</v>
      </c>
      <c r="I12" t="s">
        <v>2</v>
      </c>
      <c r="J12" t="s">
        <v>3</v>
      </c>
      <c r="R12" t="s">
        <v>574</v>
      </c>
      <c r="S12">
        <v>7.77</v>
      </c>
      <c r="T12">
        <v>605.95129999999995</v>
      </c>
      <c r="U12">
        <f>T12/S12</f>
        <v>77.986010296010292</v>
      </c>
      <c r="V12">
        <v>0.91</v>
      </c>
      <c r="W12">
        <v>0.89</v>
      </c>
      <c r="X12">
        <v>0.95</v>
      </c>
      <c r="Y12">
        <v>0.516335248947143</v>
      </c>
    </row>
    <row r="13" spans="1:25">
      <c r="A13" t="s">
        <v>552</v>
      </c>
      <c r="H13">
        <v>1</v>
      </c>
      <c r="I13">
        <v>1</v>
      </c>
      <c r="J13">
        <v>1</v>
      </c>
    </row>
    <row r="14" spans="1:25">
      <c r="K14" t="s">
        <v>544</v>
      </c>
      <c r="R14" t="s">
        <v>554</v>
      </c>
      <c r="S14" t="s">
        <v>207</v>
      </c>
      <c r="T14" t="s">
        <v>5</v>
      </c>
      <c r="U14" t="s">
        <v>556</v>
      </c>
      <c r="V14" t="s">
        <v>1</v>
      </c>
      <c r="W14" t="s">
        <v>2</v>
      </c>
      <c r="X14" t="s">
        <v>3</v>
      </c>
    </row>
    <row r="15" spans="1:25">
      <c r="B15" t="s">
        <v>207</v>
      </c>
      <c r="C15" t="s">
        <v>5</v>
      </c>
      <c r="D15" t="s">
        <v>0</v>
      </c>
      <c r="E15" t="s">
        <v>1</v>
      </c>
      <c r="F15" t="s">
        <v>2</v>
      </c>
      <c r="G15" t="s">
        <v>3</v>
      </c>
      <c r="R15" t="s">
        <v>575</v>
      </c>
      <c r="S15">
        <v>13.68</v>
      </c>
      <c r="T15">
        <v>1109.1831238269799</v>
      </c>
      <c r="U15">
        <f>T15/S15</f>
        <v>81.080637706650577</v>
      </c>
      <c r="V15">
        <v>0.82</v>
      </c>
      <c r="W15">
        <v>0.83</v>
      </c>
      <c r="X15">
        <v>0.85</v>
      </c>
    </row>
    <row r="16" spans="1:25">
      <c r="A16" t="s">
        <v>543</v>
      </c>
      <c r="B16">
        <v>10.95</v>
      </c>
      <c r="C16">
        <v>5821.5236837863904</v>
      </c>
      <c r="E16">
        <v>0.53</v>
      </c>
      <c r="F16">
        <v>0.55000000000000004</v>
      </c>
      <c r="G16">
        <v>0.53</v>
      </c>
      <c r="I16" t="s">
        <v>550</v>
      </c>
      <c r="R16" t="s">
        <v>574</v>
      </c>
      <c r="S16">
        <v>7.77</v>
      </c>
      <c r="T16">
        <v>605.95129999999995</v>
      </c>
      <c r="U16">
        <f>T16/S16</f>
        <v>77.986010296010292</v>
      </c>
      <c r="V16">
        <v>0.91</v>
      </c>
      <c r="W16">
        <v>0.89</v>
      </c>
      <c r="X16">
        <v>0.95</v>
      </c>
    </row>
    <row r="18" spans="18:25">
      <c r="R18" t="s">
        <v>552</v>
      </c>
      <c r="S18">
        <v>2.77</v>
      </c>
      <c r="T18">
        <v>1610.70215582847</v>
      </c>
      <c r="U18">
        <f>T18/S18</f>
        <v>581.4809226817581</v>
      </c>
      <c r="V18">
        <v>0.99</v>
      </c>
      <c r="W18">
        <v>0.98</v>
      </c>
      <c r="X18">
        <v>1</v>
      </c>
      <c r="Y18" t="s">
        <v>565</v>
      </c>
    </row>
    <row r="19" spans="18:25">
      <c r="R19" t="s">
        <v>551</v>
      </c>
      <c r="S19">
        <v>2.77</v>
      </c>
      <c r="T19">
        <v>1970.44685983657</v>
      </c>
      <c r="U19">
        <f>T19/S19</f>
        <v>711.35265698071112</v>
      </c>
      <c r="V19">
        <v>0.93</v>
      </c>
      <c r="W19">
        <v>0.92</v>
      </c>
      <c r="X19">
        <v>0.95</v>
      </c>
    </row>
    <row r="20" spans="18:25">
      <c r="R20" t="s">
        <v>564</v>
      </c>
      <c r="S20">
        <v>2.95</v>
      </c>
      <c r="T20">
        <v>1580.376</v>
      </c>
      <c r="U20">
        <f>T20/S20</f>
        <v>535.72067796610168</v>
      </c>
      <c r="V20">
        <v>0.99</v>
      </c>
      <c r="W20">
        <v>0.98</v>
      </c>
      <c r="X20">
        <v>1</v>
      </c>
      <c r="Y20" t="s">
        <v>565</v>
      </c>
    </row>
    <row r="21" spans="18:25">
      <c r="R21" t="s">
        <v>566</v>
      </c>
      <c r="S21">
        <v>4.59</v>
      </c>
      <c r="T21">
        <v>1285.4111</v>
      </c>
      <c r="U21">
        <f>T21/S21</f>
        <v>280.04599128540309</v>
      </c>
      <c r="V21">
        <v>0.99</v>
      </c>
      <c r="W21">
        <v>0.98</v>
      </c>
      <c r="X21">
        <v>1</v>
      </c>
    </row>
    <row r="22" spans="18:25">
      <c r="R22" t="s">
        <v>567</v>
      </c>
      <c r="S22">
        <v>5.5</v>
      </c>
      <c r="T22">
        <v>1708.5640268325801</v>
      </c>
      <c r="U22">
        <f>T22/S22</f>
        <v>310.64800487865091</v>
      </c>
      <c r="V22">
        <v>0.99</v>
      </c>
      <c r="W22">
        <v>0.98</v>
      </c>
      <c r="X22">
        <v>1</v>
      </c>
    </row>
    <row r="24" spans="18:25">
      <c r="X24" t="s">
        <v>542</v>
      </c>
    </row>
    <row r="28" spans="18:25">
      <c r="R28" t="s">
        <v>554</v>
      </c>
      <c r="S28" t="s">
        <v>207</v>
      </c>
      <c r="T28" t="s">
        <v>5</v>
      </c>
      <c r="U28" t="s">
        <v>555</v>
      </c>
      <c r="V28" t="s">
        <v>1</v>
      </c>
      <c r="W28" t="s">
        <v>2</v>
      </c>
      <c r="X28" t="s">
        <v>3</v>
      </c>
      <c r="Y28" t="s">
        <v>570</v>
      </c>
    </row>
    <row r="29" spans="18:25">
      <c r="R29" t="s">
        <v>552</v>
      </c>
      <c r="S29">
        <v>2.77</v>
      </c>
      <c r="T29">
        <v>1610.70215582847</v>
      </c>
      <c r="U29">
        <f>T29/S29</f>
        <v>581.4809226817581</v>
      </c>
      <c r="V29">
        <v>0.99</v>
      </c>
      <c r="W29">
        <v>0.98</v>
      </c>
      <c r="X29">
        <v>1</v>
      </c>
      <c r="Y29">
        <v>2.4569999999999999</v>
      </c>
    </row>
    <row r="30" spans="18:25">
      <c r="R30" t="s">
        <v>568</v>
      </c>
      <c r="S30">
        <v>4.59</v>
      </c>
      <c r="T30">
        <v>1285.4111</v>
      </c>
      <c r="U30">
        <f>T30/S30</f>
        <v>280.04599128540309</v>
      </c>
      <c r="V30">
        <v>0.99</v>
      </c>
      <c r="W30">
        <v>0.98</v>
      </c>
      <c r="X30">
        <v>1</v>
      </c>
      <c r="Y30">
        <v>1.66580438613891</v>
      </c>
    </row>
    <row r="31" spans="18:25">
      <c r="R31" t="s">
        <v>569</v>
      </c>
      <c r="S31">
        <v>4.59</v>
      </c>
      <c r="T31">
        <v>1269.346</v>
      </c>
      <c r="U31">
        <f>T31/S31</f>
        <v>276.54596949891067</v>
      </c>
      <c r="V31">
        <v>0.99</v>
      </c>
      <c r="W31">
        <v>0.98</v>
      </c>
      <c r="X31">
        <v>1</v>
      </c>
    </row>
    <row r="32" spans="18:25">
      <c r="T32">
        <f>(T29-T30)/T30</f>
        <v>0.25306382979614073</v>
      </c>
    </row>
    <row r="34" spans="18:20">
      <c r="R34" t="s">
        <v>7</v>
      </c>
      <c r="S34" t="s">
        <v>572</v>
      </c>
    </row>
    <row r="35" spans="18:20">
      <c r="R35" t="s">
        <v>552</v>
      </c>
      <c r="S35">
        <v>2.4569999999999999</v>
      </c>
    </row>
    <row r="36" spans="18:20">
      <c r="R36" t="s">
        <v>571</v>
      </c>
      <c r="S36">
        <v>1.665</v>
      </c>
    </row>
    <row r="37" spans="18:20">
      <c r="R37" t="s">
        <v>573</v>
      </c>
      <c r="S37">
        <v>2.0420980453491202</v>
      </c>
    </row>
    <row r="39" spans="18:20">
      <c r="S39">
        <f>(S35-S36)/S35</f>
        <v>0.32234432234432231</v>
      </c>
      <c r="T39">
        <f>(S35-S37)/S35</f>
        <v>0.16886526440817243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2E7-62D3-4F57-95E8-FEEA4B020716}">
  <dimension ref="A1:AQ347"/>
  <sheetViews>
    <sheetView topLeftCell="A145" workbookViewId="0">
      <selection activeCell="I170" sqref="I170"/>
    </sheetView>
  </sheetViews>
  <sheetFormatPr defaultRowHeight="14.4"/>
  <cols>
    <col min="7" max="7" width="12.6640625" bestFit="1" customWidth="1"/>
    <col min="8" max="8" width="8.33203125" bestFit="1" customWidth="1"/>
    <col min="9" max="9" width="12.6640625" bestFit="1" customWidth="1"/>
    <col min="10" max="10" width="8.33203125" bestFit="1" customWidth="1"/>
    <col min="11" max="11" width="5.88671875" bestFit="1" customWidth="1"/>
    <col min="12" max="12" width="7.88671875" bestFit="1" customWidth="1"/>
  </cols>
  <sheetData>
    <row r="1" spans="1:43">
      <c r="A1" t="s">
        <v>207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I1" t="s">
        <v>591</v>
      </c>
      <c r="J1" t="s">
        <v>2</v>
      </c>
      <c r="K1" t="s">
        <v>3</v>
      </c>
      <c r="L1" t="s">
        <v>1</v>
      </c>
      <c r="O1" t="s">
        <v>208</v>
      </c>
      <c r="R1" t="s">
        <v>208</v>
      </c>
      <c r="U1" t="s">
        <v>170</v>
      </c>
      <c r="AH1" t="s">
        <v>486</v>
      </c>
      <c r="AN1" t="s">
        <v>208</v>
      </c>
      <c r="AQ1" t="s">
        <v>208</v>
      </c>
    </row>
    <row r="2" spans="1:43">
      <c r="A2">
        <v>4</v>
      </c>
      <c r="B2">
        <v>2062.9065594673102</v>
      </c>
      <c r="C2">
        <f>B2/A2</f>
        <v>515.72663986682755</v>
      </c>
      <c r="D2">
        <v>0.93</v>
      </c>
      <c r="E2">
        <v>0.92</v>
      </c>
      <c r="F2">
        <v>0.95</v>
      </c>
      <c r="I2" t="s">
        <v>590</v>
      </c>
      <c r="J2">
        <v>1</v>
      </c>
      <c r="K2">
        <v>1</v>
      </c>
      <c r="L2">
        <v>1</v>
      </c>
      <c r="O2" t="s">
        <v>209</v>
      </c>
      <c r="R2" t="s">
        <v>209</v>
      </c>
      <c r="U2" t="s">
        <v>474</v>
      </c>
      <c r="AH2" t="s">
        <v>182</v>
      </c>
      <c r="AN2" t="s">
        <v>209</v>
      </c>
      <c r="AQ2" t="s">
        <v>209</v>
      </c>
    </row>
    <row r="3" spans="1:43">
      <c r="A3">
        <v>3</v>
      </c>
      <c r="B3">
        <v>232.728154182434</v>
      </c>
      <c r="C3">
        <v>77.576051394144699</v>
      </c>
      <c r="D3">
        <v>0</v>
      </c>
      <c r="E3">
        <v>0</v>
      </c>
      <c r="F3">
        <v>0</v>
      </c>
      <c r="I3" t="s">
        <v>589</v>
      </c>
      <c r="J3">
        <v>1</v>
      </c>
      <c r="K3">
        <v>1</v>
      </c>
      <c r="L3">
        <v>1</v>
      </c>
      <c r="O3" t="s">
        <v>210</v>
      </c>
      <c r="R3" t="s">
        <v>210</v>
      </c>
      <c r="U3" t="s">
        <v>475</v>
      </c>
      <c r="AN3" t="s">
        <v>210</v>
      </c>
      <c r="AQ3" t="s">
        <v>210</v>
      </c>
    </row>
    <row r="4" spans="1:43">
      <c r="O4" t="s">
        <v>211</v>
      </c>
      <c r="R4" t="s">
        <v>211</v>
      </c>
      <c r="U4" t="s">
        <v>476</v>
      </c>
      <c r="AH4" t="s">
        <v>487</v>
      </c>
      <c r="AN4" t="s">
        <v>211</v>
      </c>
      <c r="AQ4" t="s">
        <v>211</v>
      </c>
    </row>
    <row r="5" spans="1:43">
      <c r="O5" t="s">
        <v>212</v>
      </c>
      <c r="R5" t="s">
        <v>212</v>
      </c>
      <c r="U5" t="s">
        <v>477</v>
      </c>
      <c r="AH5" t="s">
        <v>488</v>
      </c>
      <c r="AN5" t="s">
        <v>212</v>
      </c>
      <c r="AQ5" t="s">
        <v>212</v>
      </c>
    </row>
    <row r="6" spans="1:43">
      <c r="O6" t="s">
        <v>213</v>
      </c>
      <c r="R6" t="s">
        <v>213</v>
      </c>
      <c r="U6" t="s">
        <v>478</v>
      </c>
      <c r="AH6" t="s">
        <v>185</v>
      </c>
      <c r="AN6" t="s">
        <v>213</v>
      </c>
      <c r="AQ6" t="s">
        <v>213</v>
      </c>
    </row>
    <row r="7" spans="1:43">
      <c r="O7" t="s">
        <v>214</v>
      </c>
      <c r="R7" t="s">
        <v>214</v>
      </c>
      <c r="U7" t="s">
        <v>479</v>
      </c>
      <c r="AH7" t="s">
        <v>489</v>
      </c>
      <c r="AN7" t="s">
        <v>214</v>
      </c>
      <c r="AQ7" t="s">
        <v>214</v>
      </c>
    </row>
    <row r="8" spans="1:43">
      <c r="O8" t="s">
        <v>215</v>
      </c>
      <c r="R8" t="s">
        <v>215</v>
      </c>
      <c r="U8" t="s">
        <v>480</v>
      </c>
      <c r="AH8" t="s">
        <v>187</v>
      </c>
      <c r="AN8" t="s">
        <v>215</v>
      </c>
      <c r="AQ8" t="s">
        <v>215</v>
      </c>
    </row>
    <row r="9" spans="1:43">
      <c r="O9" t="s">
        <v>216</v>
      </c>
      <c r="R9" t="s">
        <v>216</v>
      </c>
      <c r="U9" t="s">
        <v>481</v>
      </c>
      <c r="AH9" t="s">
        <v>188</v>
      </c>
      <c r="AN9" t="s">
        <v>216</v>
      </c>
      <c r="AQ9" t="s">
        <v>216</v>
      </c>
    </row>
    <row r="10" spans="1:43">
      <c r="A10" t="s">
        <v>164</v>
      </c>
      <c r="O10" t="s">
        <v>217</v>
      </c>
      <c r="R10" t="s">
        <v>217</v>
      </c>
      <c r="U10" t="s">
        <v>482</v>
      </c>
      <c r="AH10" t="s">
        <v>490</v>
      </c>
      <c r="AN10" t="s">
        <v>217</v>
      </c>
      <c r="AQ10" t="s">
        <v>217</v>
      </c>
    </row>
    <row r="11" spans="1:43">
      <c r="A11" t="s">
        <v>170</v>
      </c>
      <c r="O11" t="s">
        <v>218</v>
      </c>
      <c r="R11" t="s">
        <v>402</v>
      </c>
      <c r="U11" t="s">
        <v>483</v>
      </c>
      <c r="AH11" t="s">
        <v>491</v>
      </c>
      <c r="AN11" t="s">
        <v>218</v>
      </c>
      <c r="AQ11" t="s">
        <v>218</v>
      </c>
    </row>
    <row r="12" spans="1:43">
      <c r="A12" t="s">
        <v>171</v>
      </c>
      <c r="O12" t="s">
        <v>219</v>
      </c>
      <c r="R12" t="s">
        <v>219</v>
      </c>
      <c r="U12" t="s">
        <v>484</v>
      </c>
      <c r="AH12" t="s">
        <v>492</v>
      </c>
      <c r="AN12" t="s">
        <v>219</v>
      </c>
      <c r="AQ12" t="s">
        <v>219</v>
      </c>
    </row>
    <row r="13" spans="1:43">
      <c r="A13" t="s">
        <v>172</v>
      </c>
      <c r="O13" t="s">
        <v>220</v>
      </c>
      <c r="R13" t="s">
        <v>403</v>
      </c>
      <c r="U13" t="s">
        <v>485</v>
      </c>
      <c r="AH13" t="s">
        <v>493</v>
      </c>
      <c r="AN13" t="s">
        <v>220</v>
      </c>
      <c r="AQ13" t="s">
        <v>220</v>
      </c>
    </row>
    <row r="14" spans="1:43">
      <c r="A14" t="s">
        <v>173</v>
      </c>
      <c r="O14" t="s">
        <v>221</v>
      </c>
      <c r="R14" t="s">
        <v>221</v>
      </c>
      <c r="AH14" t="s">
        <v>193</v>
      </c>
      <c r="AN14" t="s">
        <v>221</v>
      </c>
      <c r="AQ14" t="s">
        <v>221</v>
      </c>
    </row>
    <row r="15" spans="1:43">
      <c r="A15" t="s">
        <v>174</v>
      </c>
      <c r="O15" t="s">
        <v>222</v>
      </c>
      <c r="R15" t="s">
        <v>404</v>
      </c>
      <c r="AH15" t="s">
        <v>494</v>
      </c>
      <c r="AN15" t="s">
        <v>222</v>
      </c>
      <c r="AQ15" t="s">
        <v>559</v>
      </c>
    </row>
    <row r="16" spans="1:43">
      <c r="A16" t="s">
        <v>175</v>
      </c>
      <c r="O16" t="s">
        <v>223</v>
      </c>
      <c r="R16" t="s">
        <v>405</v>
      </c>
      <c r="AH16" t="s">
        <v>495</v>
      </c>
      <c r="AN16" t="s">
        <v>223</v>
      </c>
      <c r="AQ16" t="s">
        <v>560</v>
      </c>
    </row>
    <row r="17" spans="1:43">
      <c r="A17" t="s">
        <v>176</v>
      </c>
      <c r="O17" t="s">
        <v>224</v>
      </c>
      <c r="R17" t="s">
        <v>406</v>
      </c>
      <c r="AH17" t="s">
        <v>496</v>
      </c>
      <c r="AN17" t="s">
        <v>224</v>
      </c>
      <c r="AQ17" t="s">
        <v>561</v>
      </c>
    </row>
    <row r="18" spans="1:43">
      <c r="A18" t="s">
        <v>177</v>
      </c>
      <c r="O18" t="s">
        <v>225</v>
      </c>
      <c r="R18" t="s">
        <v>225</v>
      </c>
      <c r="AH18" t="s">
        <v>197</v>
      </c>
      <c r="AN18" t="s">
        <v>225</v>
      </c>
      <c r="AQ18" t="s">
        <v>225</v>
      </c>
    </row>
    <row r="19" spans="1:43">
      <c r="A19" t="s">
        <v>178</v>
      </c>
      <c r="O19" t="s">
        <v>226</v>
      </c>
      <c r="R19" t="s">
        <v>226</v>
      </c>
      <c r="AH19" t="s">
        <v>497</v>
      </c>
      <c r="AN19" t="s">
        <v>226</v>
      </c>
      <c r="AQ19" t="s">
        <v>226</v>
      </c>
    </row>
    <row r="20" spans="1:43">
      <c r="A20" t="s">
        <v>179</v>
      </c>
      <c r="O20" t="s">
        <v>227</v>
      </c>
      <c r="R20" t="s">
        <v>227</v>
      </c>
      <c r="AH20" t="s">
        <v>498</v>
      </c>
      <c r="AN20" t="s">
        <v>227</v>
      </c>
      <c r="AQ20" t="s">
        <v>227</v>
      </c>
    </row>
    <row r="21" spans="1:43">
      <c r="A21" t="s">
        <v>180</v>
      </c>
      <c r="O21" t="s">
        <v>228</v>
      </c>
      <c r="R21" t="s">
        <v>228</v>
      </c>
      <c r="AH21" t="s">
        <v>499</v>
      </c>
      <c r="AN21" t="s">
        <v>228</v>
      </c>
      <c r="AQ21" t="s">
        <v>228</v>
      </c>
    </row>
    <row r="22" spans="1:43">
      <c r="A22" t="s">
        <v>181</v>
      </c>
      <c r="O22" t="s">
        <v>229</v>
      </c>
      <c r="R22" t="s">
        <v>229</v>
      </c>
      <c r="AH22" t="s">
        <v>500</v>
      </c>
      <c r="AN22" t="s">
        <v>229</v>
      </c>
      <c r="AQ22" t="s">
        <v>229</v>
      </c>
    </row>
    <row r="23" spans="1:43">
      <c r="A23" t="s">
        <v>182</v>
      </c>
      <c r="O23" t="s">
        <v>230</v>
      </c>
      <c r="R23" t="s">
        <v>404</v>
      </c>
      <c r="AH23" t="s">
        <v>501</v>
      </c>
      <c r="AN23" t="s">
        <v>230</v>
      </c>
      <c r="AQ23" t="s">
        <v>562</v>
      </c>
    </row>
    <row r="24" spans="1:43">
      <c r="O24" t="s">
        <v>231</v>
      </c>
      <c r="R24" t="s">
        <v>405</v>
      </c>
      <c r="AH24" t="s">
        <v>203</v>
      </c>
      <c r="AN24" t="s">
        <v>231</v>
      </c>
      <c r="AQ24" t="s">
        <v>563</v>
      </c>
    </row>
    <row r="25" spans="1:43">
      <c r="A25" t="s">
        <v>183</v>
      </c>
      <c r="O25" t="s">
        <v>232</v>
      </c>
      <c r="R25" t="s">
        <v>407</v>
      </c>
      <c r="AN25" t="s">
        <v>505</v>
      </c>
      <c r="AQ25" t="s">
        <v>232</v>
      </c>
    </row>
    <row r="26" spans="1:43">
      <c r="A26" t="s">
        <v>184</v>
      </c>
      <c r="O26" t="s">
        <v>233</v>
      </c>
      <c r="R26" t="s">
        <v>233</v>
      </c>
      <c r="AH26" t="s">
        <v>502</v>
      </c>
      <c r="AN26" t="s">
        <v>233</v>
      </c>
      <c r="AQ26" t="s">
        <v>233</v>
      </c>
    </row>
    <row r="27" spans="1:43">
      <c r="A27" t="s">
        <v>185</v>
      </c>
      <c r="O27" t="s">
        <v>234</v>
      </c>
      <c r="R27" t="s">
        <v>234</v>
      </c>
      <c r="AH27" t="s">
        <v>503</v>
      </c>
      <c r="AN27" t="s">
        <v>234</v>
      </c>
      <c r="AQ27" t="s">
        <v>234</v>
      </c>
    </row>
    <row r="28" spans="1:43">
      <c r="A28" t="s">
        <v>186</v>
      </c>
      <c r="O28" t="s">
        <v>235</v>
      </c>
      <c r="R28" t="s">
        <v>235</v>
      </c>
      <c r="AH28" t="s">
        <v>504</v>
      </c>
      <c r="AN28" t="s">
        <v>235</v>
      </c>
      <c r="AQ28" t="s">
        <v>235</v>
      </c>
    </row>
    <row r="29" spans="1:43">
      <c r="A29" t="s">
        <v>187</v>
      </c>
      <c r="O29" t="s">
        <v>236</v>
      </c>
      <c r="R29" t="s">
        <v>236</v>
      </c>
      <c r="AN29" t="s">
        <v>236</v>
      </c>
      <c r="AQ29" t="s">
        <v>236</v>
      </c>
    </row>
    <row r="30" spans="1:43">
      <c r="A30" t="s">
        <v>188</v>
      </c>
      <c r="O30" t="s">
        <v>237</v>
      </c>
      <c r="R30" t="s">
        <v>237</v>
      </c>
      <c r="AN30" t="s">
        <v>237</v>
      </c>
      <c r="AQ30" t="s">
        <v>237</v>
      </c>
    </row>
    <row r="31" spans="1:43">
      <c r="A31" t="s">
        <v>189</v>
      </c>
      <c r="O31" t="s">
        <v>238</v>
      </c>
      <c r="R31" t="s">
        <v>238</v>
      </c>
      <c r="AN31" t="s">
        <v>238</v>
      </c>
      <c r="AQ31" t="s">
        <v>238</v>
      </c>
    </row>
    <row r="32" spans="1:43">
      <c r="A32" t="s">
        <v>190</v>
      </c>
      <c r="O32" t="s">
        <v>239</v>
      </c>
      <c r="R32" t="s">
        <v>239</v>
      </c>
      <c r="AN32" t="s">
        <v>239</v>
      </c>
      <c r="AQ32" t="s">
        <v>239</v>
      </c>
    </row>
    <row r="33" spans="1:43">
      <c r="A33" t="s">
        <v>191</v>
      </c>
      <c r="O33" t="s">
        <v>240</v>
      </c>
      <c r="R33" t="s">
        <v>240</v>
      </c>
      <c r="AN33" t="s">
        <v>240</v>
      </c>
      <c r="AQ33" t="s">
        <v>240</v>
      </c>
    </row>
    <row r="34" spans="1:43">
      <c r="A34" t="s">
        <v>192</v>
      </c>
      <c r="O34" t="s">
        <v>241</v>
      </c>
      <c r="R34" t="s">
        <v>241</v>
      </c>
      <c r="AN34" t="s">
        <v>241</v>
      </c>
      <c r="AQ34" t="s">
        <v>241</v>
      </c>
    </row>
    <row r="35" spans="1:43">
      <c r="A35" t="s">
        <v>193</v>
      </c>
      <c r="O35" t="s">
        <v>242</v>
      </c>
      <c r="R35" t="s">
        <v>242</v>
      </c>
      <c r="AN35" t="s">
        <v>242</v>
      </c>
      <c r="AQ35" t="s">
        <v>242</v>
      </c>
    </row>
    <row r="36" spans="1:43">
      <c r="A36" t="s">
        <v>194</v>
      </c>
      <c r="O36" t="s">
        <v>243</v>
      </c>
      <c r="R36" t="s">
        <v>243</v>
      </c>
      <c r="AN36" t="s">
        <v>243</v>
      </c>
      <c r="AQ36" t="s">
        <v>243</v>
      </c>
    </row>
    <row r="37" spans="1:43">
      <c r="A37" t="s">
        <v>195</v>
      </c>
      <c r="O37" t="s">
        <v>244</v>
      </c>
      <c r="R37" t="s">
        <v>244</v>
      </c>
      <c r="AN37" t="s">
        <v>244</v>
      </c>
      <c r="AQ37" t="s">
        <v>244</v>
      </c>
    </row>
    <row r="38" spans="1:43">
      <c r="A38" t="s">
        <v>196</v>
      </c>
      <c r="O38" t="s">
        <v>245</v>
      </c>
      <c r="R38" t="s">
        <v>245</v>
      </c>
      <c r="AN38" t="s">
        <v>245</v>
      </c>
      <c r="AQ38" t="s">
        <v>245</v>
      </c>
    </row>
    <row r="39" spans="1:43">
      <c r="A39" t="s">
        <v>197</v>
      </c>
      <c r="O39" t="s">
        <v>246</v>
      </c>
      <c r="R39" t="s">
        <v>246</v>
      </c>
      <c r="AN39" t="s">
        <v>246</v>
      </c>
      <c r="AQ39" t="s">
        <v>246</v>
      </c>
    </row>
    <row r="40" spans="1:43">
      <c r="A40" t="s">
        <v>198</v>
      </c>
      <c r="O40" t="s">
        <v>247</v>
      </c>
      <c r="R40" t="s">
        <v>247</v>
      </c>
      <c r="AN40" t="s">
        <v>247</v>
      </c>
      <c r="AQ40" t="s">
        <v>247</v>
      </c>
    </row>
    <row r="41" spans="1:43">
      <c r="A41" t="s">
        <v>199</v>
      </c>
      <c r="O41" t="s">
        <v>229</v>
      </c>
      <c r="R41" t="s">
        <v>229</v>
      </c>
      <c r="AN41" t="s">
        <v>229</v>
      </c>
      <c r="AQ41" t="s">
        <v>229</v>
      </c>
    </row>
    <row r="42" spans="1:43">
      <c r="A42" t="s">
        <v>200</v>
      </c>
      <c r="O42" t="s">
        <v>248</v>
      </c>
      <c r="R42" t="s">
        <v>404</v>
      </c>
      <c r="AN42" t="s">
        <v>248</v>
      </c>
      <c r="AQ42" t="s">
        <v>248</v>
      </c>
    </row>
    <row r="43" spans="1:43">
      <c r="A43" t="s">
        <v>201</v>
      </c>
      <c r="O43" t="s">
        <v>249</v>
      </c>
      <c r="R43" t="s">
        <v>405</v>
      </c>
      <c r="AN43" t="s">
        <v>249</v>
      </c>
      <c r="AQ43" t="s">
        <v>249</v>
      </c>
    </row>
    <row r="44" spans="1:43">
      <c r="A44" t="s">
        <v>202</v>
      </c>
      <c r="O44" t="s">
        <v>250</v>
      </c>
      <c r="R44" t="s">
        <v>408</v>
      </c>
      <c r="AN44" t="s">
        <v>250</v>
      </c>
      <c r="AQ44" t="s">
        <v>250</v>
      </c>
    </row>
    <row r="45" spans="1:43">
      <c r="A45" t="s">
        <v>203</v>
      </c>
      <c r="O45" t="s">
        <v>240</v>
      </c>
      <c r="R45" t="s">
        <v>240</v>
      </c>
      <c r="AN45" t="s">
        <v>240</v>
      </c>
      <c r="AQ45" t="s">
        <v>240</v>
      </c>
    </row>
    <row r="46" spans="1:43">
      <c r="O46" t="s">
        <v>251</v>
      </c>
      <c r="R46" t="s">
        <v>251</v>
      </c>
      <c r="AN46" t="s">
        <v>251</v>
      </c>
      <c r="AQ46" t="s">
        <v>251</v>
      </c>
    </row>
    <row r="47" spans="1:43">
      <c r="A47" t="s">
        <v>204</v>
      </c>
      <c r="O47" t="s">
        <v>211</v>
      </c>
      <c r="R47" t="s">
        <v>211</v>
      </c>
      <c r="AN47" t="s">
        <v>211</v>
      </c>
      <c r="AQ47" t="s">
        <v>211</v>
      </c>
    </row>
    <row r="48" spans="1:43">
      <c r="A48" t="s">
        <v>205</v>
      </c>
      <c r="O48" t="s">
        <v>212</v>
      </c>
      <c r="R48" t="s">
        <v>212</v>
      </c>
      <c r="AN48" t="s">
        <v>212</v>
      </c>
      <c r="AQ48" t="s">
        <v>212</v>
      </c>
    </row>
    <row r="49" spans="1:43">
      <c r="A49" t="s">
        <v>206</v>
      </c>
      <c r="O49" t="s">
        <v>252</v>
      </c>
      <c r="R49" t="s">
        <v>252</v>
      </c>
      <c r="AN49" t="s">
        <v>252</v>
      </c>
      <c r="AQ49" t="s">
        <v>252</v>
      </c>
    </row>
    <row r="50" spans="1:43">
      <c r="O50" t="s">
        <v>208</v>
      </c>
      <c r="R50" t="s">
        <v>208</v>
      </c>
      <c r="AN50" t="s">
        <v>208</v>
      </c>
      <c r="AQ50" t="s">
        <v>208</v>
      </c>
    </row>
    <row r="51" spans="1:43">
      <c r="O51" t="s">
        <v>253</v>
      </c>
      <c r="R51" t="s">
        <v>253</v>
      </c>
      <c r="AN51" t="s">
        <v>253</v>
      </c>
      <c r="AQ51" t="s">
        <v>253</v>
      </c>
    </row>
    <row r="52" spans="1:43">
      <c r="O52" t="s">
        <v>254</v>
      </c>
      <c r="R52" t="s">
        <v>254</v>
      </c>
      <c r="AN52" t="s">
        <v>254</v>
      </c>
      <c r="AQ52" t="s">
        <v>254</v>
      </c>
    </row>
    <row r="53" spans="1:43">
      <c r="O53" t="s">
        <v>210</v>
      </c>
      <c r="R53" t="s">
        <v>210</v>
      </c>
      <c r="AN53" t="s">
        <v>210</v>
      </c>
      <c r="AQ53" t="s">
        <v>210</v>
      </c>
    </row>
    <row r="54" spans="1:43">
      <c r="O54" t="s">
        <v>255</v>
      </c>
      <c r="R54" t="s">
        <v>255</v>
      </c>
      <c r="AN54" t="s">
        <v>255</v>
      </c>
      <c r="AQ54" t="s">
        <v>255</v>
      </c>
    </row>
    <row r="55" spans="1:43">
      <c r="O55" t="s">
        <v>256</v>
      </c>
      <c r="R55" t="s">
        <v>256</v>
      </c>
      <c r="AN55" t="s">
        <v>256</v>
      </c>
      <c r="AQ55" t="s">
        <v>256</v>
      </c>
    </row>
    <row r="56" spans="1:43">
      <c r="O56" t="s">
        <v>257</v>
      </c>
      <c r="R56" t="s">
        <v>257</v>
      </c>
      <c r="AN56" t="s">
        <v>257</v>
      </c>
      <c r="AQ56" t="s">
        <v>257</v>
      </c>
    </row>
    <row r="57" spans="1:43">
      <c r="O57" t="s">
        <v>258</v>
      </c>
      <c r="R57" t="s">
        <v>258</v>
      </c>
      <c r="AN57" t="s">
        <v>258</v>
      </c>
      <c r="AQ57" t="s">
        <v>258</v>
      </c>
    </row>
    <row r="58" spans="1:43">
      <c r="O58" t="s">
        <v>259</v>
      </c>
      <c r="R58" t="s">
        <v>409</v>
      </c>
      <c r="AN58" t="s">
        <v>506</v>
      </c>
      <c r="AQ58" t="s">
        <v>259</v>
      </c>
    </row>
    <row r="59" spans="1:43">
      <c r="O59" t="s">
        <v>260</v>
      </c>
      <c r="R59" t="s">
        <v>410</v>
      </c>
      <c r="AN59" t="s">
        <v>260</v>
      </c>
      <c r="AQ59" t="s">
        <v>260</v>
      </c>
    </row>
    <row r="60" spans="1:43">
      <c r="O60" t="s">
        <v>261</v>
      </c>
      <c r="R60" t="s">
        <v>411</v>
      </c>
      <c r="AN60" t="s">
        <v>261</v>
      </c>
      <c r="AQ60" t="s">
        <v>261</v>
      </c>
    </row>
    <row r="61" spans="1:43">
      <c r="O61" t="s">
        <v>262</v>
      </c>
      <c r="R61" t="s">
        <v>412</v>
      </c>
      <c r="AN61" t="s">
        <v>507</v>
      </c>
      <c r="AQ61" t="s">
        <v>262</v>
      </c>
    </row>
    <row r="62" spans="1:43">
      <c r="O62" t="s">
        <v>263</v>
      </c>
      <c r="R62" t="s">
        <v>413</v>
      </c>
      <c r="AN62" t="s">
        <v>229</v>
      </c>
      <c r="AQ62" t="s">
        <v>263</v>
      </c>
    </row>
    <row r="63" spans="1:43">
      <c r="O63" t="s">
        <v>229</v>
      </c>
      <c r="R63" t="s">
        <v>229</v>
      </c>
      <c r="AN63" t="s">
        <v>264</v>
      </c>
      <c r="AQ63" t="s">
        <v>229</v>
      </c>
    </row>
    <row r="64" spans="1:43">
      <c r="O64" t="s">
        <v>264</v>
      </c>
      <c r="R64" t="s">
        <v>264</v>
      </c>
      <c r="AN64" t="s">
        <v>265</v>
      </c>
      <c r="AQ64" t="s">
        <v>264</v>
      </c>
    </row>
    <row r="65" spans="15:43">
      <c r="O65" t="s">
        <v>265</v>
      </c>
      <c r="R65" t="s">
        <v>265</v>
      </c>
      <c r="AN65" t="s">
        <v>266</v>
      </c>
      <c r="AQ65" t="s">
        <v>265</v>
      </c>
    </row>
    <row r="66" spans="15:43">
      <c r="O66" t="s">
        <v>266</v>
      </c>
      <c r="R66" t="s">
        <v>266</v>
      </c>
      <c r="AN66" t="s">
        <v>508</v>
      </c>
      <c r="AQ66" t="s">
        <v>266</v>
      </c>
    </row>
    <row r="67" spans="15:43">
      <c r="O67" t="s">
        <v>267</v>
      </c>
      <c r="R67" t="s">
        <v>414</v>
      </c>
      <c r="AN67" t="s">
        <v>268</v>
      </c>
      <c r="AQ67" t="s">
        <v>267</v>
      </c>
    </row>
    <row r="68" spans="15:43">
      <c r="O68" t="s">
        <v>268</v>
      </c>
      <c r="R68" t="s">
        <v>415</v>
      </c>
      <c r="AN68" t="s">
        <v>509</v>
      </c>
      <c r="AQ68" t="s">
        <v>268</v>
      </c>
    </row>
    <row r="69" spans="15:43">
      <c r="O69" t="s">
        <v>269</v>
      </c>
      <c r="R69" t="s">
        <v>416</v>
      </c>
      <c r="AN69" t="s">
        <v>510</v>
      </c>
      <c r="AQ69" t="s">
        <v>269</v>
      </c>
    </row>
    <row r="70" spans="15:43">
      <c r="O70" t="s">
        <v>270</v>
      </c>
      <c r="R70" t="s">
        <v>417</v>
      </c>
      <c r="AN70" t="s">
        <v>229</v>
      </c>
      <c r="AQ70" t="s">
        <v>270</v>
      </c>
    </row>
    <row r="71" spans="15:43">
      <c r="O71" t="s">
        <v>271</v>
      </c>
      <c r="R71" t="s">
        <v>418</v>
      </c>
      <c r="AN71" t="s">
        <v>272</v>
      </c>
      <c r="AQ71" t="s">
        <v>271</v>
      </c>
    </row>
    <row r="72" spans="15:43">
      <c r="O72" t="s">
        <v>229</v>
      </c>
      <c r="R72" t="s">
        <v>229</v>
      </c>
      <c r="AN72" t="s">
        <v>227</v>
      </c>
      <c r="AQ72" t="s">
        <v>229</v>
      </c>
    </row>
    <row r="73" spans="15:43">
      <c r="O73" t="s">
        <v>272</v>
      </c>
      <c r="R73" t="s">
        <v>272</v>
      </c>
      <c r="AN73" t="s">
        <v>257</v>
      </c>
      <c r="AQ73" t="s">
        <v>272</v>
      </c>
    </row>
    <row r="74" spans="15:43">
      <c r="O74" t="s">
        <v>227</v>
      </c>
      <c r="R74" t="s">
        <v>227</v>
      </c>
      <c r="AN74" t="s">
        <v>258</v>
      </c>
      <c r="AQ74" t="s">
        <v>227</v>
      </c>
    </row>
    <row r="75" spans="15:43">
      <c r="O75" t="s">
        <v>257</v>
      </c>
      <c r="R75" t="s">
        <v>257</v>
      </c>
      <c r="AN75" t="s">
        <v>511</v>
      </c>
      <c r="AQ75" t="s">
        <v>257</v>
      </c>
    </row>
    <row r="76" spans="15:43">
      <c r="O76" t="s">
        <v>258</v>
      </c>
      <c r="R76" t="s">
        <v>258</v>
      </c>
      <c r="AN76" t="s">
        <v>512</v>
      </c>
      <c r="AQ76" t="s">
        <v>258</v>
      </c>
    </row>
    <row r="77" spans="15:43">
      <c r="O77" t="s">
        <v>273</v>
      </c>
      <c r="R77" t="s">
        <v>419</v>
      </c>
      <c r="AN77" t="s">
        <v>513</v>
      </c>
      <c r="AQ77" t="s">
        <v>273</v>
      </c>
    </row>
    <row r="78" spans="15:43">
      <c r="O78" t="s">
        <v>274</v>
      </c>
      <c r="R78" t="s">
        <v>415</v>
      </c>
      <c r="AN78" t="s">
        <v>229</v>
      </c>
      <c r="AQ78" t="s">
        <v>274</v>
      </c>
    </row>
    <row r="79" spans="15:43">
      <c r="O79" t="s">
        <v>275</v>
      </c>
      <c r="R79" t="s">
        <v>420</v>
      </c>
      <c r="AN79" t="s">
        <v>264</v>
      </c>
      <c r="AQ79" t="s">
        <v>275</v>
      </c>
    </row>
    <row r="80" spans="15:43">
      <c r="O80" t="s">
        <v>276</v>
      </c>
      <c r="R80" t="s">
        <v>421</v>
      </c>
      <c r="AN80" t="s">
        <v>265</v>
      </c>
      <c r="AQ80" t="s">
        <v>276</v>
      </c>
    </row>
    <row r="81" spans="15:43">
      <c r="O81" t="s">
        <v>277</v>
      </c>
      <c r="R81" t="s">
        <v>422</v>
      </c>
      <c r="AN81" t="s">
        <v>266</v>
      </c>
      <c r="AQ81" t="s">
        <v>277</v>
      </c>
    </row>
    <row r="82" spans="15:43">
      <c r="O82" t="s">
        <v>229</v>
      </c>
      <c r="R82" t="s">
        <v>229</v>
      </c>
      <c r="AN82" t="s">
        <v>278</v>
      </c>
      <c r="AQ82" t="s">
        <v>229</v>
      </c>
    </row>
    <row r="83" spans="15:43">
      <c r="O83" t="s">
        <v>264</v>
      </c>
      <c r="R83" t="s">
        <v>264</v>
      </c>
      <c r="AN83" t="s">
        <v>268</v>
      </c>
      <c r="AQ83" t="s">
        <v>264</v>
      </c>
    </row>
    <row r="84" spans="15:43">
      <c r="O84" t="s">
        <v>265</v>
      </c>
      <c r="R84" t="s">
        <v>265</v>
      </c>
      <c r="AN84" t="s">
        <v>279</v>
      </c>
      <c r="AQ84" t="s">
        <v>265</v>
      </c>
    </row>
    <row r="85" spans="15:43">
      <c r="O85" t="s">
        <v>266</v>
      </c>
      <c r="R85" t="s">
        <v>266</v>
      </c>
      <c r="AN85" t="s">
        <v>514</v>
      </c>
      <c r="AQ85" t="s">
        <v>266</v>
      </c>
    </row>
    <row r="86" spans="15:43">
      <c r="O86" t="s">
        <v>278</v>
      </c>
      <c r="R86" t="s">
        <v>423</v>
      </c>
      <c r="AN86" t="s">
        <v>229</v>
      </c>
      <c r="AQ86" t="s">
        <v>278</v>
      </c>
    </row>
    <row r="87" spans="15:43">
      <c r="O87" t="s">
        <v>268</v>
      </c>
      <c r="R87" t="s">
        <v>424</v>
      </c>
      <c r="AN87" t="s">
        <v>280</v>
      </c>
      <c r="AQ87" t="s">
        <v>268</v>
      </c>
    </row>
    <row r="88" spans="15:43">
      <c r="O88" t="s">
        <v>279</v>
      </c>
      <c r="R88" t="s">
        <v>395</v>
      </c>
      <c r="AN88" t="s">
        <v>281</v>
      </c>
      <c r="AQ88" t="s">
        <v>279</v>
      </c>
    </row>
    <row r="89" spans="15:43">
      <c r="O89" t="s">
        <v>270</v>
      </c>
      <c r="R89" t="s">
        <v>417</v>
      </c>
      <c r="AN89" t="s">
        <v>282</v>
      </c>
      <c r="AQ89" t="s">
        <v>270</v>
      </c>
    </row>
    <row r="90" spans="15:43">
      <c r="O90" t="s">
        <v>271</v>
      </c>
      <c r="R90" t="s">
        <v>418</v>
      </c>
      <c r="AD90" t="s">
        <v>208</v>
      </c>
      <c r="AN90" t="s">
        <v>283</v>
      </c>
      <c r="AQ90" t="s">
        <v>271</v>
      </c>
    </row>
    <row r="91" spans="15:43">
      <c r="O91" t="s">
        <v>229</v>
      </c>
      <c r="R91" t="s">
        <v>229</v>
      </c>
      <c r="AD91" t="s">
        <v>209</v>
      </c>
      <c r="AN91" t="s">
        <v>257</v>
      </c>
      <c r="AQ91" t="s">
        <v>229</v>
      </c>
    </row>
    <row r="92" spans="15:43">
      <c r="O92" t="s">
        <v>280</v>
      </c>
      <c r="R92" t="s">
        <v>280</v>
      </c>
      <c r="AD92" t="s">
        <v>210</v>
      </c>
      <c r="AN92" t="s">
        <v>258</v>
      </c>
      <c r="AQ92" t="s">
        <v>280</v>
      </c>
    </row>
    <row r="93" spans="15:43">
      <c r="O93" t="s">
        <v>281</v>
      </c>
      <c r="R93" t="s">
        <v>281</v>
      </c>
      <c r="AD93" t="s">
        <v>211</v>
      </c>
      <c r="AN93" t="s">
        <v>515</v>
      </c>
      <c r="AQ93" t="s">
        <v>281</v>
      </c>
    </row>
    <row r="94" spans="15:43">
      <c r="O94" t="s">
        <v>282</v>
      </c>
      <c r="R94" t="s">
        <v>282</v>
      </c>
      <c r="AD94" t="s">
        <v>212</v>
      </c>
      <c r="AN94" t="s">
        <v>378</v>
      </c>
      <c r="AQ94" t="s">
        <v>282</v>
      </c>
    </row>
    <row r="95" spans="15:43">
      <c r="O95" t="s">
        <v>283</v>
      </c>
      <c r="R95" t="s">
        <v>283</v>
      </c>
      <c r="AD95" t="s">
        <v>213</v>
      </c>
      <c r="AN95" t="s">
        <v>516</v>
      </c>
      <c r="AQ95" t="s">
        <v>283</v>
      </c>
    </row>
    <row r="96" spans="15:43">
      <c r="O96" t="s">
        <v>257</v>
      </c>
      <c r="R96" t="s">
        <v>257</v>
      </c>
      <c r="AD96" t="s">
        <v>214</v>
      </c>
      <c r="AN96" t="s">
        <v>229</v>
      </c>
      <c r="AQ96" t="s">
        <v>257</v>
      </c>
    </row>
    <row r="97" spans="11:43">
      <c r="O97" t="s">
        <v>258</v>
      </c>
      <c r="R97" t="s">
        <v>258</v>
      </c>
      <c r="AD97" t="s">
        <v>215</v>
      </c>
      <c r="AN97" t="s">
        <v>264</v>
      </c>
      <c r="AQ97" t="s">
        <v>258</v>
      </c>
    </row>
    <row r="98" spans="11:43">
      <c r="O98" t="s">
        <v>284</v>
      </c>
      <c r="R98" t="s">
        <v>425</v>
      </c>
      <c r="AD98" t="s">
        <v>216</v>
      </c>
      <c r="AN98" t="s">
        <v>265</v>
      </c>
      <c r="AQ98" t="s">
        <v>284</v>
      </c>
    </row>
    <row r="99" spans="11:43">
      <c r="O99" t="s">
        <v>285</v>
      </c>
      <c r="R99" t="s">
        <v>426</v>
      </c>
      <c r="AD99" t="s">
        <v>217</v>
      </c>
      <c r="AN99" t="s">
        <v>266</v>
      </c>
      <c r="AQ99" t="s">
        <v>285</v>
      </c>
    </row>
    <row r="100" spans="11:43">
      <c r="O100" t="s">
        <v>286</v>
      </c>
      <c r="R100" t="s">
        <v>427</v>
      </c>
      <c r="AD100" t="s">
        <v>218</v>
      </c>
      <c r="AN100" t="s">
        <v>517</v>
      </c>
      <c r="AQ100" t="s">
        <v>286</v>
      </c>
    </row>
    <row r="101" spans="11:43">
      <c r="O101" t="s">
        <v>287</v>
      </c>
      <c r="R101" t="s">
        <v>428</v>
      </c>
      <c r="AD101" t="s">
        <v>219</v>
      </c>
      <c r="AN101" t="s">
        <v>268</v>
      </c>
      <c r="AQ101" t="s">
        <v>287</v>
      </c>
    </row>
    <row r="102" spans="11:43">
      <c r="O102" t="s">
        <v>288</v>
      </c>
      <c r="R102" t="s">
        <v>429</v>
      </c>
      <c r="AD102" t="s">
        <v>220</v>
      </c>
      <c r="AN102" t="s">
        <v>518</v>
      </c>
      <c r="AQ102" t="s">
        <v>288</v>
      </c>
    </row>
    <row r="103" spans="11:43">
      <c r="O103" t="s">
        <v>229</v>
      </c>
      <c r="R103" t="s">
        <v>229</v>
      </c>
      <c r="AD103" t="s">
        <v>221</v>
      </c>
      <c r="AN103" t="s">
        <v>510</v>
      </c>
      <c r="AQ103" t="s">
        <v>229</v>
      </c>
    </row>
    <row r="104" spans="11:43">
      <c r="O104" t="s">
        <v>264</v>
      </c>
      <c r="R104" t="s">
        <v>264</v>
      </c>
      <c r="AD104" t="s">
        <v>222</v>
      </c>
      <c r="AN104" t="s">
        <v>229</v>
      </c>
      <c r="AQ104" t="s">
        <v>264</v>
      </c>
    </row>
    <row r="105" spans="11:43">
      <c r="O105" t="s">
        <v>265</v>
      </c>
      <c r="R105" t="s">
        <v>265</v>
      </c>
      <c r="AD105" t="s">
        <v>223</v>
      </c>
      <c r="AN105" t="s">
        <v>281</v>
      </c>
      <c r="AQ105" t="s">
        <v>265</v>
      </c>
    </row>
    <row r="106" spans="11:43">
      <c r="O106" t="s">
        <v>266</v>
      </c>
      <c r="R106" t="s">
        <v>266</v>
      </c>
      <c r="AD106" t="s">
        <v>224</v>
      </c>
      <c r="AN106" t="s">
        <v>290</v>
      </c>
      <c r="AQ106" t="s">
        <v>266</v>
      </c>
    </row>
    <row r="107" spans="11:43">
      <c r="O107" t="s">
        <v>278</v>
      </c>
      <c r="R107" t="s">
        <v>423</v>
      </c>
      <c r="AD107" t="s">
        <v>225</v>
      </c>
      <c r="AN107" t="s">
        <v>257</v>
      </c>
      <c r="AQ107" t="s">
        <v>278</v>
      </c>
    </row>
    <row r="108" spans="11:43">
      <c r="O108" t="s">
        <v>268</v>
      </c>
      <c r="R108" t="s">
        <v>424</v>
      </c>
      <c r="AD108" t="s">
        <v>226</v>
      </c>
      <c r="AN108" t="s">
        <v>258</v>
      </c>
      <c r="AQ108" t="s">
        <v>268</v>
      </c>
    </row>
    <row r="109" spans="11:43">
      <c r="O109" t="s">
        <v>289</v>
      </c>
      <c r="R109" t="s">
        <v>430</v>
      </c>
      <c r="AD109" t="s">
        <v>227</v>
      </c>
      <c r="AN109" t="s">
        <v>519</v>
      </c>
      <c r="AQ109" t="s">
        <v>289</v>
      </c>
    </row>
    <row r="110" spans="11:43">
      <c r="O110" t="s">
        <v>270</v>
      </c>
      <c r="R110" t="s">
        <v>417</v>
      </c>
      <c r="AD110" t="s">
        <v>228</v>
      </c>
      <c r="AN110" t="s">
        <v>292</v>
      </c>
      <c r="AQ110" t="s">
        <v>270</v>
      </c>
    </row>
    <row r="111" spans="11:43">
      <c r="O111" t="s">
        <v>271</v>
      </c>
      <c r="R111" t="s">
        <v>418</v>
      </c>
      <c r="AD111" t="s">
        <v>229</v>
      </c>
      <c r="AN111" t="s">
        <v>520</v>
      </c>
      <c r="AQ111" t="s">
        <v>271</v>
      </c>
    </row>
    <row r="112" spans="11:43">
      <c r="K112" s="8"/>
      <c r="O112" t="s">
        <v>229</v>
      </c>
      <c r="R112" t="s">
        <v>229</v>
      </c>
      <c r="AD112" t="s">
        <v>230</v>
      </c>
      <c r="AN112" t="s">
        <v>521</v>
      </c>
      <c r="AQ112" t="s">
        <v>229</v>
      </c>
    </row>
    <row r="113" spans="3:43">
      <c r="O113" t="s">
        <v>281</v>
      </c>
      <c r="R113" t="s">
        <v>281</v>
      </c>
      <c r="AD113" t="s">
        <v>231</v>
      </c>
      <c r="AN113" t="s">
        <v>229</v>
      </c>
      <c r="AQ113" t="s">
        <v>281</v>
      </c>
    </row>
    <row r="114" spans="3:43">
      <c r="O114" t="s">
        <v>290</v>
      </c>
      <c r="R114" t="s">
        <v>290</v>
      </c>
      <c r="AD114" t="s">
        <v>232</v>
      </c>
      <c r="AN114" t="s">
        <v>280</v>
      </c>
      <c r="AQ114" t="s">
        <v>290</v>
      </c>
    </row>
    <row r="115" spans="3:43">
      <c r="O115" t="s">
        <v>257</v>
      </c>
      <c r="R115" t="s">
        <v>257</v>
      </c>
      <c r="AD115" t="s">
        <v>233</v>
      </c>
      <c r="AN115" t="s">
        <v>296</v>
      </c>
      <c r="AQ115" t="s">
        <v>257</v>
      </c>
    </row>
    <row r="116" spans="3:43">
      <c r="C116" t="s">
        <v>211</v>
      </c>
      <c r="F116" t="s">
        <v>587</v>
      </c>
      <c r="O116" t="s">
        <v>258</v>
      </c>
      <c r="R116" t="s">
        <v>258</v>
      </c>
      <c r="AD116" t="s">
        <v>234</v>
      </c>
      <c r="AN116" t="s">
        <v>297</v>
      </c>
      <c r="AQ116" t="s">
        <v>258</v>
      </c>
    </row>
    <row r="117" spans="3:43">
      <c r="C117" t="s">
        <v>212</v>
      </c>
      <c r="F117" t="s">
        <v>586</v>
      </c>
      <c r="O117" t="s">
        <v>291</v>
      </c>
      <c r="R117" t="s">
        <v>431</v>
      </c>
      <c r="AD117" t="s">
        <v>235</v>
      </c>
      <c r="AN117" t="s">
        <v>298</v>
      </c>
      <c r="AQ117" t="s">
        <v>291</v>
      </c>
    </row>
    <row r="118" spans="3:43">
      <c r="C118" t="s">
        <v>213</v>
      </c>
      <c r="O118" t="s">
        <v>292</v>
      </c>
      <c r="R118" t="s">
        <v>364</v>
      </c>
      <c r="AD118" t="s">
        <v>236</v>
      </c>
      <c r="AN118" t="s">
        <v>258</v>
      </c>
      <c r="AQ118" t="s">
        <v>292</v>
      </c>
    </row>
    <row r="119" spans="3:43">
      <c r="C119" t="s">
        <v>214</v>
      </c>
      <c r="O119" t="s">
        <v>293</v>
      </c>
      <c r="R119" t="s">
        <v>432</v>
      </c>
      <c r="AD119" t="s">
        <v>237</v>
      </c>
      <c r="AN119" t="s">
        <v>435</v>
      </c>
      <c r="AQ119" t="s">
        <v>293</v>
      </c>
    </row>
    <row r="120" spans="3:43">
      <c r="C120" t="s">
        <v>225</v>
      </c>
      <c r="O120" t="s">
        <v>294</v>
      </c>
      <c r="R120" t="s">
        <v>433</v>
      </c>
      <c r="AD120" t="s">
        <v>238</v>
      </c>
      <c r="AN120" t="s">
        <v>300</v>
      </c>
      <c r="AQ120" t="s">
        <v>294</v>
      </c>
    </row>
    <row r="121" spans="3:43">
      <c r="C121" t="s">
        <v>226</v>
      </c>
      <c r="O121" t="s">
        <v>295</v>
      </c>
      <c r="R121" t="s">
        <v>434</v>
      </c>
      <c r="AD121" t="s">
        <v>239</v>
      </c>
      <c r="AN121" t="s">
        <v>522</v>
      </c>
      <c r="AQ121" t="s">
        <v>295</v>
      </c>
    </row>
    <row r="122" spans="3:43">
      <c r="C122" s="8" t="s">
        <v>585</v>
      </c>
      <c r="O122" t="s">
        <v>229</v>
      </c>
      <c r="R122" t="s">
        <v>229</v>
      </c>
      <c r="AD122" t="s">
        <v>240</v>
      </c>
      <c r="AN122" t="s">
        <v>304</v>
      </c>
      <c r="AQ122" t="s">
        <v>229</v>
      </c>
    </row>
    <row r="123" spans="3:43">
      <c r="C123" t="s">
        <v>584</v>
      </c>
      <c r="O123" t="s">
        <v>280</v>
      </c>
      <c r="R123" t="s">
        <v>280</v>
      </c>
      <c r="AD123" t="s">
        <v>241</v>
      </c>
      <c r="AN123" t="s">
        <v>210</v>
      </c>
      <c r="AQ123" t="s">
        <v>280</v>
      </c>
    </row>
    <row r="124" spans="3:43">
      <c r="C124" s="8" t="s">
        <v>582</v>
      </c>
      <c r="O124" t="s">
        <v>296</v>
      </c>
      <c r="R124" t="s">
        <v>296</v>
      </c>
      <c r="AD124" t="s">
        <v>242</v>
      </c>
      <c r="AN124" t="s">
        <v>283</v>
      </c>
      <c r="AQ124" t="s">
        <v>296</v>
      </c>
    </row>
    <row r="125" spans="3:43">
      <c r="C125" t="s">
        <v>583</v>
      </c>
      <c r="O125" t="s">
        <v>297</v>
      </c>
      <c r="R125" t="s">
        <v>297</v>
      </c>
      <c r="AD125" t="s">
        <v>243</v>
      </c>
      <c r="AN125" t="s">
        <v>305</v>
      </c>
      <c r="AQ125" t="s">
        <v>297</v>
      </c>
    </row>
    <row r="126" spans="3:43">
      <c r="C126" s="8" t="s">
        <v>588</v>
      </c>
      <c r="O126" t="s">
        <v>298</v>
      </c>
      <c r="R126" t="s">
        <v>298</v>
      </c>
      <c r="AD126" t="s">
        <v>244</v>
      </c>
      <c r="AN126" t="s">
        <v>306</v>
      </c>
      <c r="AQ126" t="s">
        <v>298</v>
      </c>
    </row>
    <row r="127" spans="3:43">
      <c r="O127" t="s">
        <v>258</v>
      </c>
      <c r="R127" t="s">
        <v>258</v>
      </c>
      <c r="AD127" t="s">
        <v>245</v>
      </c>
      <c r="AN127" t="s">
        <v>438</v>
      </c>
      <c r="AQ127" t="s">
        <v>258</v>
      </c>
    </row>
    <row r="128" spans="3:43">
      <c r="O128" t="s">
        <v>299</v>
      </c>
      <c r="R128" t="s">
        <v>435</v>
      </c>
      <c r="AD128" t="s">
        <v>246</v>
      </c>
      <c r="AN128" t="s">
        <v>308</v>
      </c>
      <c r="AQ128" t="s">
        <v>299</v>
      </c>
    </row>
    <row r="129" spans="15:43">
      <c r="O129" t="s">
        <v>300</v>
      </c>
      <c r="R129" t="s">
        <v>424</v>
      </c>
      <c r="AD129" t="s">
        <v>247</v>
      </c>
      <c r="AN129" t="s">
        <v>523</v>
      </c>
      <c r="AQ129" t="s">
        <v>300</v>
      </c>
    </row>
    <row r="130" spans="15:43">
      <c r="O130" t="s">
        <v>301</v>
      </c>
      <c r="R130" t="s">
        <v>436</v>
      </c>
      <c r="AD130" t="s">
        <v>229</v>
      </c>
      <c r="AN130" t="s">
        <v>304</v>
      </c>
      <c r="AQ130" t="s">
        <v>301</v>
      </c>
    </row>
    <row r="131" spans="15:43">
      <c r="O131" t="s">
        <v>302</v>
      </c>
      <c r="R131" t="s">
        <v>428</v>
      </c>
      <c r="AD131" t="s">
        <v>248</v>
      </c>
      <c r="AN131" t="s">
        <v>312</v>
      </c>
      <c r="AQ131" t="s">
        <v>302</v>
      </c>
    </row>
    <row r="132" spans="15:43">
      <c r="O132" t="s">
        <v>303</v>
      </c>
      <c r="R132" t="s">
        <v>437</v>
      </c>
      <c r="AD132" t="s">
        <v>249</v>
      </c>
      <c r="AN132" t="s">
        <v>306</v>
      </c>
      <c r="AQ132" t="s">
        <v>303</v>
      </c>
    </row>
    <row r="133" spans="15:43">
      <c r="O133" t="s">
        <v>304</v>
      </c>
      <c r="R133" t="s">
        <v>304</v>
      </c>
      <c r="AD133" t="s">
        <v>250</v>
      </c>
      <c r="AN133" t="s">
        <v>258</v>
      </c>
      <c r="AQ133" t="s">
        <v>304</v>
      </c>
    </row>
    <row r="134" spans="15:43">
      <c r="O134" t="s">
        <v>210</v>
      </c>
      <c r="R134" t="s">
        <v>210</v>
      </c>
      <c r="AD134" t="s">
        <v>240</v>
      </c>
      <c r="AN134" t="s">
        <v>524</v>
      </c>
      <c r="AQ134" t="s">
        <v>210</v>
      </c>
    </row>
    <row r="135" spans="15:43">
      <c r="O135" t="s">
        <v>283</v>
      </c>
      <c r="R135" t="s">
        <v>283</v>
      </c>
      <c r="AD135" t="s">
        <v>251</v>
      </c>
      <c r="AN135" t="s">
        <v>364</v>
      </c>
      <c r="AQ135" t="s">
        <v>283</v>
      </c>
    </row>
    <row r="136" spans="15:43">
      <c r="O136" t="s">
        <v>305</v>
      </c>
      <c r="R136" t="s">
        <v>305</v>
      </c>
      <c r="AD136" t="s">
        <v>211</v>
      </c>
      <c r="AN136" t="s">
        <v>525</v>
      </c>
      <c r="AQ136" t="s">
        <v>305</v>
      </c>
    </row>
    <row r="137" spans="15:43">
      <c r="O137" t="s">
        <v>306</v>
      </c>
      <c r="R137" t="s">
        <v>306</v>
      </c>
      <c r="AD137" t="s">
        <v>212</v>
      </c>
      <c r="AN137" t="s">
        <v>304</v>
      </c>
      <c r="AQ137" t="s">
        <v>306</v>
      </c>
    </row>
    <row r="138" spans="15:43">
      <c r="O138" t="s">
        <v>307</v>
      </c>
      <c r="R138" t="s">
        <v>438</v>
      </c>
      <c r="AD138" t="s">
        <v>252</v>
      </c>
      <c r="AN138" t="s">
        <v>305</v>
      </c>
      <c r="AQ138" t="s">
        <v>307</v>
      </c>
    </row>
    <row r="139" spans="15:43">
      <c r="O139" t="s">
        <v>308</v>
      </c>
      <c r="R139" t="s">
        <v>439</v>
      </c>
      <c r="AD139" t="s">
        <v>208</v>
      </c>
      <c r="AN139" t="s">
        <v>306</v>
      </c>
      <c r="AQ139" t="s">
        <v>308</v>
      </c>
    </row>
    <row r="140" spans="15:43">
      <c r="O140" t="s">
        <v>309</v>
      </c>
      <c r="R140" t="s">
        <v>440</v>
      </c>
      <c r="AD140" t="s">
        <v>253</v>
      </c>
      <c r="AN140" t="s">
        <v>526</v>
      </c>
      <c r="AQ140" t="s">
        <v>309</v>
      </c>
    </row>
    <row r="141" spans="15:43">
      <c r="O141" t="s">
        <v>310</v>
      </c>
      <c r="R141" t="s">
        <v>441</v>
      </c>
      <c r="AD141" t="s">
        <v>254</v>
      </c>
      <c r="AN141" t="s">
        <v>364</v>
      </c>
      <c r="AQ141" t="s">
        <v>310</v>
      </c>
    </row>
    <row r="142" spans="15:43">
      <c r="O142" t="s">
        <v>311</v>
      </c>
      <c r="R142" t="s">
        <v>437</v>
      </c>
      <c r="AD142" t="s">
        <v>210</v>
      </c>
      <c r="AN142" t="s">
        <v>527</v>
      </c>
      <c r="AQ142" t="s">
        <v>311</v>
      </c>
    </row>
    <row r="143" spans="15:43">
      <c r="O143" t="s">
        <v>304</v>
      </c>
      <c r="R143" t="s">
        <v>304</v>
      </c>
      <c r="AD143" t="s">
        <v>255</v>
      </c>
      <c r="AN143" t="s">
        <v>304</v>
      </c>
      <c r="AQ143" t="s">
        <v>304</v>
      </c>
    </row>
    <row r="144" spans="15:43">
      <c r="O144" t="s">
        <v>312</v>
      </c>
      <c r="R144" t="s">
        <v>312</v>
      </c>
      <c r="AD144" t="s">
        <v>256</v>
      </c>
      <c r="AN144" t="s">
        <v>323</v>
      </c>
      <c r="AQ144" t="s">
        <v>312</v>
      </c>
    </row>
    <row r="145" spans="15:43">
      <c r="O145" t="s">
        <v>306</v>
      </c>
      <c r="R145" t="s">
        <v>306</v>
      </c>
      <c r="AD145" t="s">
        <v>257</v>
      </c>
      <c r="AN145" t="s">
        <v>324</v>
      </c>
      <c r="AQ145" t="s">
        <v>306</v>
      </c>
    </row>
    <row r="146" spans="15:43">
      <c r="O146" t="s">
        <v>258</v>
      </c>
      <c r="R146" t="s">
        <v>258</v>
      </c>
      <c r="AD146" t="s">
        <v>258</v>
      </c>
      <c r="AN146" t="s">
        <v>306</v>
      </c>
      <c r="AQ146" t="s">
        <v>258</v>
      </c>
    </row>
    <row r="147" spans="15:43">
      <c r="O147" t="s">
        <v>313</v>
      </c>
      <c r="R147" t="s">
        <v>442</v>
      </c>
      <c r="AD147" t="s">
        <v>545</v>
      </c>
      <c r="AN147" t="s">
        <v>325</v>
      </c>
      <c r="AQ147" t="s">
        <v>313</v>
      </c>
    </row>
    <row r="148" spans="15:43">
      <c r="O148" t="s">
        <v>314</v>
      </c>
      <c r="R148" t="s">
        <v>439</v>
      </c>
      <c r="AD148" t="s">
        <v>260</v>
      </c>
      <c r="AN148" t="s">
        <v>326</v>
      </c>
      <c r="AQ148" t="s">
        <v>314</v>
      </c>
    </row>
    <row r="149" spans="15:43">
      <c r="O149" t="s">
        <v>315</v>
      </c>
      <c r="R149" t="s">
        <v>443</v>
      </c>
      <c r="AD149" t="s">
        <v>261</v>
      </c>
      <c r="AN149" t="s">
        <v>327</v>
      </c>
      <c r="AQ149" t="s">
        <v>315</v>
      </c>
    </row>
    <row r="150" spans="15:43">
      <c r="O150" t="s">
        <v>316</v>
      </c>
      <c r="R150" t="s">
        <v>441</v>
      </c>
      <c r="AD150" t="s">
        <v>507</v>
      </c>
      <c r="AN150" t="s">
        <v>328</v>
      </c>
      <c r="AQ150" t="s">
        <v>316</v>
      </c>
    </row>
    <row r="151" spans="15:43">
      <c r="O151" t="s">
        <v>317</v>
      </c>
      <c r="R151" t="s">
        <v>444</v>
      </c>
      <c r="AD151" t="s">
        <v>229</v>
      </c>
      <c r="AN151" t="s">
        <v>329</v>
      </c>
      <c r="AQ151" t="s">
        <v>317</v>
      </c>
    </row>
    <row r="152" spans="15:43">
      <c r="O152" t="s">
        <v>304</v>
      </c>
      <c r="R152" t="s">
        <v>304</v>
      </c>
      <c r="AD152" t="s">
        <v>264</v>
      </c>
      <c r="AN152" t="s">
        <v>304</v>
      </c>
      <c r="AQ152" t="s">
        <v>304</v>
      </c>
    </row>
    <row r="153" spans="15:43">
      <c r="O153" t="s">
        <v>305</v>
      </c>
      <c r="R153" t="s">
        <v>305</v>
      </c>
      <c r="AD153" t="s">
        <v>265</v>
      </c>
      <c r="AN153" t="s">
        <v>330</v>
      </c>
      <c r="AQ153" t="s">
        <v>305</v>
      </c>
    </row>
    <row r="154" spans="15:43">
      <c r="O154" t="s">
        <v>306</v>
      </c>
      <c r="R154" t="s">
        <v>306</v>
      </c>
      <c r="AD154" t="s">
        <v>266</v>
      </c>
      <c r="AN154" t="s">
        <v>331</v>
      </c>
      <c r="AQ154" t="s">
        <v>306</v>
      </c>
    </row>
    <row r="155" spans="15:43">
      <c r="O155" t="s">
        <v>318</v>
      </c>
      <c r="R155" t="s">
        <v>445</v>
      </c>
      <c r="AD155" t="s">
        <v>269</v>
      </c>
      <c r="AN155" t="s">
        <v>306</v>
      </c>
      <c r="AQ155" t="s">
        <v>318</v>
      </c>
    </row>
    <row r="156" spans="15:43">
      <c r="O156" t="s">
        <v>319</v>
      </c>
      <c r="R156" t="s">
        <v>439</v>
      </c>
      <c r="AD156" t="s">
        <v>268</v>
      </c>
      <c r="AN156" t="s">
        <v>325</v>
      </c>
      <c r="AQ156" t="s">
        <v>319</v>
      </c>
    </row>
    <row r="157" spans="15:43">
      <c r="O157" t="s">
        <v>320</v>
      </c>
      <c r="R157" t="s">
        <v>446</v>
      </c>
      <c r="AD157" t="s">
        <v>509</v>
      </c>
      <c r="AN157" t="s">
        <v>528</v>
      </c>
      <c r="AQ157" t="s">
        <v>320</v>
      </c>
    </row>
    <row r="158" spans="15:43">
      <c r="O158" t="s">
        <v>321</v>
      </c>
      <c r="R158" t="s">
        <v>441</v>
      </c>
      <c r="AD158" t="s">
        <v>510</v>
      </c>
      <c r="AN158" t="s">
        <v>364</v>
      </c>
      <c r="AQ158" t="s">
        <v>321</v>
      </c>
    </row>
    <row r="159" spans="15:43">
      <c r="O159" t="s">
        <v>322</v>
      </c>
      <c r="R159" t="s">
        <v>447</v>
      </c>
      <c r="AD159" t="s">
        <v>229</v>
      </c>
      <c r="AN159" t="s">
        <v>529</v>
      </c>
      <c r="AQ159" t="s">
        <v>322</v>
      </c>
    </row>
    <row r="160" spans="15:43">
      <c r="O160" t="s">
        <v>304</v>
      </c>
      <c r="R160" t="s">
        <v>304</v>
      </c>
      <c r="AD160" t="s">
        <v>272</v>
      </c>
      <c r="AN160" t="s">
        <v>335</v>
      </c>
      <c r="AQ160" t="s">
        <v>304</v>
      </c>
    </row>
    <row r="161" spans="15:43">
      <c r="O161" t="s">
        <v>323</v>
      </c>
      <c r="R161" t="s">
        <v>323</v>
      </c>
      <c r="AD161" t="s">
        <v>227</v>
      </c>
      <c r="AN161" t="s">
        <v>304</v>
      </c>
      <c r="AQ161" t="s">
        <v>323</v>
      </c>
    </row>
    <row r="162" spans="15:43">
      <c r="O162" t="s">
        <v>324</v>
      </c>
      <c r="R162" t="s">
        <v>324</v>
      </c>
      <c r="AD162" t="s">
        <v>257</v>
      </c>
      <c r="AN162" t="s">
        <v>336</v>
      </c>
      <c r="AQ162" t="s">
        <v>324</v>
      </c>
    </row>
    <row r="163" spans="15:43">
      <c r="O163" t="s">
        <v>306</v>
      </c>
      <c r="R163" t="s">
        <v>306</v>
      </c>
      <c r="AD163" t="s">
        <v>258</v>
      </c>
      <c r="AN163" t="s">
        <v>337</v>
      </c>
      <c r="AQ163" t="s">
        <v>306</v>
      </c>
    </row>
    <row r="164" spans="15:43">
      <c r="O164" t="s">
        <v>325</v>
      </c>
      <c r="R164" t="s">
        <v>325</v>
      </c>
      <c r="AD164" t="s">
        <v>546</v>
      </c>
      <c r="AN164" t="s">
        <v>258</v>
      </c>
      <c r="AQ164" t="s">
        <v>325</v>
      </c>
    </row>
    <row r="165" spans="15:43">
      <c r="O165" t="s">
        <v>326</v>
      </c>
      <c r="R165" t="s">
        <v>448</v>
      </c>
      <c r="AD165" t="s">
        <v>274</v>
      </c>
      <c r="AN165" t="s">
        <v>530</v>
      </c>
      <c r="AQ165" t="s">
        <v>326</v>
      </c>
    </row>
    <row r="166" spans="15:43">
      <c r="O166" t="s">
        <v>327</v>
      </c>
      <c r="R166" t="s">
        <v>449</v>
      </c>
      <c r="AD166" t="s">
        <v>513</v>
      </c>
      <c r="AN166" t="s">
        <v>339</v>
      </c>
      <c r="AQ166" t="s">
        <v>327</v>
      </c>
    </row>
    <row r="167" spans="15:43">
      <c r="O167" t="s">
        <v>328</v>
      </c>
      <c r="R167" t="s">
        <v>450</v>
      </c>
      <c r="AD167" t="s">
        <v>229</v>
      </c>
      <c r="AN167" t="s">
        <v>531</v>
      </c>
      <c r="AQ167" t="s">
        <v>328</v>
      </c>
    </row>
    <row r="168" spans="15:43">
      <c r="O168" t="s">
        <v>329</v>
      </c>
      <c r="R168" t="s">
        <v>451</v>
      </c>
      <c r="AD168" t="s">
        <v>264</v>
      </c>
      <c r="AN168" t="s">
        <v>304</v>
      </c>
      <c r="AQ168" t="s">
        <v>329</v>
      </c>
    </row>
    <row r="169" spans="15:43">
      <c r="O169" t="s">
        <v>304</v>
      </c>
      <c r="R169" t="s">
        <v>304</v>
      </c>
      <c r="AD169" t="s">
        <v>265</v>
      </c>
      <c r="AN169" t="s">
        <v>343</v>
      </c>
      <c r="AQ169" t="s">
        <v>304</v>
      </c>
    </row>
    <row r="170" spans="15:43">
      <c r="O170" t="s">
        <v>330</v>
      </c>
      <c r="R170" t="s">
        <v>330</v>
      </c>
      <c r="AD170" t="s">
        <v>266</v>
      </c>
      <c r="AN170" t="s">
        <v>305</v>
      </c>
      <c r="AQ170" t="s">
        <v>330</v>
      </c>
    </row>
    <row r="171" spans="15:43">
      <c r="O171" t="s">
        <v>331</v>
      </c>
      <c r="R171" t="s">
        <v>331</v>
      </c>
      <c r="AD171" t="s">
        <v>278</v>
      </c>
      <c r="AN171" t="s">
        <v>344</v>
      </c>
      <c r="AQ171" t="s">
        <v>331</v>
      </c>
    </row>
    <row r="172" spans="15:43">
      <c r="O172" t="s">
        <v>306</v>
      </c>
      <c r="R172" t="s">
        <v>306</v>
      </c>
      <c r="AD172" t="s">
        <v>268</v>
      </c>
      <c r="AN172" t="s">
        <v>345</v>
      </c>
      <c r="AQ172" t="s">
        <v>306</v>
      </c>
    </row>
    <row r="173" spans="15:43">
      <c r="O173" t="s">
        <v>325</v>
      </c>
      <c r="R173" t="s">
        <v>325</v>
      </c>
      <c r="AD173" t="s">
        <v>279</v>
      </c>
      <c r="AN173" t="s">
        <v>346</v>
      </c>
      <c r="AQ173" t="s">
        <v>325</v>
      </c>
    </row>
    <row r="174" spans="15:43">
      <c r="O174" t="s">
        <v>332</v>
      </c>
      <c r="R174" t="s">
        <v>452</v>
      </c>
      <c r="AD174" t="s">
        <v>514</v>
      </c>
      <c r="AN174" t="s">
        <v>347</v>
      </c>
      <c r="AQ174" t="s">
        <v>332</v>
      </c>
    </row>
    <row r="175" spans="15:43">
      <c r="O175" t="s">
        <v>333</v>
      </c>
      <c r="R175" t="s">
        <v>449</v>
      </c>
      <c r="AD175" t="s">
        <v>229</v>
      </c>
      <c r="AN175" t="s">
        <v>304</v>
      </c>
      <c r="AQ175" t="s">
        <v>333</v>
      </c>
    </row>
    <row r="176" spans="15:43">
      <c r="O176" t="s">
        <v>334</v>
      </c>
      <c r="R176" t="s">
        <v>453</v>
      </c>
      <c r="AD176" t="s">
        <v>280</v>
      </c>
      <c r="AN176" t="s">
        <v>348</v>
      </c>
      <c r="AQ176" t="s">
        <v>334</v>
      </c>
    </row>
    <row r="177" spans="15:43">
      <c r="O177" t="s">
        <v>335</v>
      </c>
      <c r="R177" t="s">
        <v>451</v>
      </c>
      <c r="AD177" t="s">
        <v>281</v>
      </c>
      <c r="AN177" t="s">
        <v>349</v>
      </c>
      <c r="AQ177" t="s">
        <v>335</v>
      </c>
    </row>
    <row r="178" spans="15:43">
      <c r="O178" t="s">
        <v>304</v>
      </c>
      <c r="R178" t="s">
        <v>304</v>
      </c>
      <c r="AD178" t="s">
        <v>282</v>
      </c>
      <c r="AN178" t="s">
        <v>350</v>
      </c>
      <c r="AQ178" t="s">
        <v>304</v>
      </c>
    </row>
    <row r="179" spans="15:43">
      <c r="O179" t="s">
        <v>336</v>
      </c>
      <c r="R179" t="s">
        <v>336</v>
      </c>
      <c r="AD179" t="s">
        <v>283</v>
      </c>
      <c r="AN179" t="s">
        <v>351</v>
      </c>
      <c r="AQ179" t="s">
        <v>336</v>
      </c>
    </row>
    <row r="180" spans="15:43">
      <c r="O180" t="s">
        <v>337</v>
      </c>
      <c r="R180" t="s">
        <v>337</v>
      </c>
      <c r="AD180" t="s">
        <v>257</v>
      </c>
      <c r="AN180" t="s">
        <v>352</v>
      </c>
      <c r="AQ180" t="s">
        <v>337</v>
      </c>
    </row>
    <row r="181" spans="15:43">
      <c r="O181" t="s">
        <v>258</v>
      </c>
      <c r="R181" t="s">
        <v>258</v>
      </c>
      <c r="AD181" t="s">
        <v>258</v>
      </c>
      <c r="AN181" t="s">
        <v>353</v>
      </c>
      <c r="AQ181" t="s">
        <v>258</v>
      </c>
    </row>
    <row r="182" spans="15:43">
      <c r="O182" t="s">
        <v>338</v>
      </c>
      <c r="R182" t="s">
        <v>454</v>
      </c>
      <c r="AD182" t="s">
        <v>284</v>
      </c>
      <c r="AN182" t="s">
        <v>304</v>
      </c>
      <c r="AQ182" t="s">
        <v>338</v>
      </c>
    </row>
    <row r="183" spans="15:43">
      <c r="O183" t="s">
        <v>339</v>
      </c>
      <c r="R183" t="s">
        <v>439</v>
      </c>
      <c r="AD183" t="s">
        <v>285</v>
      </c>
      <c r="AN183" t="s">
        <v>211</v>
      </c>
      <c r="AQ183" t="s">
        <v>339</v>
      </c>
    </row>
    <row r="184" spans="15:43">
      <c r="O184" t="s">
        <v>340</v>
      </c>
      <c r="R184" t="s">
        <v>455</v>
      </c>
      <c r="AD184" t="s">
        <v>516</v>
      </c>
      <c r="AN184" t="s">
        <v>212</v>
      </c>
      <c r="AQ184" t="s">
        <v>340</v>
      </c>
    </row>
    <row r="185" spans="15:43">
      <c r="O185" t="s">
        <v>341</v>
      </c>
      <c r="R185" t="s">
        <v>441</v>
      </c>
      <c r="AD185" t="s">
        <v>229</v>
      </c>
      <c r="AN185" t="s">
        <v>323</v>
      </c>
      <c r="AQ185" t="s">
        <v>341</v>
      </c>
    </row>
    <row r="186" spans="15:43">
      <c r="O186" t="s">
        <v>342</v>
      </c>
      <c r="R186" t="s">
        <v>447</v>
      </c>
      <c r="AD186" t="s">
        <v>264</v>
      </c>
      <c r="AN186" t="s">
        <v>324</v>
      </c>
      <c r="AQ186" t="s">
        <v>342</v>
      </c>
    </row>
    <row r="187" spans="15:43">
      <c r="O187" t="s">
        <v>304</v>
      </c>
      <c r="R187" t="s">
        <v>304</v>
      </c>
      <c r="AD187" t="s">
        <v>265</v>
      </c>
      <c r="AN187" t="s">
        <v>266</v>
      </c>
      <c r="AQ187" t="s">
        <v>304</v>
      </c>
    </row>
    <row r="188" spans="15:43">
      <c r="O188" t="s">
        <v>343</v>
      </c>
      <c r="R188" t="s">
        <v>343</v>
      </c>
      <c r="AD188" t="s">
        <v>266</v>
      </c>
      <c r="AN188" t="s">
        <v>354</v>
      </c>
      <c r="AQ188" t="s">
        <v>343</v>
      </c>
    </row>
    <row r="189" spans="15:43">
      <c r="O189" t="s">
        <v>305</v>
      </c>
      <c r="R189" t="s">
        <v>305</v>
      </c>
      <c r="AD189" t="s">
        <v>278</v>
      </c>
      <c r="AN189" t="s">
        <v>355</v>
      </c>
      <c r="AQ189" t="s">
        <v>305</v>
      </c>
    </row>
    <row r="190" spans="15:43">
      <c r="O190" t="s">
        <v>344</v>
      </c>
      <c r="R190" t="s">
        <v>344</v>
      </c>
      <c r="AD190" t="s">
        <v>268</v>
      </c>
      <c r="AN190" t="s">
        <v>532</v>
      </c>
      <c r="AQ190" t="s">
        <v>344</v>
      </c>
    </row>
    <row r="191" spans="15:43">
      <c r="O191" t="s">
        <v>345</v>
      </c>
      <c r="R191" t="s">
        <v>345</v>
      </c>
      <c r="AD191" t="s">
        <v>518</v>
      </c>
      <c r="AN191" t="s">
        <v>364</v>
      </c>
      <c r="AQ191" t="s">
        <v>345</v>
      </c>
    </row>
    <row r="192" spans="15:43">
      <c r="O192" t="s">
        <v>346</v>
      </c>
      <c r="R192" t="s">
        <v>456</v>
      </c>
      <c r="AD192" t="s">
        <v>510</v>
      </c>
      <c r="AN192" t="s">
        <v>365</v>
      </c>
      <c r="AQ192" t="s">
        <v>346</v>
      </c>
    </row>
    <row r="193" spans="15:43">
      <c r="O193" t="s">
        <v>347</v>
      </c>
      <c r="R193" t="s">
        <v>457</v>
      </c>
      <c r="AD193" t="s">
        <v>229</v>
      </c>
      <c r="AN193" t="s">
        <v>514</v>
      </c>
      <c r="AQ193" t="s">
        <v>347</v>
      </c>
    </row>
    <row r="194" spans="15:43">
      <c r="O194" t="s">
        <v>304</v>
      </c>
      <c r="R194" t="s">
        <v>304</v>
      </c>
      <c r="AD194" t="s">
        <v>281</v>
      </c>
      <c r="AN194" t="s">
        <v>304</v>
      </c>
      <c r="AQ194" t="s">
        <v>304</v>
      </c>
    </row>
    <row r="195" spans="15:43">
      <c r="O195" t="s">
        <v>348</v>
      </c>
      <c r="R195" t="s">
        <v>348</v>
      </c>
      <c r="AD195" t="s">
        <v>290</v>
      </c>
      <c r="AN195" t="s">
        <v>361</v>
      </c>
      <c r="AQ195" t="s">
        <v>348</v>
      </c>
    </row>
    <row r="196" spans="15:43">
      <c r="O196" t="s">
        <v>349</v>
      </c>
      <c r="R196" t="s">
        <v>349</v>
      </c>
      <c r="AD196" t="s">
        <v>257</v>
      </c>
      <c r="AN196" t="s">
        <v>362</v>
      </c>
      <c r="AQ196" t="s">
        <v>349</v>
      </c>
    </row>
    <row r="197" spans="15:43">
      <c r="O197" t="s">
        <v>350</v>
      </c>
      <c r="R197" t="s">
        <v>350</v>
      </c>
      <c r="AD197" t="s">
        <v>258</v>
      </c>
      <c r="AN197" t="s">
        <v>266</v>
      </c>
      <c r="AQ197" t="s">
        <v>350</v>
      </c>
    </row>
    <row r="198" spans="15:43">
      <c r="O198" t="s">
        <v>351</v>
      </c>
      <c r="R198" t="s">
        <v>351</v>
      </c>
      <c r="AD198" t="s">
        <v>519</v>
      </c>
      <c r="AN198" t="s">
        <v>354</v>
      </c>
      <c r="AQ198" t="s">
        <v>351</v>
      </c>
    </row>
    <row r="199" spans="15:43">
      <c r="O199" t="s">
        <v>352</v>
      </c>
      <c r="R199" t="s">
        <v>352</v>
      </c>
      <c r="AD199" t="s">
        <v>292</v>
      </c>
      <c r="AN199" t="s">
        <v>533</v>
      </c>
      <c r="AQ199" t="s">
        <v>352</v>
      </c>
    </row>
    <row r="200" spans="15:43">
      <c r="O200" t="s">
        <v>353</v>
      </c>
      <c r="R200" t="s">
        <v>353</v>
      </c>
      <c r="AD200" t="s">
        <v>520</v>
      </c>
      <c r="AN200" t="s">
        <v>424</v>
      </c>
      <c r="AQ200" t="s">
        <v>353</v>
      </c>
    </row>
    <row r="201" spans="15:43">
      <c r="O201" t="s">
        <v>304</v>
      </c>
      <c r="R201" t="s">
        <v>304</v>
      </c>
      <c r="AD201" t="s">
        <v>521</v>
      </c>
      <c r="AN201" t="s">
        <v>395</v>
      </c>
      <c r="AQ201" t="s">
        <v>304</v>
      </c>
    </row>
    <row r="202" spans="15:43">
      <c r="O202" t="s">
        <v>211</v>
      </c>
      <c r="R202" t="s">
        <v>211</v>
      </c>
      <c r="AD202" t="s">
        <v>229</v>
      </c>
      <c r="AN202" t="s">
        <v>514</v>
      </c>
      <c r="AQ202" t="s">
        <v>211</v>
      </c>
    </row>
    <row r="203" spans="15:43">
      <c r="O203" t="s">
        <v>212</v>
      </c>
      <c r="R203" t="s">
        <v>212</v>
      </c>
      <c r="AD203" t="s">
        <v>280</v>
      </c>
      <c r="AN203" t="s">
        <v>304</v>
      </c>
      <c r="AQ203" t="s">
        <v>212</v>
      </c>
    </row>
    <row r="204" spans="15:43">
      <c r="O204" t="s">
        <v>323</v>
      </c>
      <c r="R204" t="s">
        <v>323</v>
      </c>
      <c r="AD204" t="s">
        <v>296</v>
      </c>
      <c r="AN204" t="s">
        <v>368</v>
      </c>
      <c r="AQ204" t="s">
        <v>323</v>
      </c>
    </row>
    <row r="205" spans="15:43">
      <c r="O205" t="s">
        <v>324</v>
      </c>
      <c r="R205" t="s">
        <v>324</v>
      </c>
      <c r="AD205" t="s">
        <v>297</v>
      </c>
      <c r="AN205" t="s">
        <v>280</v>
      </c>
      <c r="AQ205" t="s">
        <v>324</v>
      </c>
    </row>
    <row r="206" spans="15:43">
      <c r="O206" t="s">
        <v>266</v>
      </c>
      <c r="R206" t="s">
        <v>266</v>
      </c>
      <c r="AD206" t="s">
        <v>298</v>
      </c>
      <c r="AN206" t="s">
        <v>369</v>
      </c>
      <c r="AQ206" t="s">
        <v>266</v>
      </c>
    </row>
    <row r="207" spans="15:43">
      <c r="O207" t="s">
        <v>354</v>
      </c>
      <c r="R207" t="s">
        <v>354</v>
      </c>
      <c r="AD207" t="s">
        <v>258</v>
      </c>
      <c r="AN207" t="s">
        <v>266</v>
      </c>
      <c r="AQ207" t="s">
        <v>354</v>
      </c>
    </row>
    <row r="208" spans="15:43">
      <c r="O208" t="s">
        <v>355</v>
      </c>
      <c r="R208" t="s">
        <v>355</v>
      </c>
      <c r="AD208" t="s">
        <v>299</v>
      </c>
      <c r="AN208" t="s">
        <v>534</v>
      </c>
      <c r="AQ208" t="s">
        <v>355</v>
      </c>
    </row>
    <row r="209" spans="15:43">
      <c r="O209" t="s">
        <v>356</v>
      </c>
      <c r="R209" t="s">
        <v>458</v>
      </c>
      <c r="AD209" t="s">
        <v>300</v>
      </c>
      <c r="AN209" t="s">
        <v>371</v>
      </c>
      <c r="AQ209" t="s">
        <v>356</v>
      </c>
    </row>
    <row r="210" spans="15:43">
      <c r="O210" t="s">
        <v>357</v>
      </c>
      <c r="R210" t="s">
        <v>410</v>
      </c>
      <c r="AD210" t="s">
        <v>522</v>
      </c>
      <c r="AN210" t="s">
        <v>372</v>
      </c>
      <c r="AQ210" t="s">
        <v>357</v>
      </c>
    </row>
    <row r="211" spans="15:43">
      <c r="O211" t="s">
        <v>358</v>
      </c>
      <c r="R211" t="s">
        <v>411</v>
      </c>
      <c r="AD211" t="s">
        <v>304</v>
      </c>
      <c r="AN211" t="s">
        <v>514</v>
      </c>
      <c r="AQ211" t="s">
        <v>358</v>
      </c>
    </row>
    <row r="212" spans="15:43">
      <c r="O212" t="s">
        <v>359</v>
      </c>
      <c r="R212" t="s">
        <v>459</v>
      </c>
      <c r="AD212" t="s">
        <v>210</v>
      </c>
      <c r="AN212" t="s">
        <v>229</v>
      </c>
      <c r="AQ212" t="s">
        <v>359</v>
      </c>
    </row>
    <row r="213" spans="15:43">
      <c r="O213" t="s">
        <v>360</v>
      </c>
      <c r="R213" t="s">
        <v>460</v>
      </c>
      <c r="AD213" t="s">
        <v>283</v>
      </c>
      <c r="AN213" t="s">
        <v>323</v>
      </c>
      <c r="AQ213" t="s">
        <v>360</v>
      </c>
    </row>
    <row r="214" spans="15:43">
      <c r="O214" t="s">
        <v>304</v>
      </c>
      <c r="R214" t="s">
        <v>304</v>
      </c>
      <c r="AD214" t="s">
        <v>305</v>
      </c>
      <c r="AN214" t="s">
        <v>375</v>
      </c>
      <c r="AQ214" t="s">
        <v>304</v>
      </c>
    </row>
    <row r="215" spans="15:43">
      <c r="O215" t="s">
        <v>361</v>
      </c>
      <c r="R215" t="s">
        <v>361</v>
      </c>
      <c r="AD215" t="s">
        <v>306</v>
      </c>
      <c r="AN215" t="s">
        <v>255</v>
      </c>
      <c r="AQ215" t="s">
        <v>361</v>
      </c>
    </row>
    <row r="216" spans="15:43">
      <c r="O216" t="s">
        <v>362</v>
      </c>
      <c r="R216" t="s">
        <v>362</v>
      </c>
      <c r="AD216" t="s">
        <v>547</v>
      </c>
      <c r="AN216" t="s">
        <v>376</v>
      </c>
      <c r="AQ216" t="s">
        <v>362</v>
      </c>
    </row>
    <row r="217" spans="15:43">
      <c r="O217" t="s">
        <v>266</v>
      </c>
      <c r="R217" t="s">
        <v>266</v>
      </c>
      <c r="AD217" t="s">
        <v>308</v>
      </c>
      <c r="AN217" t="s">
        <v>535</v>
      </c>
      <c r="AQ217" t="s">
        <v>266</v>
      </c>
    </row>
    <row r="218" spans="15:43">
      <c r="O218" t="s">
        <v>354</v>
      </c>
      <c r="R218" t="s">
        <v>354</v>
      </c>
      <c r="AD218" t="s">
        <v>523</v>
      </c>
      <c r="AN218" t="s">
        <v>378</v>
      </c>
      <c r="AQ218" t="s">
        <v>354</v>
      </c>
    </row>
    <row r="219" spans="15:43">
      <c r="O219" t="s">
        <v>363</v>
      </c>
      <c r="R219" t="s">
        <v>461</v>
      </c>
      <c r="AD219" t="s">
        <v>304</v>
      </c>
      <c r="AN219" t="s">
        <v>536</v>
      </c>
      <c r="AQ219" t="s">
        <v>363</v>
      </c>
    </row>
    <row r="220" spans="15:43">
      <c r="O220" t="s">
        <v>364</v>
      </c>
      <c r="R220" t="s">
        <v>364</v>
      </c>
      <c r="AD220" t="s">
        <v>312</v>
      </c>
      <c r="AN220" t="s">
        <v>382</v>
      </c>
      <c r="AQ220" t="s">
        <v>364</v>
      </c>
    </row>
    <row r="221" spans="15:43">
      <c r="O221" t="s">
        <v>365</v>
      </c>
      <c r="R221" t="s">
        <v>365</v>
      </c>
      <c r="AD221" t="s">
        <v>306</v>
      </c>
      <c r="AN221" t="s">
        <v>383</v>
      </c>
      <c r="AQ221" t="s">
        <v>365</v>
      </c>
    </row>
    <row r="222" spans="15:43">
      <c r="O222" t="s">
        <v>366</v>
      </c>
      <c r="R222" t="s">
        <v>366</v>
      </c>
      <c r="AD222" t="s">
        <v>258</v>
      </c>
      <c r="AN222" t="s">
        <v>229</v>
      </c>
      <c r="AQ222" t="s">
        <v>366</v>
      </c>
    </row>
    <row r="223" spans="15:43">
      <c r="O223" t="s">
        <v>367</v>
      </c>
      <c r="R223" t="s">
        <v>367</v>
      </c>
      <c r="AD223" t="s">
        <v>313</v>
      </c>
      <c r="AN223" t="s">
        <v>211</v>
      </c>
      <c r="AQ223" t="s">
        <v>367</v>
      </c>
    </row>
    <row r="224" spans="15:43">
      <c r="O224" t="s">
        <v>304</v>
      </c>
      <c r="R224" t="s">
        <v>304</v>
      </c>
      <c r="AD224" t="s">
        <v>364</v>
      </c>
      <c r="AN224" t="s">
        <v>212</v>
      </c>
      <c r="AQ224" t="s">
        <v>304</v>
      </c>
    </row>
    <row r="225" spans="15:43">
      <c r="O225" t="s">
        <v>368</v>
      </c>
      <c r="R225" t="s">
        <v>368</v>
      </c>
      <c r="AD225" t="s">
        <v>525</v>
      </c>
      <c r="AN225" t="s">
        <v>257</v>
      </c>
      <c r="AQ225" t="s">
        <v>368</v>
      </c>
    </row>
    <row r="226" spans="15:43">
      <c r="O226" t="s">
        <v>280</v>
      </c>
      <c r="R226" t="s">
        <v>280</v>
      </c>
      <c r="AD226" t="s">
        <v>304</v>
      </c>
      <c r="AN226" t="s">
        <v>384</v>
      </c>
      <c r="AQ226" t="s">
        <v>280</v>
      </c>
    </row>
    <row r="227" spans="15:43">
      <c r="O227" t="s">
        <v>369</v>
      </c>
      <c r="R227" t="s">
        <v>369</v>
      </c>
      <c r="AD227" t="s">
        <v>305</v>
      </c>
      <c r="AN227" t="s">
        <v>471</v>
      </c>
      <c r="AQ227" t="s">
        <v>369</v>
      </c>
    </row>
    <row r="228" spans="15:43">
      <c r="O228" t="s">
        <v>266</v>
      </c>
      <c r="R228" t="s">
        <v>266</v>
      </c>
      <c r="AD228" t="s">
        <v>306</v>
      </c>
      <c r="AN228" t="s">
        <v>537</v>
      </c>
      <c r="AQ228" t="s">
        <v>266</v>
      </c>
    </row>
    <row r="229" spans="15:43">
      <c r="O229" t="s">
        <v>370</v>
      </c>
      <c r="R229" t="s">
        <v>462</v>
      </c>
      <c r="AD229" t="s">
        <v>318</v>
      </c>
      <c r="AN229" t="s">
        <v>387</v>
      </c>
      <c r="AQ229" t="s">
        <v>370</v>
      </c>
    </row>
    <row r="230" spans="15:43">
      <c r="O230" t="s">
        <v>371</v>
      </c>
      <c r="R230" t="s">
        <v>364</v>
      </c>
      <c r="AD230" t="s">
        <v>319</v>
      </c>
      <c r="AN230" t="s">
        <v>252</v>
      </c>
      <c r="AQ230" t="s">
        <v>371</v>
      </c>
    </row>
    <row r="231" spans="15:43">
      <c r="O231" t="s">
        <v>372</v>
      </c>
      <c r="R231" t="s">
        <v>463</v>
      </c>
      <c r="AD231" t="s">
        <v>527</v>
      </c>
      <c r="AN231" t="s">
        <v>388</v>
      </c>
      <c r="AQ231" t="s">
        <v>372</v>
      </c>
    </row>
    <row r="232" spans="15:43">
      <c r="O232" t="s">
        <v>373</v>
      </c>
      <c r="R232" t="s">
        <v>366</v>
      </c>
      <c r="AD232" t="s">
        <v>304</v>
      </c>
      <c r="AN232" t="s">
        <v>389</v>
      </c>
      <c r="AQ232" t="s">
        <v>373</v>
      </c>
    </row>
    <row r="233" spans="15:43">
      <c r="O233" t="s">
        <v>374</v>
      </c>
      <c r="R233" t="s">
        <v>367</v>
      </c>
      <c r="AD233" t="s">
        <v>323</v>
      </c>
      <c r="AN233" t="s">
        <v>390</v>
      </c>
      <c r="AQ233" t="s">
        <v>374</v>
      </c>
    </row>
    <row r="234" spans="15:43">
      <c r="O234" t="s">
        <v>229</v>
      </c>
      <c r="R234" t="s">
        <v>229</v>
      </c>
      <c r="AD234" t="s">
        <v>324</v>
      </c>
      <c r="AN234" t="s">
        <v>211</v>
      </c>
      <c r="AQ234" t="s">
        <v>229</v>
      </c>
    </row>
    <row r="235" spans="15:43">
      <c r="O235" t="s">
        <v>323</v>
      </c>
      <c r="R235" t="s">
        <v>323</v>
      </c>
      <c r="AD235" t="s">
        <v>306</v>
      </c>
      <c r="AN235" t="s">
        <v>212</v>
      </c>
      <c r="AQ235" t="s">
        <v>323</v>
      </c>
    </row>
    <row r="236" spans="15:43">
      <c r="O236" t="s">
        <v>375</v>
      </c>
      <c r="R236" t="s">
        <v>375</v>
      </c>
      <c r="AD236" t="s">
        <v>325</v>
      </c>
      <c r="AN236" t="s">
        <v>391</v>
      </c>
      <c r="AQ236" t="s">
        <v>375</v>
      </c>
    </row>
    <row r="237" spans="15:43">
      <c r="O237" t="s">
        <v>255</v>
      </c>
      <c r="R237" t="s">
        <v>255</v>
      </c>
      <c r="AD237" t="s">
        <v>326</v>
      </c>
      <c r="AN237" t="s">
        <v>392</v>
      </c>
      <c r="AQ237" t="s">
        <v>255</v>
      </c>
    </row>
    <row r="238" spans="15:43">
      <c r="O238" t="s">
        <v>376</v>
      </c>
      <c r="R238" t="s">
        <v>376</v>
      </c>
      <c r="AD238" t="s">
        <v>327</v>
      </c>
      <c r="AN238" t="s">
        <v>304</v>
      </c>
      <c r="AQ238" t="s">
        <v>376</v>
      </c>
    </row>
    <row r="239" spans="15:43">
      <c r="O239" t="s">
        <v>377</v>
      </c>
      <c r="R239" t="s">
        <v>464</v>
      </c>
      <c r="AD239" t="s">
        <v>328</v>
      </c>
      <c r="AN239" t="s">
        <v>266</v>
      </c>
      <c r="AQ239" t="s">
        <v>377</v>
      </c>
    </row>
    <row r="240" spans="15:43">
      <c r="O240" t="s">
        <v>378</v>
      </c>
      <c r="R240" t="s">
        <v>465</v>
      </c>
      <c r="AD240" t="s">
        <v>329</v>
      </c>
      <c r="AN240" t="s">
        <v>362</v>
      </c>
      <c r="AQ240" t="s">
        <v>378</v>
      </c>
    </row>
    <row r="241" spans="15:43">
      <c r="O241" t="s">
        <v>379</v>
      </c>
      <c r="R241" t="s">
        <v>466</v>
      </c>
      <c r="AD241" t="s">
        <v>304</v>
      </c>
      <c r="AN241" t="s">
        <v>236</v>
      </c>
      <c r="AQ241" t="s">
        <v>379</v>
      </c>
    </row>
    <row r="242" spans="15:43">
      <c r="O242" t="s">
        <v>380</v>
      </c>
      <c r="R242" t="s">
        <v>467</v>
      </c>
      <c r="AD242" t="s">
        <v>330</v>
      </c>
      <c r="AN242" t="s">
        <v>393</v>
      </c>
      <c r="AQ242" t="s">
        <v>380</v>
      </c>
    </row>
    <row r="243" spans="15:43">
      <c r="O243" t="s">
        <v>381</v>
      </c>
      <c r="R243" t="s">
        <v>468</v>
      </c>
      <c r="AD243" t="s">
        <v>331</v>
      </c>
      <c r="AN243" t="s">
        <v>215</v>
      </c>
      <c r="AQ243" t="s">
        <v>381</v>
      </c>
    </row>
    <row r="244" spans="15:43">
      <c r="O244" t="s">
        <v>382</v>
      </c>
      <c r="R244" t="s">
        <v>469</v>
      </c>
      <c r="AD244" t="s">
        <v>306</v>
      </c>
      <c r="AN244" t="s">
        <v>394</v>
      </c>
      <c r="AQ244" t="s">
        <v>382</v>
      </c>
    </row>
    <row r="245" spans="15:43">
      <c r="O245" t="s">
        <v>383</v>
      </c>
      <c r="R245" t="s">
        <v>470</v>
      </c>
      <c r="AD245" t="s">
        <v>325</v>
      </c>
      <c r="AN245" t="s">
        <v>389</v>
      </c>
      <c r="AQ245" t="s">
        <v>383</v>
      </c>
    </row>
    <row r="246" spans="15:43">
      <c r="O246" t="s">
        <v>229</v>
      </c>
      <c r="R246" t="s">
        <v>229</v>
      </c>
      <c r="AD246" t="s">
        <v>528</v>
      </c>
      <c r="AN246" t="s">
        <v>395</v>
      </c>
      <c r="AQ246" t="s">
        <v>229</v>
      </c>
    </row>
    <row r="247" spans="15:43">
      <c r="O247" t="s">
        <v>211</v>
      </c>
      <c r="R247" t="s">
        <v>211</v>
      </c>
      <c r="AD247" t="s">
        <v>333</v>
      </c>
      <c r="AN247" t="s">
        <v>396</v>
      </c>
      <c r="AQ247" t="s">
        <v>211</v>
      </c>
    </row>
    <row r="248" spans="15:43">
      <c r="O248" t="s">
        <v>212</v>
      </c>
      <c r="R248" t="s">
        <v>212</v>
      </c>
      <c r="AD248" t="s">
        <v>529</v>
      </c>
      <c r="AN248" t="s">
        <v>397</v>
      </c>
      <c r="AQ248" t="s">
        <v>212</v>
      </c>
    </row>
    <row r="249" spans="15:43">
      <c r="O249" t="s">
        <v>257</v>
      </c>
      <c r="R249" t="s">
        <v>257</v>
      </c>
      <c r="AD249" t="s">
        <v>335</v>
      </c>
      <c r="AN249" t="s">
        <v>398</v>
      </c>
      <c r="AQ249" t="s">
        <v>257</v>
      </c>
    </row>
    <row r="250" spans="15:43">
      <c r="O250" t="s">
        <v>384</v>
      </c>
      <c r="R250" t="s">
        <v>384</v>
      </c>
      <c r="AD250" t="s">
        <v>304</v>
      </c>
      <c r="AN250" t="s">
        <v>265</v>
      </c>
      <c r="AQ250" t="s">
        <v>384</v>
      </c>
    </row>
    <row r="251" spans="15:43">
      <c r="O251" t="s">
        <v>385</v>
      </c>
      <c r="R251" t="s">
        <v>471</v>
      </c>
      <c r="AD251" t="s">
        <v>336</v>
      </c>
      <c r="AN251" t="s">
        <v>304</v>
      </c>
      <c r="AQ251" t="s">
        <v>385</v>
      </c>
    </row>
    <row r="252" spans="15:43">
      <c r="O252" t="s">
        <v>386</v>
      </c>
      <c r="R252" t="s">
        <v>472</v>
      </c>
      <c r="AD252" t="s">
        <v>337</v>
      </c>
      <c r="AN252" t="s">
        <v>399</v>
      </c>
      <c r="AQ252" t="s">
        <v>386</v>
      </c>
    </row>
    <row r="253" spans="15:43">
      <c r="O253" t="s">
        <v>387</v>
      </c>
      <c r="R253" t="s">
        <v>473</v>
      </c>
      <c r="AD253" t="s">
        <v>258</v>
      </c>
      <c r="AN253" t="s">
        <v>389</v>
      </c>
      <c r="AQ253" t="s">
        <v>387</v>
      </c>
    </row>
    <row r="254" spans="15:43">
      <c r="O254" t="s">
        <v>252</v>
      </c>
      <c r="R254" t="s">
        <v>252</v>
      </c>
      <c r="AD254" t="s">
        <v>338</v>
      </c>
      <c r="AN254" t="s">
        <v>400</v>
      </c>
      <c r="AQ254" t="s">
        <v>252</v>
      </c>
    </row>
    <row r="255" spans="15:43">
      <c r="O255" t="s">
        <v>388</v>
      </c>
      <c r="R255" t="s">
        <v>388</v>
      </c>
      <c r="AD255" t="s">
        <v>339</v>
      </c>
      <c r="AN255" t="s">
        <v>401</v>
      </c>
      <c r="AQ255" t="s">
        <v>388</v>
      </c>
    </row>
    <row r="256" spans="15:43">
      <c r="O256" t="s">
        <v>389</v>
      </c>
      <c r="R256" t="s">
        <v>389</v>
      </c>
      <c r="AD256" t="s">
        <v>531</v>
      </c>
      <c r="AN256" t="s">
        <v>240</v>
      </c>
      <c r="AQ256" t="s">
        <v>389</v>
      </c>
    </row>
    <row r="257" spans="15:43">
      <c r="O257" t="s">
        <v>390</v>
      </c>
      <c r="R257" t="s">
        <v>390</v>
      </c>
      <c r="AD257" t="s">
        <v>304</v>
      </c>
      <c r="AN257" t="s">
        <v>227</v>
      </c>
      <c r="AQ257" t="s">
        <v>390</v>
      </c>
    </row>
    <row r="258" spans="15:43">
      <c r="O258" t="s">
        <v>211</v>
      </c>
      <c r="R258" t="s">
        <v>211</v>
      </c>
      <c r="AD258" t="s">
        <v>343</v>
      </c>
      <c r="AN258" t="s">
        <v>228</v>
      </c>
      <c r="AQ258" t="s">
        <v>211</v>
      </c>
    </row>
    <row r="259" spans="15:43">
      <c r="O259" t="s">
        <v>212</v>
      </c>
      <c r="R259" t="s">
        <v>212</v>
      </c>
      <c r="AD259" t="s">
        <v>305</v>
      </c>
      <c r="AN259" t="s">
        <v>252</v>
      </c>
      <c r="AQ259" t="s">
        <v>212</v>
      </c>
    </row>
    <row r="260" spans="15:43">
      <c r="O260" t="s">
        <v>391</v>
      </c>
      <c r="R260" t="s">
        <v>391</v>
      </c>
      <c r="AD260" t="s">
        <v>344</v>
      </c>
      <c r="AQ260" t="s">
        <v>391</v>
      </c>
    </row>
    <row r="261" spans="15:43">
      <c r="O261" t="s">
        <v>392</v>
      </c>
      <c r="R261" t="s">
        <v>392</v>
      </c>
      <c r="AD261" t="s">
        <v>345</v>
      </c>
      <c r="AQ261" t="s">
        <v>392</v>
      </c>
    </row>
    <row r="262" spans="15:43">
      <c r="O262" t="s">
        <v>304</v>
      </c>
      <c r="R262" t="s">
        <v>304</v>
      </c>
      <c r="AD262" t="s">
        <v>346</v>
      </c>
      <c r="AQ262" t="s">
        <v>304</v>
      </c>
    </row>
    <row r="263" spans="15:43">
      <c r="O263" t="s">
        <v>266</v>
      </c>
      <c r="R263" t="s">
        <v>266</v>
      </c>
      <c r="AD263" t="s">
        <v>347</v>
      </c>
      <c r="AQ263" t="s">
        <v>266</v>
      </c>
    </row>
    <row r="264" spans="15:43">
      <c r="O264" t="s">
        <v>362</v>
      </c>
      <c r="R264" t="s">
        <v>362</v>
      </c>
      <c r="AD264" t="s">
        <v>304</v>
      </c>
      <c r="AQ264" t="s">
        <v>362</v>
      </c>
    </row>
    <row r="265" spans="15:43">
      <c r="O265" t="s">
        <v>236</v>
      </c>
      <c r="R265" t="s">
        <v>236</v>
      </c>
      <c r="AD265" t="s">
        <v>348</v>
      </c>
      <c r="AQ265" t="s">
        <v>236</v>
      </c>
    </row>
    <row r="266" spans="15:43">
      <c r="O266" t="s">
        <v>393</v>
      </c>
      <c r="R266" t="s">
        <v>393</v>
      </c>
      <c r="AD266" t="s">
        <v>349</v>
      </c>
      <c r="AQ266" t="s">
        <v>393</v>
      </c>
    </row>
    <row r="267" spans="15:43">
      <c r="O267" t="s">
        <v>215</v>
      </c>
      <c r="R267" t="s">
        <v>215</v>
      </c>
      <c r="AD267" t="s">
        <v>350</v>
      </c>
      <c r="AQ267" t="s">
        <v>215</v>
      </c>
    </row>
    <row r="268" spans="15:43">
      <c r="O268" t="s">
        <v>394</v>
      </c>
      <c r="R268" t="s">
        <v>394</v>
      </c>
      <c r="AD268" t="s">
        <v>351</v>
      </c>
      <c r="AQ268" t="s">
        <v>394</v>
      </c>
    </row>
    <row r="269" spans="15:43">
      <c r="O269" t="s">
        <v>389</v>
      </c>
      <c r="R269" t="s">
        <v>389</v>
      </c>
      <c r="AD269" t="s">
        <v>548</v>
      </c>
      <c r="AQ269" t="s">
        <v>389</v>
      </c>
    </row>
    <row r="270" spans="15:43">
      <c r="O270" t="s">
        <v>395</v>
      </c>
      <c r="R270" t="s">
        <v>395</v>
      </c>
      <c r="AD270" t="s">
        <v>353</v>
      </c>
      <c r="AQ270" t="s">
        <v>395</v>
      </c>
    </row>
    <row r="271" spans="15:43">
      <c r="O271" t="s">
        <v>396</v>
      </c>
      <c r="R271" t="s">
        <v>396</v>
      </c>
      <c r="AD271" t="s">
        <v>304</v>
      </c>
      <c r="AQ271" t="s">
        <v>396</v>
      </c>
    </row>
    <row r="272" spans="15:43">
      <c r="O272" t="s">
        <v>397</v>
      </c>
      <c r="R272" t="s">
        <v>397</v>
      </c>
      <c r="AD272" t="s">
        <v>211</v>
      </c>
      <c r="AQ272" t="s">
        <v>397</v>
      </c>
    </row>
    <row r="273" spans="15:43">
      <c r="O273" t="s">
        <v>398</v>
      </c>
      <c r="R273" t="s">
        <v>398</v>
      </c>
      <c r="AD273" t="s">
        <v>212</v>
      </c>
      <c r="AQ273" t="s">
        <v>398</v>
      </c>
    </row>
    <row r="274" spans="15:43">
      <c r="O274" t="s">
        <v>265</v>
      </c>
      <c r="R274" t="s">
        <v>265</v>
      </c>
      <c r="AD274" t="s">
        <v>323</v>
      </c>
      <c r="AQ274" t="s">
        <v>265</v>
      </c>
    </row>
    <row r="275" spans="15:43">
      <c r="O275" t="s">
        <v>304</v>
      </c>
      <c r="R275" t="s">
        <v>304</v>
      </c>
      <c r="AD275" t="s">
        <v>324</v>
      </c>
      <c r="AQ275" t="s">
        <v>304</v>
      </c>
    </row>
    <row r="276" spans="15:43">
      <c r="O276" t="s">
        <v>399</v>
      </c>
      <c r="R276" t="s">
        <v>399</v>
      </c>
      <c r="AD276" t="s">
        <v>266</v>
      </c>
      <c r="AQ276" t="s">
        <v>399</v>
      </c>
    </row>
    <row r="277" spans="15:43">
      <c r="O277" t="s">
        <v>389</v>
      </c>
      <c r="R277" t="s">
        <v>389</v>
      </c>
      <c r="AD277" t="s">
        <v>354</v>
      </c>
      <c r="AQ277" t="s">
        <v>389</v>
      </c>
    </row>
    <row r="278" spans="15:43">
      <c r="O278" t="s">
        <v>400</v>
      </c>
      <c r="R278" t="s">
        <v>400</v>
      </c>
      <c r="AD278" t="s">
        <v>355</v>
      </c>
      <c r="AQ278" t="s">
        <v>400</v>
      </c>
    </row>
    <row r="279" spans="15:43">
      <c r="O279" t="s">
        <v>401</v>
      </c>
      <c r="R279" t="s">
        <v>401</v>
      </c>
      <c r="AD279" t="s">
        <v>549</v>
      </c>
      <c r="AQ279" t="s">
        <v>401</v>
      </c>
    </row>
    <row r="280" spans="15:43">
      <c r="O280" t="s">
        <v>240</v>
      </c>
      <c r="R280" t="s">
        <v>240</v>
      </c>
      <c r="AD280" t="s">
        <v>364</v>
      </c>
      <c r="AQ280" t="s">
        <v>240</v>
      </c>
    </row>
    <row r="281" spans="15:43">
      <c r="O281" t="s">
        <v>227</v>
      </c>
      <c r="R281" t="s">
        <v>227</v>
      </c>
      <c r="AD281" t="s">
        <v>365</v>
      </c>
      <c r="AQ281" t="s">
        <v>227</v>
      </c>
    </row>
    <row r="282" spans="15:43">
      <c r="O282" t="s">
        <v>228</v>
      </c>
      <c r="R282" t="s">
        <v>228</v>
      </c>
      <c r="AD282" t="s">
        <v>514</v>
      </c>
      <c r="AQ282" t="s">
        <v>228</v>
      </c>
    </row>
    <row r="283" spans="15:43">
      <c r="O283" t="s">
        <v>252</v>
      </c>
      <c r="R283" t="s">
        <v>252</v>
      </c>
      <c r="AD283" t="s">
        <v>304</v>
      </c>
      <c r="AQ283" t="s">
        <v>252</v>
      </c>
    </row>
    <row r="284" spans="15:43">
      <c r="AD284" t="s">
        <v>361</v>
      </c>
    </row>
    <row r="285" spans="15:43">
      <c r="AD285" t="s">
        <v>362</v>
      </c>
    </row>
    <row r="286" spans="15:43">
      <c r="AD286" t="s">
        <v>266</v>
      </c>
    </row>
    <row r="287" spans="15:43">
      <c r="AD287" t="s">
        <v>354</v>
      </c>
    </row>
    <row r="288" spans="15:43">
      <c r="AD288" t="s">
        <v>533</v>
      </c>
    </row>
    <row r="289" spans="30:30">
      <c r="AD289" t="s">
        <v>364</v>
      </c>
    </row>
    <row r="290" spans="30:30">
      <c r="AD290" t="s">
        <v>395</v>
      </c>
    </row>
    <row r="291" spans="30:30">
      <c r="AD291" t="s">
        <v>514</v>
      </c>
    </row>
    <row r="292" spans="30:30">
      <c r="AD292" t="s">
        <v>304</v>
      </c>
    </row>
    <row r="293" spans="30:30">
      <c r="AD293" t="s">
        <v>368</v>
      </c>
    </row>
    <row r="294" spans="30:30">
      <c r="AD294" t="s">
        <v>280</v>
      </c>
    </row>
    <row r="295" spans="30:30">
      <c r="AD295" t="s">
        <v>369</v>
      </c>
    </row>
    <row r="296" spans="30:30">
      <c r="AD296" t="s">
        <v>266</v>
      </c>
    </row>
    <row r="297" spans="30:30">
      <c r="AD297" t="s">
        <v>534</v>
      </c>
    </row>
    <row r="298" spans="30:30">
      <c r="AD298" t="s">
        <v>371</v>
      </c>
    </row>
    <row r="299" spans="30:30">
      <c r="AD299" t="s">
        <v>372</v>
      </c>
    </row>
    <row r="300" spans="30:30">
      <c r="AD300" t="s">
        <v>514</v>
      </c>
    </row>
    <row r="301" spans="30:30">
      <c r="AD301" t="s">
        <v>229</v>
      </c>
    </row>
    <row r="302" spans="30:30">
      <c r="AD302" t="s">
        <v>323</v>
      </c>
    </row>
    <row r="303" spans="30:30">
      <c r="AD303" t="s">
        <v>375</v>
      </c>
    </row>
    <row r="304" spans="30:30">
      <c r="AD304" t="s">
        <v>255</v>
      </c>
    </row>
    <row r="305" spans="30:30">
      <c r="AD305" t="s">
        <v>376</v>
      </c>
    </row>
    <row r="306" spans="30:30">
      <c r="AD306" t="s">
        <v>377</v>
      </c>
    </row>
    <row r="307" spans="30:30">
      <c r="AD307" t="s">
        <v>378</v>
      </c>
    </row>
    <row r="308" spans="30:30">
      <c r="AD308" t="s">
        <v>536</v>
      </c>
    </row>
    <row r="309" spans="30:30">
      <c r="AD309" t="s">
        <v>382</v>
      </c>
    </row>
    <row r="310" spans="30:30">
      <c r="AD310" t="s">
        <v>383</v>
      </c>
    </row>
    <row r="311" spans="30:30">
      <c r="AD311" t="s">
        <v>229</v>
      </c>
    </row>
    <row r="312" spans="30:30">
      <c r="AD312" t="s">
        <v>211</v>
      </c>
    </row>
    <row r="313" spans="30:30">
      <c r="AD313" t="s">
        <v>212</v>
      </c>
    </row>
    <row r="314" spans="30:30">
      <c r="AD314" t="s">
        <v>257</v>
      </c>
    </row>
    <row r="315" spans="30:30">
      <c r="AD315" t="s">
        <v>384</v>
      </c>
    </row>
    <row r="316" spans="30:30">
      <c r="AD316" t="s">
        <v>385</v>
      </c>
    </row>
    <row r="317" spans="30:30">
      <c r="AD317" t="s">
        <v>386</v>
      </c>
    </row>
    <row r="318" spans="30:30">
      <c r="AD318" t="s">
        <v>387</v>
      </c>
    </row>
    <row r="319" spans="30:30">
      <c r="AD319" t="s">
        <v>252</v>
      </c>
    </row>
    <row r="320" spans="30:30">
      <c r="AD320" t="s">
        <v>388</v>
      </c>
    </row>
    <row r="321" spans="30:30">
      <c r="AD321" t="s">
        <v>389</v>
      </c>
    </row>
    <row r="322" spans="30:30">
      <c r="AD322" t="s">
        <v>390</v>
      </c>
    </row>
    <row r="323" spans="30:30">
      <c r="AD323" t="s">
        <v>211</v>
      </c>
    </row>
    <row r="324" spans="30:30">
      <c r="AD324" t="s">
        <v>212</v>
      </c>
    </row>
    <row r="325" spans="30:30">
      <c r="AD325" t="s">
        <v>391</v>
      </c>
    </row>
    <row r="326" spans="30:30">
      <c r="AD326" t="s">
        <v>392</v>
      </c>
    </row>
    <row r="327" spans="30:30">
      <c r="AD327" t="s">
        <v>304</v>
      </c>
    </row>
    <row r="328" spans="30:30">
      <c r="AD328" t="s">
        <v>266</v>
      </c>
    </row>
    <row r="329" spans="30:30">
      <c r="AD329" t="s">
        <v>236</v>
      </c>
    </row>
    <row r="330" spans="30:30">
      <c r="AD330" t="s">
        <v>393</v>
      </c>
    </row>
    <row r="331" spans="30:30">
      <c r="AD331" t="s">
        <v>215</v>
      </c>
    </row>
    <row r="332" spans="30:30">
      <c r="AD332" t="s">
        <v>394</v>
      </c>
    </row>
    <row r="333" spans="30:30">
      <c r="AD333" t="s">
        <v>389</v>
      </c>
    </row>
    <row r="334" spans="30:30">
      <c r="AD334" t="s">
        <v>395</v>
      </c>
    </row>
    <row r="335" spans="30:30">
      <c r="AD335" t="s">
        <v>396</v>
      </c>
    </row>
    <row r="336" spans="30:30">
      <c r="AD336" t="s">
        <v>397</v>
      </c>
    </row>
    <row r="337" spans="30:30">
      <c r="AD337" t="s">
        <v>398</v>
      </c>
    </row>
    <row r="338" spans="30:30">
      <c r="AD338" t="s">
        <v>265</v>
      </c>
    </row>
    <row r="339" spans="30:30">
      <c r="AD339" t="s">
        <v>304</v>
      </c>
    </row>
    <row r="340" spans="30:30">
      <c r="AD340" t="s">
        <v>399</v>
      </c>
    </row>
    <row r="341" spans="30:30">
      <c r="AD341" t="s">
        <v>389</v>
      </c>
    </row>
    <row r="342" spans="30:30">
      <c r="AD342" t="s">
        <v>400</v>
      </c>
    </row>
    <row r="343" spans="30:30">
      <c r="AD343" t="s">
        <v>401</v>
      </c>
    </row>
    <row r="344" spans="30:30">
      <c r="AD344" t="s">
        <v>240</v>
      </c>
    </row>
    <row r="345" spans="30:30">
      <c r="AD345" t="s">
        <v>227</v>
      </c>
    </row>
    <row r="346" spans="30:30">
      <c r="AD346" t="s">
        <v>228</v>
      </c>
    </row>
    <row r="347" spans="30:30">
      <c r="AD347" t="s">
        <v>252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DD762-97AA-4E2E-8EEC-95F4B4A67306}">
  <dimension ref="A1:AB13"/>
  <sheetViews>
    <sheetView zoomScale="83" workbookViewId="0">
      <selection activeCell="U27" sqref="U27"/>
    </sheetView>
  </sheetViews>
  <sheetFormatPr defaultRowHeight="14.4"/>
  <sheetData>
    <row r="1" spans="1:28">
      <c r="A1" t="s">
        <v>14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28">
      <c r="A2">
        <v>10</v>
      </c>
      <c r="B2">
        <v>10.52</v>
      </c>
      <c r="C2">
        <v>1.05</v>
      </c>
      <c r="D2">
        <v>5.7999999999999996E-3</v>
      </c>
      <c r="E2">
        <v>0.9516</v>
      </c>
      <c r="F2">
        <v>5.1499999999999997E-2</v>
      </c>
      <c r="V2">
        <v>80</v>
      </c>
      <c r="W2">
        <v>60.14</v>
      </c>
      <c r="X2">
        <v>0.75</v>
      </c>
      <c r="Y2">
        <v>0.87990000000000002</v>
      </c>
      <c r="Z2">
        <v>0.97430000000000005</v>
      </c>
      <c r="AA2">
        <v>0.89710000000000001</v>
      </c>
      <c r="AB2" t="s">
        <v>6</v>
      </c>
    </row>
    <row r="3" spans="1:28">
      <c r="A3">
        <v>20</v>
      </c>
      <c r="B3">
        <v>16.809999999999999</v>
      </c>
      <c r="C3">
        <v>0.84</v>
      </c>
      <c r="D3">
        <v>2.4E-2</v>
      </c>
      <c r="E3">
        <v>0.95679999999999998</v>
      </c>
      <c r="F3">
        <v>5.1499999999999997E-2</v>
      </c>
      <c r="V3">
        <v>75</v>
      </c>
      <c r="W3">
        <v>20.190000000000001</v>
      </c>
      <c r="X3">
        <v>0.27</v>
      </c>
      <c r="Y3">
        <v>0.9093</v>
      </c>
      <c r="Z3">
        <v>0.97430000000000005</v>
      </c>
      <c r="AA3">
        <v>0.92649999999999999</v>
      </c>
      <c r="AB3" t="s">
        <v>6</v>
      </c>
    </row>
    <row r="4" spans="1:28">
      <c r="A4">
        <v>30</v>
      </c>
      <c r="B4">
        <v>23.36</v>
      </c>
      <c r="C4">
        <v>0.78</v>
      </c>
      <c r="D4">
        <v>5.9400000000000001E-2</v>
      </c>
      <c r="E4">
        <v>0.96599999999999997</v>
      </c>
      <c r="F4">
        <v>8.09E-2</v>
      </c>
    </row>
    <row r="5" spans="1:28">
      <c r="A5">
        <v>40</v>
      </c>
      <c r="B5">
        <v>30.76</v>
      </c>
      <c r="C5">
        <v>0.77</v>
      </c>
      <c r="D5">
        <v>7.3099999999999998E-2</v>
      </c>
      <c r="E5">
        <v>0.91020000000000001</v>
      </c>
      <c r="F5">
        <v>0.13969999999999999</v>
      </c>
    </row>
    <row r="6" spans="1:28">
      <c r="A6">
        <v>50</v>
      </c>
      <c r="B6">
        <v>39.43</v>
      </c>
      <c r="C6">
        <v>0.79</v>
      </c>
      <c r="D6">
        <v>0.47849999999999998</v>
      </c>
      <c r="E6">
        <v>0.80079999999999996</v>
      </c>
      <c r="F6">
        <v>0.13969999999999999</v>
      </c>
    </row>
    <row r="7" spans="1:28">
      <c r="A7">
        <v>60</v>
      </c>
      <c r="B7">
        <v>47.13</v>
      </c>
      <c r="C7">
        <v>0.79</v>
      </c>
      <c r="D7">
        <v>0.65449999999999997</v>
      </c>
      <c r="E7">
        <v>0.87929999999999997</v>
      </c>
      <c r="F7">
        <v>0.71319999999999995</v>
      </c>
    </row>
    <row r="8" spans="1:28">
      <c r="A8">
        <v>70</v>
      </c>
      <c r="B8">
        <v>52.82</v>
      </c>
      <c r="C8">
        <v>0.75</v>
      </c>
      <c r="D8">
        <v>0.79820000000000002</v>
      </c>
      <c r="E8">
        <v>0.89300000000000002</v>
      </c>
      <c r="F8">
        <v>0.83819999999999995</v>
      </c>
    </row>
    <row r="9" spans="1:28">
      <c r="A9">
        <v>80</v>
      </c>
      <c r="B9">
        <v>60.14</v>
      </c>
      <c r="C9">
        <v>0.75</v>
      </c>
      <c r="D9">
        <v>0.87990000000000002</v>
      </c>
      <c r="E9">
        <v>0.97430000000000005</v>
      </c>
      <c r="F9">
        <v>0.89710000000000001</v>
      </c>
      <c r="G9" t="s">
        <v>6</v>
      </c>
    </row>
    <row r="10" spans="1:28">
      <c r="A10">
        <v>90</v>
      </c>
      <c r="B10">
        <v>66.33</v>
      </c>
      <c r="C10">
        <v>0.74</v>
      </c>
      <c r="D10">
        <v>0.78879999999999995</v>
      </c>
      <c r="E10">
        <v>0.96599999999999997</v>
      </c>
      <c r="F10">
        <v>0.80149999999999999</v>
      </c>
    </row>
    <row r="11" spans="1:28">
      <c r="A11">
        <v>100</v>
      </c>
      <c r="B11">
        <v>72.8</v>
      </c>
      <c r="C11">
        <v>0.73</v>
      </c>
      <c r="D11">
        <v>0.81669999999999998</v>
      </c>
      <c r="E11">
        <v>0.96599999999999997</v>
      </c>
      <c r="F11">
        <v>0.83819999999999995</v>
      </c>
    </row>
    <row r="12" spans="1:28">
      <c r="A12">
        <v>110</v>
      </c>
      <c r="B12">
        <v>89.56</v>
      </c>
      <c r="C12">
        <v>0.81</v>
      </c>
      <c r="D12">
        <v>0.81669999999999998</v>
      </c>
      <c r="E12">
        <v>0.96599999999999997</v>
      </c>
      <c r="F12">
        <v>0.83819999999999995</v>
      </c>
    </row>
    <row r="13" spans="1:28">
      <c r="A13">
        <v>120</v>
      </c>
      <c r="B13">
        <v>88.16</v>
      </c>
      <c r="C13">
        <v>0.73</v>
      </c>
      <c r="D13">
        <v>0.81669999999999998</v>
      </c>
      <c r="E13">
        <v>0.96599999999999997</v>
      </c>
      <c r="F13">
        <v>0.83819999999999995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70B1-7D74-4AA1-B3EB-858D3EF91340}">
  <dimension ref="A1:V25"/>
  <sheetViews>
    <sheetView workbookViewId="0">
      <selection activeCell="B26" sqref="B26"/>
    </sheetView>
  </sheetViews>
  <sheetFormatPr defaultRowHeight="14.4"/>
  <cols>
    <col min="1" max="1" width="19.5546875" customWidth="1"/>
  </cols>
  <sheetData>
    <row r="1" spans="1:22">
      <c r="A1" t="s">
        <v>123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I1" t="s">
        <v>123</v>
      </c>
      <c r="J1" t="s">
        <v>5</v>
      </c>
      <c r="K1" t="s">
        <v>57</v>
      </c>
      <c r="L1" t="s">
        <v>1</v>
      </c>
      <c r="M1" t="s">
        <v>2</v>
      </c>
      <c r="N1" t="s">
        <v>3</v>
      </c>
      <c r="P1" t="s">
        <v>123</v>
      </c>
      <c r="Q1" t="s">
        <v>5</v>
      </c>
      <c r="R1" t="s">
        <v>57</v>
      </c>
      <c r="S1" t="s">
        <v>1</v>
      </c>
      <c r="T1" t="s">
        <v>2</v>
      </c>
      <c r="U1" t="s">
        <v>3</v>
      </c>
    </row>
    <row r="2" spans="1:22">
      <c r="A2">
        <v>25</v>
      </c>
      <c r="B2">
        <v>7.61</v>
      </c>
      <c r="C2">
        <v>0.3</v>
      </c>
      <c r="D2">
        <v>0.16489999999999999</v>
      </c>
      <c r="E2">
        <v>0.79830000000000001</v>
      </c>
      <c r="F2">
        <v>0.23530000000000001</v>
      </c>
      <c r="I2">
        <v>25</v>
      </c>
      <c r="J2">
        <v>8.3800000000000008</v>
      </c>
      <c r="K2">
        <v>0.34</v>
      </c>
      <c r="L2">
        <v>0.877</v>
      </c>
      <c r="M2">
        <v>0.96199999999999997</v>
      </c>
      <c r="N2">
        <v>0.89870000000000005</v>
      </c>
      <c r="P2">
        <v>25</v>
      </c>
      <c r="Q2">
        <v>8.0299999999999994</v>
      </c>
      <c r="R2">
        <v>0.32</v>
      </c>
      <c r="S2">
        <v>0.16489999999999999</v>
      </c>
      <c r="T2">
        <v>0.79830000000000001</v>
      </c>
      <c r="U2">
        <v>0.23530000000000001</v>
      </c>
    </row>
    <row r="3" spans="1:22">
      <c r="A3">
        <v>50</v>
      </c>
      <c r="B3">
        <v>13.37</v>
      </c>
      <c r="C3">
        <v>0.27</v>
      </c>
      <c r="D3">
        <v>0.75739999999999996</v>
      </c>
      <c r="E3">
        <v>0.88539999999999996</v>
      </c>
      <c r="F3">
        <v>0.77939999999999998</v>
      </c>
      <c r="I3">
        <v>50</v>
      </c>
      <c r="J3">
        <v>14.66</v>
      </c>
      <c r="K3">
        <v>0.28999999999999998</v>
      </c>
      <c r="L3">
        <v>0.94940000000000002</v>
      </c>
      <c r="M3">
        <v>1</v>
      </c>
      <c r="N3">
        <v>0.94940000000000002</v>
      </c>
      <c r="O3" t="s">
        <v>6</v>
      </c>
      <c r="P3">
        <v>50</v>
      </c>
      <c r="Q3">
        <v>13.34</v>
      </c>
      <c r="R3">
        <v>0.27</v>
      </c>
      <c r="S3">
        <v>0.75739999999999996</v>
      </c>
      <c r="T3">
        <v>0.88539999999999996</v>
      </c>
      <c r="U3">
        <v>0.77939999999999998</v>
      </c>
    </row>
    <row r="4" spans="1:22">
      <c r="A4">
        <v>75</v>
      </c>
      <c r="B4">
        <v>19.2</v>
      </c>
      <c r="C4">
        <v>0.26</v>
      </c>
      <c r="D4">
        <v>0.9093</v>
      </c>
      <c r="E4">
        <v>0.97430000000000005</v>
      </c>
      <c r="F4">
        <v>0.92649999999999999</v>
      </c>
      <c r="G4" t="s">
        <v>6</v>
      </c>
      <c r="I4">
        <v>75</v>
      </c>
      <c r="J4">
        <v>20.239999999999998</v>
      </c>
      <c r="K4">
        <v>0.27</v>
      </c>
      <c r="L4">
        <v>0.94940000000000002</v>
      </c>
      <c r="M4">
        <v>1</v>
      </c>
      <c r="N4">
        <v>0.94940000000000002</v>
      </c>
      <c r="P4">
        <v>75</v>
      </c>
      <c r="Q4">
        <v>19.46</v>
      </c>
      <c r="R4">
        <v>0.26</v>
      </c>
      <c r="S4">
        <v>0.9093</v>
      </c>
      <c r="T4">
        <v>0.97430000000000005</v>
      </c>
      <c r="U4">
        <v>0.92649999999999999</v>
      </c>
      <c r="V4" t="s">
        <v>6</v>
      </c>
    </row>
    <row r="5" spans="1:22">
      <c r="A5">
        <v>100</v>
      </c>
      <c r="B5">
        <v>24.96</v>
      </c>
      <c r="C5">
        <v>0.25</v>
      </c>
      <c r="D5">
        <v>0.9093</v>
      </c>
      <c r="E5">
        <v>0.97430000000000005</v>
      </c>
      <c r="F5">
        <v>0.92649999999999999</v>
      </c>
      <c r="I5">
        <v>100</v>
      </c>
      <c r="J5">
        <v>25.98</v>
      </c>
      <c r="K5">
        <v>0.26</v>
      </c>
      <c r="L5">
        <v>0.88190000000000002</v>
      </c>
      <c r="M5">
        <v>0.97470000000000001</v>
      </c>
      <c r="N5">
        <v>0.89870000000000005</v>
      </c>
      <c r="P5">
        <v>100</v>
      </c>
      <c r="Q5">
        <v>28.16</v>
      </c>
      <c r="R5">
        <v>0.28000000000000003</v>
      </c>
      <c r="S5">
        <v>0.9093</v>
      </c>
      <c r="T5">
        <v>0.97430000000000005</v>
      </c>
      <c r="U5">
        <v>0.92649999999999999</v>
      </c>
    </row>
    <row r="6" spans="1:22">
      <c r="A6">
        <v>125</v>
      </c>
      <c r="B6" s="2">
        <v>30.99</v>
      </c>
      <c r="C6" s="2">
        <v>0.25</v>
      </c>
      <c r="D6">
        <v>0.9093</v>
      </c>
      <c r="E6">
        <v>0.97430000000000005</v>
      </c>
      <c r="F6">
        <v>0.92649999999999999</v>
      </c>
      <c r="I6">
        <v>125</v>
      </c>
      <c r="J6">
        <v>31.87</v>
      </c>
      <c r="K6">
        <v>0.25</v>
      </c>
      <c r="L6">
        <v>0.94940000000000002</v>
      </c>
      <c r="M6">
        <v>1</v>
      </c>
      <c r="N6">
        <v>0.94940000000000002</v>
      </c>
      <c r="P6">
        <v>125</v>
      </c>
      <c r="Q6">
        <v>31.91</v>
      </c>
      <c r="R6">
        <v>0.26</v>
      </c>
      <c r="S6">
        <v>0.9093</v>
      </c>
      <c r="T6">
        <v>0.97430000000000005</v>
      </c>
      <c r="U6">
        <v>0.92649999999999999</v>
      </c>
    </row>
    <row r="7" spans="1:22">
      <c r="A7">
        <v>150</v>
      </c>
      <c r="B7">
        <v>38.03</v>
      </c>
      <c r="C7" s="2">
        <v>0.25</v>
      </c>
      <c r="D7">
        <v>0.9093</v>
      </c>
      <c r="E7">
        <v>0.97430000000000005</v>
      </c>
      <c r="F7">
        <v>0.92649999999999999</v>
      </c>
      <c r="I7">
        <v>150</v>
      </c>
      <c r="J7">
        <v>39.32</v>
      </c>
      <c r="K7">
        <v>0.26</v>
      </c>
      <c r="L7">
        <v>0.88190000000000002</v>
      </c>
      <c r="M7">
        <v>0.97470000000000001</v>
      </c>
      <c r="N7">
        <v>0.89870000000000005</v>
      </c>
      <c r="P7">
        <v>150</v>
      </c>
      <c r="Q7">
        <v>38.369999999999997</v>
      </c>
      <c r="R7">
        <v>0.26</v>
      </c>
      <c r="S7">
        <v>0.9093</v>
      </c>
      <c r="T7">
        <v>0.97430000000000005</v>
      </c>
      <c r="U7">
        <v>0.92649999999999999</v>
      </c>
    </row>
    <row r="8" spans="1:22">
      <c r="A8">
        <v>175</v>
      </c>
      <c r="B8">
        <v>42.03</v>
      </c>
      <c r="C8">
        <v>0.24</v>
      </c>
      <c r="D8">
        <v>0.9093</v>
      </c>
      <c r="E8">
        <v>0.97430000000000005</v>
      </c>
      <c r="F8">
        <v>0.92649999999999999</v>
      </c>
      <c r="I8">
        <v>175</v>
      </c>
      <c r="J8">
        <v>46.8</v>
      </c>
      <c r="K8">
        <v>0.27</v>
      </c>
      <c r="L8">
        <v>0.94940000000000002</v>
      </c>
      <c r="M8">
        <v>1</v>
      </c>
      <c r="N8">
        <v>0.94940000000000002</v>
      </c>
      <c r="P8">
        <v>175</v>
      </c>
      <c r="Q8">
        <v>41.94</v>
      </c>
      <c r="R8">
        <v>0.24</v>
      </c>
      <c r="S8">
        <v>0.9093</v>
      </c>
      <c r="T8">
        <v>0.97430000000000005</v>
      </c>
      <c r="U8">
        <v>0.92649999999999999</v>
      </c>
    </row>
    <row r="9" spans="1:22">
      <c r="A9">
        <v>200</v>
      </c>
      <c r="B9">
        <v>47.66</v>
      </c>
      <c r="C9">
        <v>0.24</v>
      </c>
      <c r="D9">
        <v>0.9093</v>
      </c>
      <c r="E9">
        <v>0.97430000000000005</v>
      </c>
      <c r="F9">
        <v>0.92649999999999999</v>
      </c>
      <c r="I9">
        <v>200</v>
      </c>
      <c r="J9">
        <v>53.74</v>
      </c>
      <c r="K9">
        <v>0.27</v>
      </c>
      <c r="L9">
        <v>0.94940000000000002</v>
      </c>
      <c r="M9">
        <v>1</v>
      </c>
      <c r="N9">
        <v>0.94940000000000002</v>
      </c>
      <c r="P9">
        <v>200</v>
      </c>
      <c r="Q9">
        <v>48.27</v>
      </c>
      <c r="R9">
        <v>0.24</v>
      </c>
      <c r="S9">
        <v>0.9093</v>
      </c>
      <c r="T9">
        <v>0.97430000000000005</v>
      </c>
      <c r="U9">
        <v>0.92649999999999999</v>
      </c>
    </row>
    <row r="10" spans="1:22">
      <c r="A10">
        <v>225</v>
      </c>
      <c r="B10">
        <v>53.25</v>
      </c>
      <c r="C10">
        <v>0.24</v>
      </c>
      <c r="D10">
        <v>0.9093</v>
      </c>
      <c r="E10">
        <v>0.97430000000000005</v>
      </c>
      <c r="F10">
        <v>0.92649999999999999</v>
      </c>
      <c r="I10">
        <v>225</v>
      </c>
      <c r="J10">
        <v>59.21</v>
      </c>
      <c r="K10">
        <v>0.26</v>
      </c>
      <c r="L10">
        <v>0.94940000000000002</v>
      </c>
      <c r="M10">
        <v>1</v>
      </c>
      <c r="N10">
        <v>0.94940000000000002</v>
      </c>
      <c r="P10">
        <v>225</v>
      </c>
      <c r="Q10">
        <v>57.44</v>
      </c>
      <c r="R10">
        <v>0.26</v>
      </c>
      <c r="S10">
        <v>0.9093</v>
      </c>
      <c r="T10">
        <v>0.97430000000000005</v>
      </c>
      <c r="U10">
        <v>0.92649999999999999</v>
      </c>
    </row>
    <row r="12" spans="1:22">
      <c r="A12" t="s">
        <v>119</v>
      </c>
      <c r="B12" t="s">
        <v>118</v>
      </c>
      <c r="I12" t="s">
        <v>120</v>
      </c>
      <c r="J12" t="s">
        <v>118</v>
      </c>
      <c r="P12" t="s">
        <v>117</v>
      </c>
      <c r="Q12" t="s">
        <v>121</v>
      </c>
    </row>
    <row r="15" spans="1:22">
      <c r="A15" t="s">
        <v>134</v>
      </c>
    </row>
    <row r="16" spans="1:22">
      <c r="A16" t="s">
        <v>123</v>
      </c>
      <c r="B16" t="s">
        <v>5</v>
      </c>
      <c r="C16" t="s">
        <v>57</v>
      </c>
      <c r="D16" t="s">
        <v>1</v>
      </c>
      <c r="E16" t="s">
        <v>2</v>
      </c>
      <c r="F16" t="s">
        <v>3</v>
      </c>
      <c r="J16" t="s">
        <v>123</v>
      </c>
      <c r="K16" t="s">
        <v>5</v>
      </c>
      <c r="L16" t="s">
        <v>57</v>
      </c>
      <c r="M16" t="s">
        <v>1</v>
      </c>
      <c r="N16" t="s">
        <v>2</v>
      </c>
      <c r="O16" t="s">
        <v>3</v>
      </c>
    </row>
    <row r="17" spans="1:16">
      <c r="A17">
        <v>25</v>
      </c>
      <c r="B17">
        <v>8.09</v>
      </c>
      <c r="C17">
        <v>0.3</v>
      </c>
      <c r="D17">
        <v>0.16489999999999999</v>
      </c>
      <c r="E17">
        <v>0.79830000000000001</v>
      </c>
      <c r="F17">
        <v>0.23530000000000001</v>
      </c>
      <c r="J17">
        <v>25</v>
      </c>
      <c r="L17">
        <v>0.48638514518737702</v>
      </c>
      <c r="M17">
        <v>0.72</v>
      </c>
      <c r="N17">
        <v>0.66</v>
      </c>
      <c r="O17">
        <v>0.79</v>
      </c>
    </row>
    <row r="18" spans="1:16">
      <c r="A18">
        <v>50</v>
      </c>
      <c r="B18">
        <v>13.8</v>
      </c>
      <c r="C18">
        <v>0.28000000000000003</v>
      </c>
      <c r="D18">
        <v>0.75739999999999996</v>
      </c>
      <c r="E18">
        <v>0.88539999999999996</v>
      </c>
      <c r="F18">
        <v>0.77939999999999998</v>
      </c>
      <c r="J18">
        <v>50</v>
      </c>
      <c r="K18">
        <v>16.73</v>
      </c>
      <c r="L18">
        <v>0.33</v>
      </c>
      <c r="M18">
        <v>0.79</v>
      </c>
      <c r="N18">
        <v>0.79</v>
      </c>
      <c r="O18">
        <v>0.78</v>
      </c>
    </row>
    <row r="19" spans="1:16">
      <c r="A19">
        <v>75</v>
      </c>
      <c r="B19">
        <v>20.190000000000001</v>
      </c>
      <c r="C19">
        <v>0.27</v>
      </c>
      <c r="D19">
        <v>0.9093</v>
      </c>
      <c r="E19">
        <v>0.97430000000000005</v>
      </c>
      <c r="F19">
        <v>0.92649999999999999</v>
      </c>
      <c r="G19" t="s">
        <v>6</v>
      </c>
      <c r="H19">
        <f>0.75/0.27</f>
        <v>2.7777777777777777</v>
      </c>
      <c r="J19">
        <v>75</v>
      </c>
      <c r="K19">
        <v>14.21</v>
      </c>
      <c r="L19">
        <v>0.19</v>
      </c>
      <c r="M19">
        <v>0.86</v>
      </c>
      <c r="N19">
        <v>0.87</v>
      </c>
      <c r="O19">
        <v>0.86</v>
      </c>
    </row>
    <row r="20" spans="1:16">
      <c r="A20">
        <v>100</v>
      </c>
      <c r="B20">
        <v>26.65</v>
      </c>
      <c r="C20">
        <v>0.27</v>
      </c>
      <c r="D20">
        <v>0.9093</v>
      </c>
      <c r="E20">
        <v>0.97430000000000005</v>
      </c>
      <c r="F20">
        <v>0.92649999999999999</v>
      </c>
      <c r="H20">
        <f>(60.14-20.19)/20.19</f>
        <v>1.9787023278850917</v>
      </c>
      <c r="J20">
        <v>100</v>
      </c>
      <c r="K20">
        <v>24.54</v>
      </c>
      <c r="L20">
        <v>0.25</v>
      </c>
      <c r="M20">
        <v>0.81</v>
      </c>
      <c r="N20">
        <v>0.82</v>
      </c>
      <c r="O20">
        <v>0.82</v>
      </c>
    </row>
    <row r="21" spans="1:16">
      <c r="A21">
        <v>125</v>
      </c>
      <c r="B21">
        <v>35.299999999999997</v>
      </c>
      <c r="C21">
        <v>0.28000000000000003</v>
      </c>
      <c r="D21">
        <v>0.9093</v>
      </c>
      <c r="E21">
        <v>0.97430000000000005</v>
      </c>
      <c r="F21">
        <v>0.92649999999999999</v>
      </c>
      <c r="H21">
        <f>(0.9093-0.8799)/0.9093</f>
        <v>3.2332563510392591E-2</v>
      </c>
      <c r="J21">
        <v>125</v>
      </c>
      <c r="K21">
        <v>21.08</v>
      </c>
      <c r="L21">
        <v>0.17</v>
      </c>
      <c r="M21">
        <v>0.87</v>
      </c>
      <c r="N21">
        <v>0.86</v>
      </c>
      <c r="O21">
        <v>0.91</v>
      </c>
    </row>
    <row r="22" spans="1:16">
      <c r="A22">
        <v>150</v>
      </c>
      <c r="B22">
        <v>36.92</v>
      </c>
      <c r="C22">
        <v>0.25</v>
      </c>
      <c r="D22">
        <v>0.9093</v>
      </c>
      <c r="E22">
        <v>0.97430000000000005</v>
      </c>
      <c r="F22">
        <v>0.92649999999999999</v>
      </c>
      <c r="J22">
        <v>150</v>
      </c>
      <c r="K22">
        <v>26.98</v>
      </c>
      <c r="L22">
        <v>0.18</v>
      </c>
      <c r="M22">
        <v>0.91</v>
      </c>
      <c r="N22">
        <v>0.93</v>
      </c>
      <c r="O22">
        <v>0.9</v>
      </c>
    </row>
    <row r="23" spans="1:16">
      <c r="A23">
        <v>175</v>
      </c>
      <c r="B23">
        <v>43.12</v>
      </c>
      <c r="C23">
        <v>0.25</v>
      </c>
      <c r="D23">
        <v>0.9093</v>
      </c>
      <c r="E23">
        <v>0.97430000000000005</v>
      </c>
      <c r="F23">
        <v>0.92649999999999999</v>
      </c>
      <c r="J23">
        <v>175</v>
      </c>
      <c r="K23">
        <v>32.39</v>
      </c>
      <c r="L23">
        <v>0.19</v>
      </c>
      <c r="M23">
        <v>0.94</v>
      </c>
      <c r="N23">
        <v>0.95</v>
      </c>
      <c r="O23">
        <v>0.93</v>
      </c>
      <c r="P23" t="s">
        <v>6</v>
      </c>
    </row>
    <row r="24" spans="1:16">
      <c r="A24">
        <v>200</v>
      </c>
      <c r="B24">
        <v>49.37</v>
      </c>
      <c r="C24">
        <v>0.25</v>
      </c>
      <c r="D24">
        <v>0.9093</v>
      </c>
      <c r="E24">
        <v>0.97430000000000005</v>
      </c>
      <c r="F24">
        <v>0.92649999999999999</v>
      </c>
      <c r="J24">
        <v>200</v>
      </c>
      <c r="K24">
        <v>41.85</v>
      </c>
      <c r="L24">
        <v>0.21</v>
      </c>
      <c r="M24">
        <v>0.92</v>
      </c>
      <c r="N24">
        <v>0.9</v>
      </c>
      <c r="O24">
        <v>0.91</v>
      </c>
    </row>
    <row r="25" spans="1:16">
      <c r="A25">
        <v>225</v>
      </c>
      <c r="B25">
        <v>53.38</v>
      </c>
      <c r="C25">
        <v>0.24</v>
      </c>
      <c r="D25">
        <v>0.9093</v>
      </c>
      <c r="E25">
        <v>0.97430000000000005</v>
      </c>
      <c r="F25">
        <v>0.92649999999999999</v>
      </c>
      <c r="J25">
        <v>225</v>
      </c>
      <c r="K25">
        <v>41.89</v>
      </c>
      <c r="L25">
        <v>0.19</v>
      </c>
      <c r="M25">
        <v>0.93</v>
      </c>
      <c r="N25">
        <v>0.97</v>
      </c>
      <c r="O25">
        <v>0.91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Spacy</vt:lpstr>
      <vt:lpstr>CRF</vt:lpstr>
      <vt:lpstr>BiLSTM</vt:lpstr>
      <vt:lpstr>LSTM</vt:lpstr>
      <vt:lpstr>BERT data</vt:lpstr>
      <vt:lpstr>BERT other</vt:lpstr>
      <vt:lpstr>New CRF</vt:lpstr>
      <vt:lpstr>BiLSTM-CRF</vt:lpstr>
      <vt:lpstr>NewBiLSTM</vt:lpstr>
      <vt:lpstr>BiLSTM random early</vt:lpstr>
      <vt:lpstr>BiLSTM random cluser with early</vt:lpstr>
      <vt:lpstr>Comparation with all 3 New solu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Liu</dc:creator>
  <cp:lastModifiedBy>Ming Liu</cp:lastModifiedBy>
  <dcterms:created xsi:type="dcterms:W3CDTF">2015-06-05T18:17:20Z</dcterms:created>
  <dcterms:modified xsi:type="dcterms:W3CDTF">2024-07-31T21:18:03Z</dcterms:modified>
</cp:coreProperties>
</file>