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66925"/>
  <mc:AlternateContent xmlns:mc="http://schemas.openxmlformats.org/markup-compatibility/2006">
    <mc:Choice Requires="x15">
      <x15ac:absPath xmlns:x15ac="http://schemas.microsoft.com/office/spreadsheetml/2010/11/ac" url="/Users/nicgoebel/Documents/Micro-Analytics/OneDrive/10.5.22 Backup/"/>
    </mc:Choice>
  </mc:AlternateContent>
  <xr:revisionPtr revIDLastSave="0" documentId="13_ncr:1_{A1C58C9B-2A80-184D-8140-06820F2ADE11}" xr6:coauthVersionLast="36" xr6:coauthVersionMax="47" xr10:uidLastSave="{00000000-0000-0000-0000-000000000000}"/>
  <bookViews>
    <workbookView xWindow="25600" yWindow="460" windowWidth="27200" windowHeight="14900" activeTab="2" xr2:uid="{00000000-000D-0000-FFFF-FFFF00000000}"/>
  </bookViews>
  <sheets>
    <sheet name="Mold Calls 2021" sheetId="2" r:id="rId1"/>
    <sheet name="Mold Calls 2022" sheetId="1" r:id="rId2"/>
    <sheet name="Stats" sheetId="3" r:id="rId3"/>
  </sheets>
  <calcPr calcId="191028"/>
</workbook>
</file>

<file path=xl/calcChain.xml><?xml version="1.0" encoding="utf-8"?>
<calcChain xmlns="http://schemas.openxmlformats.org/spreadsheetml/2006/main">
  <c r="D20" i="3" l="1"/>
  <c r="E5" i="3"/>
  <c r="E4" i="3"/>
  <c r="D5" i="3"/>
  <c r="D4" i="3"/>
  <c r="B4" i="3"/>
  <c r="D11" i="3" l="1"/>
  <c r="D19" i="3"/>
  <c r="D18" i="3"/>
  <c r="D17" i="3"/>
  <c r="D16" i="3"/>
  <c r="D15" i="3"/>
  <c r="D14" i="3"/>
  <c r="D13" i="3"/>
  <c r="D12" i="3"/>
  <c r="D10" i="3"/>
  <c r="D9" i="3"/>
  <c r="D3" i="3"/>
  <c r="D8" i="3"/>
  <c r="B19" i="3"/>
  <c r="C19" i="3" s="1"/>
  <c r="B18" i="3"/>
  <c r="C18" i="3" s="1"/>
  <c r="B16" i="3"/>
  <c r="C16" i="3" s="1"/>
  <c r="B13" i="3"/>
  <c r="C13" i="3" s="1"/>
  <c r="B11" i="3"/>
  <c r="C11" i="3" s="1"/>
  <c r="B9" i="3"/>
  <c r="C9" i="3" s="1"/>
  <c r="B17" i="3"/>
  <c r="C17" i="3" s="1"/>
  <c r="B15" i="3"/>
  <c r="C15" i="3" s="1"/>
  <c r="B12" i="3"/>
  <c r="C12" i="3" s="1"/>
  <c r="B8" i="3"/>
  <c r="C8" i="3" s="1"/>
  <c r="B10" i="3"/>
  <c r="C10" i="3" s="1"/>
  <c r="B14" i="3"/>
  <c r="B3" i="3"/>
  <c r="E9" i="3" l="1"/>
  <c r="E8" i="3"/>
  <c r="E10" i="3"/>
  <c r="E11" i="3"/>
  <c r="E12" i="3"/>
  <c r="E13" i="3"/>
  <c r="E14" i="3"/>
  <c r="E15" i="3"/>
  <c r="E16" i="3"/>
  <c r="E17" i="3"/>
  <c r="E18" i="3"/>
  <c r="E19" i="3"/>
  <c r="C14" i="3"/>
  <c r="B20" i="3"/>
  <c r="C4" i="3"/>
  <c r="B5" i="3"/>
  <c r="C5" i="3" s="1"/>
</calcChain>
</file>

<file path=xl/sharedStrings.xml><?xml version="1.0" encoding="utf-8"?>
<sst xmlns="http://schemas.openxmlformats.org/spreadsheetml/2006/main" count="2815" uniqueCount="1669">
  <si>
    <t>Date</t>
  </si>
  <si>
    <t>Client Name</t>
  </si>
  <si>
    <t>Email Address</t>
  </si>
  <si>
    <t>Phone #</t>
  </si>
  <si>
    <t>Address</t>
  </si>
  <si>
    <t>Crawlspace/Basement/Slab</t>
  </si>
  <si>
    <t>Issue/Concern</t>
  </si>
  <si>
    <t>Called</t>
  </si>
  <si>
    <t>Scheduled</t>
  </si>
  <si>
    <t>Completed</t>
  </si>
  <si>
    <t>Assigned Technician</t>
  </si>
  <si>
    <t>Christy Brown (Jeff Ryan)</t>
  </si>
  <si>
    <t>jryan@realmconstruction.com</t>
  </si>
  <si>
    <t>(502) 664 - 4459</t>
  </si>
  <si>
    <t>6507 Longview Lane
Louisville, KY 40222</t>
  </si>
  <si>
    <t>Basement</t>
  </si>
  <si>
    <t xml:space="preserve">Wants mold testing due to water issues. </t>
  </si>
  <si>
    <t>x</t>
  </si>
  <si>
    <t>X</t>
  </si>
  <si>
    <t>Paul Davis Restoration
Michael</t>
  </si>
  <si>
    <t>(502) 544 - 4603</t>
  </si>
  <si>
    <t>310 Colonial Drive
Mt. Washington, KY 40047</t>
  </si>
  <si>
    <t>Post-Remediation Assessment</t>
  </si>
  <si>
    <t>Melissa Johnson</t>
  </si>
  <si>
    <t>(502) 322 - 7227</t>
  </si>
  <si>
    <t>Will call back in to schedule</t>
  </si>
  <si>
    <t>Georgia Farnan
(Realtor - Brian Underwood)</t>
  </si>
  <si>
    <t>gwfarnan@lsir.com</t>
  </si>
  <si>
    <t>(228) 332 - 0247</t>
  </si>
  <si>
    <t>3701 Upper River Road
Louisville, KY 40207</t>
  </si>
  <si>
    <t>Requested mold test for real estate transaction, possibly due to wine cellar. Very large and expensive (almost 4 mil) home. Told her we would probably only want to test commonly occupied areas (master br, living room, kt, etc.).</t>
  </si>
  <si>
    <t>Katie Laslie</t>
  </si>
  <si>
    <t>(502) 551 - 1255</t>
  </si>
  <si>
    <t>Servpro determined it was just surface growth, no longer needs inspection</t>
  </si>
  <si>
    <t>Marcel Williams</t>
  </si>
  <si>
    <t>(706) 318 - 0505</t>
  </si>
  <si>
    <t>Mold testing in a bedroom that had a leak.
Left message that we are booked up. May return call.</t>
  </si>
  <si>
    <t>Joan Riggerts</t>
  </si>
  <si>
    <t>riggerts04@gmail.com</t>
  </si>
  <si>
    <t>(502) 727 - 2750</t>
  </si>
  <si>
    <t>3005 Biloxi Ct 40205</t>
  </si>
  <si>
    <t>Upstairs bathroom cracking, possible mold</t>
  </si>
  <si>
    <t>Jonathan Ruckman</t>
  </si>
  <si>
    <t>(502) 975 - 3130</t>
  </si>
  <si>
    <t>phone number does not ring</t>
  </si>
  <si>
    <t>###</t>
  </si>
  <si>
    <t>(502) 909 - 6101</t>
  </si>
  <si>
    <t>home inspection, needs report by 3/12</t>
  </si>
  <si>
    <t>Parker &amp; Klein
(Kate Smith)</t>
  </si>
  <si>
    <t>(502) 548 - 9643</t>
  </si>
  <si>
    <t>Needs surface test on interior wall, but needs results by Friday</t>
  </si>
  <si>
    <t>Jean Keats</t>
  </si>
  <si>
    <t>(502) 412 - 4190</t>
  </si>
  <si>
    <t>Attic smell that went away in winter but is coming back
Will call back when smell returns in summer</t>
  </si>
  <si>
    <t>Joe Cummings</t>
  </si>
  <si>
    <t>(502) 330 - 7352</t>
  </si>
  <si>
    <t>suspect mold in attic, no known water damage
Issue taken care of</t>
  </si>
  <si>
    <t>James Atz</t>
  </si>
  <si>
    <t>atzjames@yahoo.com</t>
  </si>
  <si>
    <t>(502) 262 - 4070</t>
  </si>
  <si>
    <t>6369 Clore Lane
Louisville, KY 40014</t>
  </si>
  <si>
    <t xml:space="preserve">Basement - Foundation </t>
  </si>
  <si>
    <t>Josh Sloop</t>
  </si>
  <si>
    <t>(954) 483 - 8371</t>
  </si>
  <si>
    <t>Johnathan Ruckman</t>
  </si>
  <si>
    <t>(504) 975 - 3130</t>
  </si>
  <si>
    <t>air quality test</t>
  </si>
  <si>
    <t>Donna Blevins</t>
  </si>
  <si>
    <t>(502) 741 - 2640</t>
  </si>
  <si>
    <t>mildew issues</t>
  </si>
  <si>
    <t>Jamie Sharp</t>
  </si>
  <si>
    <t>(502) 439 - 7842</t>
  </si>
  <si>
    <t>crawlspace</t>
  </si>
  <si>
    <t>Bob Pettit</t>
  </si>
  <si>
    <t>(502) 377 - 5559</t>
  </si>
  <si>
    <t>Home inspection showed areas of concern
went with another contractor</t>
  </si>
  <si>
    <t>Bill Cotner
King &amp; George LLC</t>
  </si>
  <si>
    <t>(502) 655 - 7443</t>
  </si>
  <si>
    <t xml:space="preserve">They manage some federal buildings in Louisville and need a daycare’s air quality checked </t>
  </si>
  <si>
    <t>Jackie Su (Landlord)
Shelly Settles (Tentant)</t>
  </si>
  <si>
    <t>(502) 416 - 3898
(Tenant)</t>
  </si>
  <si>
    <t xml:space="preserve">5706 Jeanine Drive
Louisville, KY </t>
  </si>
  <si>
    <t>Crawlspace</t>
  </si>
  <si>
    <t>Tenant has some moldy smells after a leak in the crawlspace.</t>
  </si>
  <si>
    <t>Kate Smith
(Realtor - Parker and Klein)</t>
  </si>
  <si>
    <t>kate@parkerandklein.com</t>
  </si>
  <si>
    <t>511 Washburn Avenue
Louisville, KY 40222</t>
  </si>
  <si>
    <t>Home inspection indicated potential fungal (mold) growth in crawlspace.</t>
  </si>
  <si>
    <t>John from G&amp;M Maintenance</t>
  </si>
  <si>
    <t>johngandm@gmail.com</t>
  </si>
  <si>
    <t>(502) 643 - 5158</t>
  </si>
  <si>
    <t>9615 Newbridge Road, Louisville, KY 40291</t>
  </si>
  <si>
    <t>air testing needed</t>
  </si>
  <si>
    <t>Mike Bridge</t>
  </si>
  <si>
    <t>(502) 370 - 1677</t>
  </si>
  <si>
    <t>Sarah Summers</t>
  </si>
  <si>
    <t>ronsum@verizon.net</t>
  </si>
  <si>
    <t>(302) 824 - 4121</t>
  </si>
  <si>
    <t>8414 Plum Valley Drive
Sellersburg, IN 47172
Billing: 
P.O. Box 2729 
Clarksville, IN 47131</t>
  </si>
  <si>
    <t xml:space="preserve">Real Estate Transaction - Home inspector discovered indications of previous sump pump failure (2x). A remediation contractor was involved but has not produced any documentaion regarding the work performed. Requesting verification that there are no significant lingering issues. </t>
  </si>
  <si>
    <t>Donna Bird</t>
  </si>
  <si>
    <t>donnamariebird@yahoo.com</t>
  </si>
  <si>
    <t>(502) 640 - 4430</t>
  </si>
  <si>
    <t>1010 Hickory Switch Rd
La Grange, KY 40031</t>
  </si>
  <si>
    <t>Mold growth on joists in crawlspace. PDR referral.</t>
  </si>
  <si>
    <t>telosloop@yahoo.com</t>
  </si>
  <si>
    <t>7906 Farm Spring Drive
Prospect, KY 40059
2452 Province Ct
Weston, FL 33327</t>
  </si>
  <si>
    <t>Basement / Crawlspace</t>
  </si>
  <si>
    <t>Real Estate Transaction</t>
  </si>
  <si>
    <t>3922 South 2nd Street
Louisville, KY 40214</t>
  </si>
  <si>
    <t>Charles Bennet</t>
  </si>
  <si>
    <t>(270) 312 - 0691</t>
  </si>
  <si>
    <t>792 North Woodland Drive</t>
  </si>
  <si>
    <t>Basement renovation, found black mold</t>
  </si>
  <si>
    <t>Toni Bryan</t>
  </si>
  <si>
    <t>nocorn@msn.com</t>
  </si>
  <si>
    <t>(502) 544 - 0993</t>
  </si>
  <si>
    <t>pipe under concrete floor broke and flooded, been sick since then</t>
  </si>
  <si>
    <t>Carolyn Doss</t>
  </si>
  <si>
    <t>(502) 345 - 9139</t>
  </si>
  <si>
    <t>Assigned to Nick Leow</t>
  </si>
  <si>
    <t>Rebecca Hoffman</t>
  </si>
  <si>
    <t>(812) 267 - 8534</t>
  </si>
  <si>
    <t>Nick Leow Called - No Voicemail</t>
  </si>
  <si>
    <t>Paul Davis Restoration
(Michael Wolf)</t>
  </si>
  <si>
    <t>mwolf@pdrky.com</t>
  </si>
  <si>
    <t>8317 Salford Way</t>
  </si>
  <si>
    <t>water heater busted, left unattended for weeks</t>
  </si>
  <si>
    <t>Servicemaster
Kathy Patterson</t>
  </si>
  <si>
    <t>(502) 381 - 3223</t>
  </si>
  <si>
    <t>Roof leak caused damage to bedroom ceiling. After repairs were fixed the homeowner discovered mold.</t>
  </si>
  <si>
    <t>Don Wafzig
(Kentucky Farm Bureau)</t>
  </si>
  <si>
    <t>don.wafzig@kyfb.com</t>
  </si>
  <si>
    <t>(502) 456 - 1664</t>
  </si>
  <si>
    <t>214 Leisure Drive
West Point, KY 40177</t>
  </si>
  <si>
    <t>Various</t>
  </si>
  <si>
    <t>Remediation completed and insured wants testing.</t>
  </si>
  <si>
    <t>Max Bishop</t>
  </si>
  <si>
    <t>Tanya Meza</t>
  </si>
  <si>
    <t>tanyameza068@gmail.com</t>
  </si>
  <si>
    <t>(502) 232 - 1449</t>
  </si>
  <si>
    <t>18 Marksman Trail
Louisville, KY 40216</t>
  </si>
  <si>
    <t>General mold test in house</t>
  </si>
  <si>
    <t>John Maymon</t>
  </si>
  <si>
    <t>(502) 593 - 8892</t>
  </si>
  <si>
    <t>Buying a home and wants mold testing.</t>
  </si>
  <si>
    <t>Johnathon Goff</t>
  </si>
  <si>
    <t>(779) 771 - 8901</t>
  </si>
  <si>
    <t>Needs to speak to someone about mold and asbestos testing. (“time crunch” call).</t>
  </si>
  <si>
    <t>Shelby Sears</t>
  </si>
  <si>
    <t>shelbyevsears@gmail.com</t>
  </si>
  <si>
    <t>(502) 649 - 9355</t>
  </si>
  <si>
    <t>3317 Hall's Hill Rd
Crestwood, KY  40014</t>
  </si>
  <si>
    <t xml:space="preserve">Crawlspace </t>
  </si>
  <si>
    <t>Mary Anne Hall</t>
  </si>
  <si>
    <t>maryannehall@gmail.com</t>
  </si>
  <si>
    <t>(370) 945 - 6253</t>
  </si>
  <si>
    <t>397 Mt Eden Road</t>
  </si>
  <si>
    <t>Mold found on vent in dining room and laundry room</t>
  </si>
  <si>
    <t>Kathy Jennings</t>
  </si>
  <si>
    <t>(502) 303 - 0297</t>
  </si>
  <si>
    <t>Dana Coppage
(HTA Enterprises Inc.)</t>
  </si>
  <si>
    <t>dana.coppage@htaenterprises.com</t>
  </si>
  <si>
    <t>5923 Pendleton Rd
Louisville, KY 40272</t>
  </si>
  <si>
    <t>Slab</t>
  </si>
  <si>
    <t>Mold found in cabinet under sink.</t>
  </si>
  <si>
    <t>Helen Hancock</t>
  </si>
  <si>
    <t>h.hanck@protonnow.com</t>
  </si>
  <si>
    <t>230 St. Regis Drive
Shelbyville, KY 40065</t>
  </si>
  <si>
    <t>Julie Metzler</t>
  </si>
  <si>
    <t>jmetzler4@twc.com</t>
  </si>
  <si>
    <t>1605 Church Side Dr
Goshen, KY 40026</t>
  </si>
  <si>
    <t>Real Estate Transaction - Home inspector discovered potential leak and mold growth from MBR.</t>
  </si>
  <si>
    <t>Brian Sampson
(Servicemaster)</t>
  </si>
  <si>
    <t>1201 Laurelwood Dr
Crestwood, KY 40014</t>
  </si>
  <si>
    <t>KY Farm Bureau
(Jaci)</t>
  </si>
  <si>
    <t>Jaci.Lewandoski@kyfb.com
Tom Rohleder - tom11510@gmail.com</t>
  </si>
  <si>
    <t>Office: (502) 266 - 6100 
Cell: (502) 835 - 9137</t>
  </si>
  <si>
    <t xml:space="preserve">313 Granvil Drive 
Louisville, KY 40218
</t>
  </si>
  <si>
    <t>Crawl, only inspect home</t>
  </si>
  <si>
    <t>Discuss with Nick Leow first	Two losses, one is covered other is not
1.	Hot water line
a.	Flooring, cabinets – covered
2.	Drain line cracked in crawlspace
a.	Damages in crawlspace – no coverage
b.	Not a proper vapor barrier
c.	Restoration company may have done some level of work in crawlspace
Just focus on Hot water line damages in home interior and related damages in crawlspace, but not all damages in crawlspace
Stamp report draft and send for review</t>
  </si>
  <si>
    <t>FBM Properties
(Lorie)</t>
  </si>
  <si>
    <t>333 Guthrie Street 
Louisville, KY 40202</t>
  </si>
  <si>
    <t>mold testing</t>
  </si>
  <si>
    <t>Nick Leow</t>
  </si>
  <si>
    <t>Hurstbourne Height Apartments
(Michael Bell)</t>
  </si>
  <si>
    <t>mbell@pmrcompanies.com</t>
  </si>
  <si>
    <t>6406 Downs Farm Way
Apt. 102</t>
  </si>
  <si>
    <t>Air quality check, visual assessment</t>
  </si>
  <si>
    <t>Nic Goebel</t>
  </si>
  <si>
    <t>Paula Gudger</t>
  </si>
  <si>
    <t>pggudger@gmail.com</t>
  </si>
  <si>
    <t>614 Bluegrass Avenue
Louisville, KY 40214</t>
  </si>
  <si>
    <t xml:space="preserve">Mold in basement, had it waterproofed a few years ago but there still seems to be an issue. Has son living in basement who may be a hypochondriac. </t>
  </si>
  <si>
    <t>Sandra Gailer &amp; Eric Wellington</t>
  </si>
  <si>
    <t>(502) 584 - 7217
(502) 585 - 3251</t>
  </si>
  <si>
    <t>Ground Level</t>
  </si>
  <si>
    <t>Professional Arts Bldg, Unit #1 of 4, main floor bathroom mold on/behind ceramic tile-covered mens/womens bathroom partition wall. Leaking stopped, needs protocol. Baseline test $105/hr, 50/sample estimated 475-575 total</t>
  </si>
  <si>
    <t>Warren Edwards</t>
  </si>
  <si>
    <t>warren.edwards0925@gmail.com</t>
  </si>
  <si>
    <t>(941) 313 - 6863</t>
  </si>
  <si>
    <t>1102 Chamberlain Hill Road
Louisville, KY 40207</t>
  </si>
  <si>
    <t xml:space="preserve">Basement </t>
  </si>
  <si>
    <t>He's ready for whomever can hit it soonest - Basement Ceiiling Joists (sounds like humidity mold in an under-ventilated basement) - whatever day whatever time</t>
  </si>
  <si>
    <t>Kentucky Farm Bureau
(Jaci Lewandoski)</t>
  </si>
  <si>
    <t>jaci.lewandoski@kyfb.com</t>
  </si>
  <si>
    <t>8329 Blue Lick Road
Louisville, KY 40219</t>
  </si>
  <si>
    <t>Leaking pipe in crawlspace.</t>
  </si>
  <si>
    <t>Andrea Overton</t>
  </si>
  <si>
    <t>overton.andrea@gmail.com</t>
  </si>
  <si>
    <t>1320 Winter Avenue
Louisville, KY 40204</t>
  </si>
  <si>
    <t>Cellar &amp; Crawlspace</t>
  </si>
  <si>
    <t>Current lawsuit - previous homeowner may have fraudulently indicated that remediation had been performed.</t>
  </si>
  <si>
    <t>Scott</t>
  </si>
  <si>
    <t>moisture and cond on walls in master bathroom, moldy smell
installed dehum, smell coming back</t>
  </si>
  <si>
    <t>Virginia Gohmann</t>
  </si>
  <si>
    <t>gsgohmann@aol.com</t>
  </si>
  <si>
    <t>(502) 639 - 0896</t>
  </si>
  <si>
    <t>1540 Sunset Drive, New Albany IN 47150 (Silver Hills)</t>
  </si>
  <si>
    <t>Basement &amp; Crawlspace</t>
  </si>
  <si>
    <t>COIT cleaning ductwork in upstairs closet, black on vent
CANCELLED</t>
  </si>
  <si>
    <t>Christopher Adams</t>
  </si>
  <si>
    <t>christopheradams2002@yahoo.com</t>
  </si>
  <si>
    <t>(270) 559 - 6986</t>
  </si>
  <si>
    <t>5404 Hempstead Road, Louisville, 40207</t>
  </si>
  <si>
    <t>mold in shower, allergies, clean air solutions tested and showed stachy spores</t>
  </si>
  <si>
    <t>Paul Davis - Mike</t>
  </si>
  <si>
    <t>12130 Bay Run Drive, 40245</t>
  </si>
  <si>
    <t xml:space="preserve">crawlspace </t>
  </si>
  <si>
    <t>Extreme growth in crawlspace, wants testing of living space and protocol for crawlspace. Contact homeowner. Wooten residence 502-299-7343</t>
  </si>
  <si>
    <t>(HTA Enterprises Inc.)
Dana Coppage</t>
  </si>
  <si>
    <t>Purofirst
(Joe Yates)</t>
  </si>
  <si>
    <t>jyates_purofirst@bellsouth.net</t>
  </si>
  <si>
    <t>(502) 773 - 5285</t>
  </si>
  <si>
    <t>1002 Whippoorwill Road, Battletown, KY 40104</t>
  </si>
  <si>
    <t xml:space="preserve">tongue in groove on ceiling, mold on ceiling and drywall, roof leak or humidity?
Theresa Chapman 270-307-5588
breathing issues, tests indicate mold, wood on ceiling has mold, </t>
  </si>
  <si>
    <t>Chris Minish Semonin Realtors</t>
  </si>
  <si>
    <t xml:space="preserve">3630 apex gardens </t>
  </si>
  <si>
    <t xml:space="preserve">sold house, 4 years old, vinyl floor, ductwork cleaned, gets white substance on floor every morning
</t>
  </si>
  <si>
    <t>John Poynter</t>
  </si>
  <si>
    <t>john@centuryliving.com</t>
  </si>
  <si>
    <t>(502) 500 - 9165</t>
  </si>
  <si>
    <t>11203 Baumler Place</t>
  </si>
  <si>
    <t>odor in closet, sewer drain, basement, COIT couldn't find anything</t>
  </si>
  <si>
    <t>Progressive Insurance
(Chelsea Ward)</t>
  </si>
  <si>
    <t>cward@asicorp.org</t>
  </si>
  <si>
    <t>(615) 450 - 2771</t>
  </si>
  <si>
    <t>11365 Hwy 135 NE
New Salisbury, IN 47161</t>
  </si>
  <si>
    <t>Main water pipe burst in basement, mold everywhere. 
Contractor: COIT
Claim #: 910993-211553-094800</t>
  </si>
  <si>
    <t>Devin</t>
  </si>
  <si>
    <t>(502) 249 - 9731</t>
  </si>
  <si>
    <t>testing in old house in Springfield, KY</t>
  </si>
  <si>
    <t>Broadway LLC
(Charlie Nicklies w/ Nicklies Development)</t>
  </si>
  <si>
    <t xml:space="preserve">(502) 931 - 8705
</t>
  </si>
  <si>
    <t>2025 S. Hurstbourne Lane
(Half Price Books)</t>
  </si>
  <si>
    <t>mold discovered on back exterior wall behind books.
Potential roof/gutter/drainage issues
enter through back of building
502-500-4726 (Michelle - employee)</t>
  </si>
  <si>
    <t>Corey Stark</t>
  </si>
  <si>
    <t>coreystark@gmail.com</t>
  </si>
  <si>
    <t>(502) 525 - 0328</t>
  </si>
  <si>
    <t>2407 Northfield Court 
Louisville, KY 40222</t>
  </si>
  <si>
    <t>mildew in shower, wife conviced house has mold</t>
  </si>
  <si>
    <t>Diane Teston</t>
  </si>
  <si>
    <t>dianemteston@gmail.com</t>
  </si>
  <si>
    <t>(502) 718 - 6434
(502) 437 - 2181 (home)</t>
  </si>
  <si>
    <t>21 Woodfield Court
Shelbyville, KY 40065</t>
  </si>
  <si>
    <t xml:space="preserve">Odor coming from vents when running A/C, worse after rain. Likely due to excess moisture in crawlspace. </t>
  </si>
  <si>
    <t>Tiffany Span</t>
  </si>
  <si>
    <t>tiffanymspan@gmail.com</t>
  </si>
  <si>
    <t>(502) 396 - 0331</t>
  </si>
  <si>
    <t>7511 lone oak court</t>
  </si>
  <si>
    <t>basement</t>
  </si>
  <si>
    <t>buying a house with potential mold in basement</t>
  </si>
  <si>
    <t>Kristy &amp; Gordon Crouch</t>
  </si>
  <si>
    <t>(270) 792 - 2223 
(Kristy)
(502) 797 - 7773 (Gordon)</t>
  </si>
  <si>
    <t>mold testing in house - NL left message 7/6/21</t>
  </si>
  <si>
    <t>Eunice Trax</t>
  </si>
  <si>
    <t>(415) 533 - 1653</t>
  </si>
  <si>
    <t>NL called 7/6/21 and discussed testing options. She'll talk the estimated $525-$625 price tag over with husband and call us again in two weeks when they retrun from vacation.</t>
  </si>
  <si>
    <t>Rev Valerie Mayo, St. George Episcopal Church</t>
  </si>
  <si>
    <t>valerie@episcopalky.org</t>
  </si>
  <si>
    <t>(703) 919 - 1055</t>
  </si>
  <si>
    <t>1201 S. 26th Street, Loisville, 40210</t>
  </si>
  <si>
    <t xml:space="preserve">7/8/21 will be quick visit to price our work:               renovation project, holes in sacristy, potential moisture issues, roof was replaced, reached out to Paul Davis who suggested testing
water came in over alter
larger project in gym, significant water damage. Also, test loft space. </t>
  </si>
  <si>
    <t>Premier Property Management
(Zack)</t>
  </si>
  <si>
    <t>zack@ppmky.com</t>
  </si>
  <si>
    <t>(502) 759 - 0050</t>
  </si>
  <si>
    <t>1514 S. 4th Street, Unit 2N</t>
  </si>
  <si>
    <t>leak, residnet in unit below worried about mold
plaster. NL left message 7/6/21</t>
  </si>
  <si>
    <t>KY Association of Health Care Facilities
(Karen Bass)</t>
  </si>
  <si>
    <t>(502) 630 - 3805</t>
  </si>
  <si>
    <t>Dark black spots on ceilings, haven't been in office over a year</t>
  </si>
  <si>
    <t>Courtney</t>
  </si>
  <si>
    <t>(812) 734 - 4483</t>
  </si>
  <si>
    <t>1495 Fairview Church Road SW Corydon IN</t>
  </si>
  <si>
    <t>leaky basement, smelly home</t>
  </si>
  <si>
    <t>Monita Young</t>
  </si>
  <si>
    <t>(502) 291 - 1893</t>
  </si>
  <si>
    <t>mildew smell when a/c on</t>
  </si>
  <si>
    <t>John Jenkins</t>
  </si>
  <si>
    <t>(502) 664 - 8695</t>
  </si>
  <si>
    <t>Pam &amp; Matt</t>
  </si>
  <si>
    <t>(502) 797 - 4803 
(Pam)
(502) 797 - 4806 
(Matt)</t>
  </si>
  <si>
    <t>single story home</t>
  </si>
  <si>
    <t>Mary Davis Evergreen Real Estate</t>
  </si>
  <si>
    <t>mary@evgrealestate.com</t>
  </si>
  <si>
    <t>(502) 403 - 6308</t>
  </si>
  <si>
    <t>11405 Park Road, Louisville, KY 40223</t>
  </si>
  <si>
    <t>Did testing in 2015, 3 floors baseemtn , 1st floor, part of 2nd floor, wants ~10 samples no visual assessment
Text when arrive</t>
  </si>
  <si>
    <t>Brian Maier</t>
  </si>
  <si>
    <t>Rent house in Crescent Hill, basement is separate but getting on nylon material. Placed fans that made worse, dehumidifier installed, home test said Aspergillus was high. 
Looking to purchase house</t>
  </si>
  <si>
    <t>Ali Carr (?)</t>
  </si>
  <si>
    <t>(239) 292 - 0471</t>
  </si>
  <si>
    <t>3000 Peale Avenue, Louisville, KY 40205</t>
  </si>
  <si>
    <t>wants quote for mold testing</t>
  </si>
  <si>
    <t>Amanda Pennell</t>
  </si>
  <si>
    <t>pamanda513@yahoo.com</t>
  </si>
  <si>
    <t>(312) 206 - 1231</t>
  </si>
  <si>
    <t>9720 US Hwy 42 
Prospect, KY 40059</t>
  </si>
  <si>
    <t>just moved in, basement leak after rain at 3 walls, visible mold on wood
part basement finished, other unfinished</t>
  </si>
  <si>
    <t>Cary Willis</t>
  </si>
  <si>
    <t>carybwillis@gmail.com</t>
  </si>
  <si>
    <t>(502) 905 - 5860</t>
  </si>
  <si>
    <t>11903 Spring Garden Lane
Anchorage, KY 40223</t>
  </si>
  <si>
    <t>mold on bathroom ceiling, inadequate vents, cathedral ceiling, possible moisture intrusion from louvered vents on roof</t>
  </si>
  <si>
    <t>Sammy Ehrhard
Matt Ehrhard</t>
  </si>
  <si>
    <t>mattehrhard@hotmail.com</t>
  </si>
  <si>
    <t>(502) 379 - 9875</t>
  </si>
  <si>
    <t>2307 Phoenix Hill Drive
Louisville, KY 40207</t>
  </si>
  <si>
    <t>Water leak in basement, wants mold testing
called "every day this week"</t>
  </si>
  <si>
    <t>Quality Custom Homes
(Stephon Horton)</t>
  </si>
  <si>
    <t>info@paramountcustomhomeslou.com</t>
  </si>
  <si>
    <t>(502) 794 - 4527</t>
  </si>
  <si>
    <t>1408 Willow Pointe Court
Louisville, KY 40299</t>
  </si>
  <si>
    <t>new construction home, water in basement, mold on surfaces. Cleaned and applied Kilz. Wants assessment</t>
  </si>
  <si>
    <t>Lisa Strader</t>
  </si>
  <si>
    <t>(502) 295 - 6022</t>
  </si>
  <si>
    <t>Leak on second floor, wants mold test on first floor. Homeonwer complains about smell
has called at least 3 times</t>
  </si>
  <si>
    <t>Jordan Bennett</t>
  </si>
  <si>
    <t>(502) 718 - 6555</t>
  </si>
  <si>
    <t>mold testing in Bullitt County</t>
  </si>
  <si>
    <t>Kristy Crouch</t>
  </si>
  <si>
    <t>(270) 792 - 2223</t>
  </si>
  <si>
    <t>Crestwood IAQ ERMI test high</t>
  </si>
  <si>
    <t>Aida Adams</t>
  </si>
  <si>
    <t>RE: Has a renter that thinks they have mold – property is across from Oxmoor Mall. (a little pushy)</t>
  </si>
  <si>
    <t>Amy &amp; Steve Fitch
(Semonin Realty - Nicole Ferreri)</t>
  </si>
  <si>
    <t>amyhorlander@yahoo.com
nicole@semonin.com</t>
  </si>
  <si>
    <t>(502) 299 - 2610
(Amy)
(502) 558 - 3147
(Nicole)</t>
  </si>
  <si>
    <t>2036 Sherwood Ave
Louisville, KY 40205</t>
  </si>
  <si>
    <t>Representing the purchaser and there is a room with indications of moisture intrusion. 
Schedule with Nicole - Noncommittal</t>
  </si>
  <si>
    <t>Hills Properties
Shadow Ridge Apartments
(Courtnee Huffman)</t>
  </si>
  <si>
    <t>courtneeh@hillsproperties.com</t>
  </si>
  <si>
    <t>10500 Shadow Ridge Lane
Unit #202
Louisville, KY 40241</t>
  </si>
  <si>
    <t xml:space="preserve">Tenant noticed a water spot and leaking, repair was performed and another water stain in a different location showed up. </t>
  </si>
  <si>
    <t>Ann Turner</t>
  </si>
  <si>
    <t>annturner220@gmail.com</t>
  </si>
  <si>
    <t>3844 East Dutch Creek Court
Peakin, IN 47165</t>
  </si>
  <si>
    <t xml:space="preserve">Purchaser  </t>
  </si>
  <si>
    <t>First Financial Bank
(Ray)</t>
  </si>
  <si>
    <t xml:space="preserve">Referall from Josh w/ Coit - Noncomittal
</t>
  </si>
  <si>
    <t>Tonja Oelker</t>
  </si>
  <si>
    <t>theoeklers@sbcglobal.net</t>
  </si>
  <si>
    <t>5402 Greenwood Road
Louisville, KY 40258</t>
  </si>
  <si>
    <t>Basement/Cellar</t>
  </si>
  <si>
    <t>Paul Davis Restoration referral. Suspected mold on personal content stored in cellar</t>
  </si>
  <si>
    <t>Joe Hale</t>
  </si>
  <si>
    <t>626 E. Main Street</t>
  </si>
  <si>
    <t>brick wall stains</t>
  </si>
  <si>
    <t>stained bricks, subfloor - called and chatted, he may call Monday</t>
  </si>
  <si>
    <t>Lenihen Sothebys 
Raine Dougherty</t>
  </si>
  <si>
    <t>rdougherty@lsir.com</t>
  </si>
  <si>
    <t>116 Colonial Drive
Louisville, KY 40207</t>
  </si>
  <si>
    <t>Prospective buyer previous roof leak and basement smelled musty.
CANCELLED</t>
  </si>
  <si>
    <t>Belinda Frankel</t>
  </si>
  <si>
    <t>belindafrankel@yahoo.com</t>
  </si>
  <si>
    <t>4700 Salisbury Square</t>
  </si>
  <si>
    <t>Leaks in bathrooms</t>
  </si>
  <si>
    <t>Chris Price</t>
  </si>
  <si>
    <t>Guy does not speak much, but said he has black "spores" on his walls around supply air vents. - Noncommittal</t>
  </si>
  <si>
    <t xml:space="preserve">Nick Leow </t>
  </si>
  <si>
    <t>Halsey Flats
(Tracie Weaver)</t>
  </si>
  <si>
    <t>halseymgr@sundancebaypm.com</t>
  </si>
  <si>
    <t>(502) 896 - 0373</t>
  </si>
  <si>
    <t>706 Quails Run Road Apt. B2
Louisville, KY 40207</t>
  </si>
  <si>
    <t xml:space="preserve">Air Quality Assessment
Come to leasing office first </t>
  </si>
  <si>
    <t>Lenihan Sothebys International Realty
(Melanie Galloway)</t>
  </si>
  <si>
    <t>(502) 291 - 9210</t>
  </si>
  <si>
    <t xml:space="preserve">1007 Evergreen Road, Anchorage </t>
  </si>
  <si>
    <t>specks of mold around vents in basement, 
CANCELLED</t>
  </si>
  <si>
    <t>Suburban Construction
(Ryan Boone)</t>
  </si>
  <si>
    <t>boonecontractingservices@gmail.com</t>
  </si>
  <si>
    <t>285 Johnson Drive
Unit #59
Shepherdsville, KY 40165</t>
  </si>
  <si>
    <t xml:space="preserve">Backup of condensate line for HVAC and was not reported immediately. Pulled wet carpet in room but no visible mold growth. </t>
  </si>
  <si>
    <t>Servpro</t>
  </si>
  <si>
    <t>rhondawallingford.servpro@gmail.com</t>
  </si>
  <si>
    <t>Shetler Derby Moving
6701 Cane Run Road
Louisville, KY 40258</t>
  </si>
  <si>
    <t xml:space="preserve">Servpro has a client with content in a storage unit that they are suggesting has mold growth. Want a sample collected. Content owner's name is Moody. </t>
  </si>
  <si>
    <t>John Luker</t>
  </si>
  <si>
    <t>luker.lfd@gmail.com</t>
  </si>
  <si>
    <t>(502) 931 - 1205</t>
  </si>
  <si>
    <t>14121 Spring Mill Road
Louisville, KY 40245</t>
  </si>
  <si>
    <t>Said he would be out of town so if someone wanted to call and schedule on Monday (8/16/2021) that would be fine. Mold in finished portion of basement. 
Paul Davis Restoration Referral</t>
  </si>
  <si>
    <t>Jeff Bland</t>
  </si>
  <si>
    <t>jeff.bland@iveymechanical.com</t>
  </si>
  <si>
    <t>2515 Tucker Station Road
Louisville, KY 40299</t>
  </si>
  <si>
    <t xml:space="preserve">Moisture intrusion into basement. </t>
  </si>
  <si>
    <t>Kevin Luce</t>
  </si>
  <si>
    <t>kevin.w.luce@gmail.com</t>
  </si>
  <si>
    <t>(614) 395 - 1593</t>
  </si>
  <si>
    <t>1104 Swindon Court
Louisville, KY 40222</t>
  </si>
  <si>
    <t>basement mold</t>
  </si>
  <si>
    <t>surface growth, ventilation? please call him to schedule a visit week of 8/16-8/20.</t>
  </si>
  <si>
    <t>Cy Tucker</t>
  </si>
  <si>
    <t>(502) 523 - 1185</t>
  </si>
  <si>
    <t>5813 Renanda Drive
 Crestwood, KY 40014</t>
  </si>
  <si>
    <t>Auto-Owners Insurance
(Austin Ivey)</t>
  </si>
  <si>
    <t>Ivey.Austin@aoins.com</t>
  </si>
  <si>
    <t>(502) 253 - 0960
ext. 58182
Donna Scarborough (owner)
(502) 445 - 9886</t>
  </si>
  <si>
    <t>224 Alcott Road
Louisville, KY 40207</t>
  </si>
  <si>
    <t xml:space="preserve">claim # 300-0389116-2021
</t>
  </si>
  <si>
    <t>Tammy Moloy</t>
  </si>
  <si>
    <t>(502) 889 - 6458</t>
  </si>
  <si>
    <t>2712 Belknap Beach Road 
Prospect, KY 40059</t>
  </si>
  <si>
    <t>referral by Thompson Heating and Cooling. Water was in basement, air infiltration via garage, moldy vents</t>
  </si>
  <si>
    <t>Cylee Proctor</t>
  </si>
  <si>
    <t>(502) 419 - 7920</t>
  </si>
  <si>
    <t>8503 Plum Run Drive 
Sellersburg, IN</t>
  </si>
  <si>
    <t xml:space="preserve">Crawlspace  </t>
  </si>
  <si>
    <t>leak from HVAC in attic down into lower level and crawl</t>
  </si>
  <si>
    <t>Hanif Hekima
(Flora Dix - mother)
(Lillian Mudd - siter)</t>
  </si>
  <si>
    <t>hekima57@gmail.com</t>
  </si>
  <si>
    <t>(281) 655 - 9707</t>
  </si>
  <si>
    <t>1815 Gardiner Lane, C28</t>
  </si>
  <si>
    <t>mother owns home, son lives in Texas. Possible mold in bathroom, inspector detected mold, recommended COIT who confirmed issues. 
WEAR MASK
CANCELLED</t>
  </si>
  <si>
    <t>Georgia Farnan</t>
  </si>
  <si>
    <t>1118 Riverside Drive
Prospect, KY 40059</t>
  </si>
  <si>
    <t>Condensation and mold on vents</t>
  </si>
  <si>
    <t>Kim Dawson</t>
  </si>
  <si>
    <t>(502) 494 - 9725</t>
  </si>
  <si>
    <t>Selling rental property and wants surface test</t>
  </si>
  <si>
    <t>Tammy Pate</t>
  </si>
  <si>
    <t>jlukerfamily@aol.com
luker.lfd@gmail.com</t>
  </si>
  <si>
    <t>(502) 931 - 0287</t>
  </si>
  <si>
    <t>14121 Spring Mill Road 
Louisville, KY 40245</t>
  </si>
  <si>
    <t>already had an appt?
 - Called, No Answer - Max</t>
  </si>
  <si>
    <t xml:space="preserve">Ellen Jacobs </t>
  </si>
  <si>
    <t>(401) 741 - 2379</t>
  </si>
  <si>
    <t>My bring in a sample but does not seem to need an appointment - Max</t>
  </si>
  <si>
    <t>Cornerstone
(David Schmidt)</t>
  </si>
  <si>
    <t>dschmidt@cornerstonecompaniesinc.com</t>
  </si>
  <si>
    <t>(502) 810 - 4079</t>
  </si>
  <si>
    <t>225 Abraham Flexner</t>
  </si>
  <si>
    <t>odors and humidity in doctor's office</t>
  </si>
  <si>
    <t>Alice Weixler</t>
  </si>
  <si>
    <t>(502) 322 - 6070</t>
  </si>
  <si>
    <t>walk-in attic, black stuff on insulation
referall from Trish @ Paul Davis</t>
  </si>
  <si>
    <t>jordanbennett6555@gmail.com</t>
  </si>
  <si>
    <t>4962 Cedar Grove Road
Shepherdsville, KY 40165</t>
  </si>
  <si>
    <t>Mold around tub testing in Bullitt County
ready to schedule</t>
  </si>
  <si>
    <t>Elizabeth Morris</t>
  </si>
  <si>
    <t>dairme30@yahoo.com</t>
  </si>
  <si>
    <t>(502) 608 - 6209</t>
  </si>
  <si>
    <t>1840 Fleming Avenue 
Louisville, KY 40205</t>
  </si>
  <si>
    <t>Mold on walls and joists in basement.
Paul Davis referral</t>
  </si>
  <si>
    <t>Nelson County Board of Edu
(Kevin Mattingly)</t>
  </si>
  <si>
    <t>kevin.mattingly@nelson.kyschools.us</t>
  </si>
  <si>
    <t>5635 Louisville Road, Cox's Creek, KY 40013</t>
  </si>
  <si>
    <t>Requesting mold &amp; moisture assessment after most recent air quality assessment. One room had elevated spore count and high humidity. Issue with HVAC system for rooms 206 &amp; 207 is now fixed.</t>
  </si>
  <si>
    <t>Mark Baran</t>
  </si>
  <si>
    <t>the_red_baran@hotmail.com</t>
  </si>
  <si>
    <t>(850) 502 - 9689</t>
  </si>
  <si>
    <t>9602 Westside Court, Crestwood, KY 40014</t>
  </si>
  <si>
    <t>Paul Davis referral
basement bedroom mold from drainage problem on walkout basement
CANCELLED</t>
  </si>
  <si>
    <t>Fischer Homes
(Carmen)</t>
  </si>
  <si>
    <t>(502) 724 - 0789</t>
  </si>
  <si>
    <t>Buckner, KY</t>
  </si>
  <si>
    <t>building new construction, delayed windows and customer is concerned about mold. Drywall already installed.
Advised to run dehumidifiers until windows could be installed.</t>
  </si>
  <si>
    <t>Rachel Kennedy</t>
  </si>
  <si>
    <t>(954) 562 - 3956</t>
  </si>
  <si>
    <t xml:space="preserve">Roof leaking, obvious leaking in living room, other areas where water coming into walls. </t>
  </si>
  <si>
    <t>Grace Works
(Shepherd of the Valley)
Patrick Martin - Maintenance</t>
  </si>
  <si>
    <t>pmartin@graceworks.com</t>
  </si>
  <si>
    <t>1201 Woodcreek Drive
Unit # 104
La Grange, KY 40031</t>
  </si>
  <si>
    <t>N/A</t>
  </si>
  <si>
    <t>Thibodeau Home Improvement
(Chris Thibodeau)</t>
  </si>
  <si>
    <t>christhibodeau@yahoo.com</t>
  </si>
  <si>
    <t>(502) 434 - 9092</t>
  </si>
  <si>
    <t>203 Edgewood Drive, Bardstown, KY 40004</t>
  </si>
  <si>
    <t>laundry exhuast dumps into garage. Furnace picks up moisture and re-sends it via ducts. Assessment HVAc, basement and additionally as needed to identify causation and write remediation plan.</t>
  </si>
  <si>
    <t>Erica Bricking</t>
  </si>
  <si>
    <t>(646) 286 - 4282</t>
  </si>
  <si>
    <t>asked for Max specifically</t>
  </si>
  <si>
    <t>Sophie Maier</t>
  </si>
  <si>
    <t>sophiemaier@gmail.com</t>
  </si>
  <si>
    <t>(502) 645 - 9457</t>
  </si>
  <si>
    <t>2225 Hawthorne Ave 40205</t>
  </si>
  <si>
    <t>hole cut for valve for upstairs toilet, concerned about potential mold. Roof leak got patched, contractor probably didn;t know how to identify mold
mother immunocompromised, wear mask</t>
  </si>
  <si>
    <t>Mike Yeager</t>
  </si>
  <si>
    <t>yeagerconst@gmail.com</t>
  </si>
  <si>
    <t>(502) 807 - 9947</t>
  </si>
  <si>
    <t>180 Deer Run Trace 
Floyds Knobs, IN 47119</t>
  </si>
  <si>
    <t>mold in bathroom and walk-in closet and half bath</t>
  </si>
  <si>
    <t>Mary Lawson</t>
  </si>
  <si>
    <t>(502) 592 - 4501</t>
  </si>
  <si>
    <t>went with someone else</t>
  </si>
  <si>
    <t>James Reid</t>
  </si>
  <si>
    <t>james@jameslreid.com</t>
  </si>
  <si>
    <t>(310) 770 - 3121</t>
  </si>
  <si>
    <t>425 Kenilworth Road, 40206</t>
  </si>
  <si>
    <t>sump stopped working for while, baseboards in laundry room wet and may be mold</t>
  </si>
  <si>
    <t>Beth Thomas</t>
  </si>
  <si>
    <t>(502) 315 - 9737</t>
  </si>
  <si>
    <t>Mold from vent in storage room
ServiceMaster referral</t>
  </si>
  <si>
    <t>melj7919@gmail.com</t>
  </si>
  <si>
    <t>11016 Fairway Pointe Drive
 Louisville, KY 40241</t>
  </si>
  <si>
    <t>isolated water spots, mold allergy, leak at back patio door and skylight
READY TO SCHEDULE - preferably 9/10/21</t>
  </si>
  <si>
    <t>Charles Sisco</t>
  </si>
  <si>
    <t>(727) 482 - 2010</t>
  </si>
  <si>
    <t>Moving out this week because of mold. Paul Davis referral.</t>
  </si>
  <si>
    <t>Jo Ross</t>
  </si>
  <si>
    <t>Jofashion@icloud.com</t>
  </si>
  <si>
    <t>(502) 777 - 8507</t>
  </si>
  <si>
    <t>3705 Alpine Circle
LaGrange, KY 40031</t>
  </si>
  <si>
    <t>Needs a second call to scheudle for 9/16-9/17. Some vents are low on floor, some are upstairs. Moisture on vent surfaces. Crawlspace gutted and re-done with spray-foam 1 Y ago. New furnace. Is it sized right?  Check around vents, in crawlspace with IR. Sample as needed $600-650 perhaps</t>
  </si>
  <si>
    <t>Teryl Greist</t>
  </si>
  <si>
    <t>(704) 904 - 1442</t>
  </si>
  <si>
    <t>2124 Rutledge Ave
Louisville, KY 40549</t>
  </si>
  <si>
    <t>Finished Basement</t>
  </si>
  <si>
    <t xml:space="preserve">Didnt realize how far away we were and is trying to get someone more local. </t>
  </si>
  <si>
    <t>mold in bathroom and walk-in closet and half bath
calling to reschedule</t>
  </si>
  <si>
    <t>Jesse Branch</t>
  </si>
  <si>
    <t>(502) 594 - 6217</t>
  </si>
  <si>
    <t>Mt. Washington crawlspace</t>
  </si>
  <si>
    <t>Purofirst
(Austin Collins)</t>
  </si>
  <si>
    <t>acollins@purofirst.com</t>
  </si>
  <si>
    <t>2400 Mellwood Avenue
Unit #1204
Louisville, KY 40206</t>
  </si>
  <si>
    <t xml:space="preserve">Apartment with mold around HVAC </t>
  </si>
  <si>
    <t>Hobert McCarry</t>
  </si>
  <si>
    <t>(502) 396 - 5163</t>
  </si>
  <si>
    <t>John Cook</t>
  </si>
  <si>
    <t>(502) 216 - 2523</t>
  </si>
  <si>
    <t>Mold on ceiling
COIT referral</t>
  </si>
  <si>
    <t>Erica Wooten</t>
  </si>
  <si>
    <t>(502) 299 - 7331</t>
  </si>
  <si>
    <t>assumed crawlspace clearance</t>
  </si>
  <si>
    <t>2225 Hawthorne Drive, Louisville, KY 40205</t>
  </si>
  <si>
    <t>hole cut for valve for upstairs toilet, concerned about potential mold. Roof leak got patched, contractor probably didn;t know how to identify mold
mother immunocompromised, wear mask
READY TO SCHEDULE</t>
  </si>
  <si>
    <t>Betty Preece</t>
  </si>
  <si>
    <t>(606) 298 - 7756</t>
  </si>
  <si>
    <t>1830 Klerner Lane, New Albany</t>
  </si>
  <si>
    <t>possible mold spores in basement
COIT referral</t>
  </si>
  <si>
    <t>Valley Ridge Apartments
(Barbara)</t>
  </si>
  <si>
    <t>(812) 944 - 4313</t>
  </si>
  <si>
    <t>Manages an apartment complex and needs a mold assessment in one unit</t>
  </si>
  <si>
    <t>USA Cares
(Amy Callahan)</t>
  </si>
  <si>
    <t>amy@usacares.org</t>
  </si>
  <si>
    <t>(812) 987 - 5238</t>
  </si>
  <si>
    <t>11760 Commonwealth Drive, Louisville, KY 40299</t>
  </si>
  <si>
    <t>possible mold in office
window leaks, possible mold behind drywall</t>
  </si>
  <si>
    <t>David Skellenger</t>
  </si>
  <si>
    <t>no email address</t>
  </si>
  <si>
    <t>(502) 348 - 4283</t>
  </si>
  <si>
    <t>1111 Cherry Wood Drive, Bardstown</t>
  </si>
  <si>
    <t>mold in crawlspace, in vents
COIT Referral</t>
  </si>
  <si>
    <t>Joseph Taylor (Louie)</t>
  </si>
  <si>
    <t>louie.taylor1@twc.com</t>
  </si>
  <si>
    <t>(502) 807 - 3211</t>
  </si>
  <si>
    <t>6103 Richiewayne Drive
Louisville 40219</t>
  </si>
  <si>
    <t>Basement/Crawlspace</t>
  </si>
  <si>
    <t>leak issues in past, also mold, health concerns. Worried about pool in backyard creating moisture buildup. Says it smells out back too. Maybe test front and rear yard?</t>
  </si>
  <si>
    <t>Ben Russell</t>
  </si>
  <si>
    <t>(940) 783-1043</t>
  </si>
  <si>
    <t>Mushroom-like “thing” size of basketball. Wants someone to pick it up and have it tested. Called for Dan.  Nick left message 9/20 at 4pm</t>
  </si>
  <si>
    <t>Monty Van Allen</t>
  </si>
  <si>
    <t>(908) 392 - 7891</t>
  </si>
  <si>
    <t>Paul Davis referral</t>
  </si>
  <si>
    <t>507 Cornell Avenue 
Unit #A3
Mt. Washington, KY 40047</t>
  </si>
  <si>
    <t xml:space="preserve">Moving out this week because of mold. Paul Davis referral.
initially called 9/7/21. </t>
  </si>
  <si>
    <t xml:space="preserve">Darlene Stewart </t>
  </si>
  <si>
    <t>(812) 945 - 4831 
(502) 262 - 7214</t>
  </si>
  <si>
    <t xml:space="preserve">Owner of rental property, suspected mold in basement. </t>
  </si>
  <si>
    <t xml:space="preserve">Marietta Thompson </t>
  </si>
  <si>
    <t xml:space="preserve">(502) 608 - 9505 </t>
  </si>
  <si>
    <t>RE: Mold testing – got our name from Paul Davis</t>
  </si>
  <si>
    <t>Old Capitol United Methodist
(Bob Stem)</t>
  </si>
  <si>
    <t>bubbastem1@gmail.com</t>
  </si>
  <si>
    <t>141 W. Heidelberg Rd Southwest
Corydon, IN 47112</t>
  </si>
  <si>
    <t xml:space="preserve">Bi-Annual testing of pastor residence. </t>
  </si>
  <si>
    <t>Kevin Sallard</t>
  </si>
  <si>
    <t>kevinsallard49@gmail.com</t>
  </si>
  <si>
    <t>(502) 693 - 8678</t>
  </si>
  <si>
    <t>1713 Baird Street 
Louisville, KY 40203</t>
  </si>
  <si>
    <t>Ducts</t>
  </si>
  <si>
    <t>COIT Referral - said to have mold in vents. Had general questions about testing.</t>
  </si>
  <si>
    <t>Semonin
(Nathan Bellows)</t>
  </si>
  <si>
    <t>(502) 214 - 0353</t>
  </si>
  <si>
    <t>seller claimed to have had mold but did not remediate. Wants an inspection. Called on 9/23/21 and he is going to pass pricing onto the seller - Max</t>
  </si>
  <si>
    <t>Jason Hargrove</t>
  </si>
  <si>
    <t>jhargrove86@gmail.com</t>
  </si>
  <si>
    <t>(502) 494 - 0854</t>
  </si>
  <si>
    <t>1100 Crestview Way
Goshen, KY 40026</t>
  </si>
  <si>
    <t>Basement
(Partially Finished)</t>
  </si>
  <si>
    <t>Paul Davis Restoration Referral. Called and is considering pricing (9/23/21) - Max</t>
  </si>
  <si>
    <t>jyates@purofirstdisasterservices.com</t>
  </si>
  <si>
    <t>(502) 417 - 8433</t>
  </si>
  <si>
    <t>7707 Briarwood Drive
Crestwood, KY 40014</t>
  </si>
  <si>
    <t>Cancelled</t>
  </si>
  <si>
    <t>Jennifer Offutt
Dwayne Offutt</t>
  </si>
  <si>
    <t>(502) 592 - 2238
(502) 599 - 7236</t>
  </si>
  <si>
    <t>3002 Brookway Court
Louisville, KY 40214</t>
  </si>
  <si>
    <t>selling condo, said needed to be checked for mold.
call Dwayne to schedule</t>
  </si>
  <si>
    <t>Ryan Twitchell</t>
  </si>
  <si>
    <t>(270) 268 - 6460</t>
  </si>
  <si>
    <t>409 West Main Street
Vine Grove, KY 40175</t>
  </si>
  <si>
    <t>mold problem, growth on surfaces on furniture, etc.
referral from Josh with COIT</t>
  </si>
  <si>
    <t>air quality test @ St. Mary's Health
"very important this gets done quickly"</t>
  </si>
  <si>
    <t>Auto-Owners
(Austin Ivey)</t>
  </si>
  <si>
    <t>Ivey.austin@aoins.com</t>
  </si>
  <si>
    <t>(502) 253 - 0960 
ext. 58182</t>
  </si>
  <si>
    <t>1904 Ashford Drive
Goshen, KY 40026</t>
  </si>
  <si>
    <t>leak in roof, being replaced. Insured is concerened about mold in attic and ceiling above dining room. Want dining room tested. call insured to schedule
Valerie Digman (insured) 856-430-8023
claim # 300-0496657-2021</t>
  </si>
  <si>
    <t>Jennifer Moore</t>
  </si>
  <si>
    <t>jennifer@moorelawgroup.com</t>
  </si>
  <si>
    <t>1061 Evertt Avenue
Louisville, KY 40204</t>
  </si>
  <si>
    <t>Window leak due to gutter overflowing. (Called and left message on 9/28/21 - Max)</t>
  </si>
  <si>
    <t>Michael Hadley</t>
  </si>
  <si>
    <t>mrhadl01@gmail.com</t>
  </si>
  <si>
    <t>(502) 295 - 6240</t>
  </si>
  <si>
    <t>945 Ash Street
Louisville, KY 40217</t>
  </si>
  <si>
    <t>Real estate transaction suspected fungal (mold) growth on crawlspace structural components.  (Cancelled - Max)</t>
  </si>
  <si>
    <t>Rainbow Restorstion
(Lance)</t>
  </si>
  <si>
    <t>lspencer@rainbowrestoration-ky.com</t>
  </si>
  <si>
    <t>(502) 379 - 0743</t>
  </si>
  <si>
    <t>1506 Northwind Road
Louisville, KY 40207</t>
  </si>
  <si>
    <t>basement and garage, humidity
Laurie Androit 502-594-5883
Steve Andriot 502-640-2345</t>
  </si>
  <si>
    <t>Raymond Goepz</t>
  </si>
  <si>
    <t>raymondgoepz1@gmail.com</t>
  </si>
  <si>
    <t>(502) 410 - 8352</t>
  </si>
  <si>
    <t>1535 Tyler Park Drive
Louisville, KY 40204</t>
  </si>
  <si>
    <t>Paul Davis referral
basement unfinished, half crawl, crawl wall meets foundation wall, leak in corner, mold in basement as well, spot by kitchen as well. Mold removal by servpro in ~2017, spray foam may be holding moisture</t>
  </si>
  <si>
    <t>Kendrick Bryan</t>
  </si>
  <si>
    <t xml:space="preserve">Elizabethtown </t>
  </si>
  <si>
    <t xml:space="preserve">ServPro Referral </t>
  </si>
  <si>
    <t>St. Mary Academy
(Rob Nicholas)</t>
  </si>
  <si>
    <t>(502) 468 - 5303</t>
  </si>
  <si>
    <t>St. Mary Academy</t>
  </si>
  <si>
    <t>ready for post-test</t>
  </si>
  <si>
    <t>Andrew Buckley</t>
  </si>
  <si>
    <t>buckley.andrew101@gmail.com</t>
  </si>
  <si>
    <t>(716) 983 - 8734</t>
  </si>
  <si>
    <t>1010 Oxmoor Woods Parkway, Louisville, KY 40222</t>
  </si>
  <si>
    <t>crawlspace/Basement</t>
  </si>
  <si>
    <t>Pipe steady leak in crawlspace for few weeks, mostly cleaned uo by Servpro, basement as well, concerned about air throughout house as well.</t>
  </si>
  <si>
    <t>Keivonne Sims
(kay-von)(female)</t>
  </si>
  <si>
    <t>(502) 417 - 4620</t>
  </si>
  <si>
    <t>PDR referral, mold in basement</t>
  </si>
  <si>
    <t>Amanda</t>
  </si>
  <si>
    <t>US Hwy 42</t>
  </si>
  <si>
    <t>clearance
Nic Goebel conducted initial</t>
  </si>
  <si>
    <t>Anthony Ehlers</t>
  </si>
  <si>
    <t>(812) 989 - 7654</t>
  </si>
  <si>
    <t>Called and left message (10/14/2021) - Max</t>
  </si>
  <si>
    <t>Chapel House
(Karla Porter)</t>
  </si>
  <si>
    <t>karla.porter@ccc1884.org</t>
  </si>
  <si>
    <t>(502) 477 - 9398</t>
  </si>
  <si>
    <t>40 Ray Road
Unit #108
Taylorsville, KY 40071</t>
  </si>
  <si>
    <t>Brad Shepherd</t>
  </si>
  <si>
    <t>(502) 419 - 2048</t>
  </si>
  <si>
    <t>In apartment, says he has landlord's permission for testing, will pay out of pocket. Speak with landlord.
Servpro referral. Called (10/14/2021) voicemail not setup - Max</t>
  </si>
  <si>
    <t>Herman Robinson</t>
  </si>
  <si>
    <t>hrobinson56@twc.com</t>
  </si>
  <si>
    <t>(502) 500 - 6825</t>
  </si>
  <si>
    <t>29 Meadowridge Ct
Taylorsville, KY 40071</t>
  </si>
  <si>
    <t>Plumbing problem, carpet stained/damp walk out basement. 
Paul Davis referral. Called (10/14/2021) and is considering setting up an appointment - Max</t>
  </si>
  <si>
    <t>Kelly Whitaker</t>
  </si>
  <si>
    <t>kellyann51@hotmail.com</t>
  </si>
  <si>
    <t>(502) 381 - 3857</t>
  </si>
  <si>
    <t>236 Liam Noble Circle 
Sellersburg, IN  47172</t>
  </si>
  <si>
    <t>buying home, inspector found possible mold in basement, backside of bathroom on drywall
servpro referral
CANCELLED</t>
  </si>
  <si>
    <t>Gordon Farnsworth</t>
  </si>
  <si>
    <t>(513) 484 - 7828</t>
  </si>
  <si>
    <t>Flooding in past and recently had water heater go out. Called (10/14/2021) and is considering setting up an appointment - Max</t>
  </si>
  <si>
    <t>Shirley Montgomery</t>
  </si>
  <si>
    <t>(502) 386 - 1887 (cell)
(502) 425 - 9494 (home)</t>
  </si>
  <si>
    <t>Off Westport Road</t>
  </si>
  <si>
    <t>Leak in water pipe, has been repaired, mold around that. Bedrooms, leaked between rooms</t>
  </si>
  <si>
    <t>Vernon</t>
  </si>
  <si>
    <t>(502) 724 - 3577</t>
  </si>
  <si>
    <t>Cancelled - thought we were a remediation company - Max</t>
  </si>
  <si>
    <t>Angela Shaw</t>
  </si>
  <si>
    <t>John Baumgardener
(Paul Davis Restoration Referral)</t>
  </si>
  <si>
    <t>jwbaumgardener@gmail.com</t>
  </si>
  <si>
    <t>1115 Camden Avenue 
Louisville, KY 40215</t>
  </si>
  <si>
    <t xml:space="preserve">Rental home owner, Hot water leak in kitchen a year ago. Removed carpet and wood, may not have taken enough, tentant is experiencing respiratory issues. </t>
  </si>
  <si>
    <t>Fontelo Tyson</t>
  </si>
  <si>
    <t>(502) 365 - 0053</t>
  </si>
  <si>
    <t>Bedroom Ceiling</t>
  </si>
  <si>
    <t>Tenent in apartment having health issues. Wants to bill the apartment owner for the inspection. Not sure how promising this callback will be.</t>
  </si>
  <si>
    <t>Tara Lethgo</t>
  </si>
  <si>
    <t>tara.lethgo@gmail.com</t>
  </si>
  <si>
    <t>(502) 376 - 6173</t>
  </si>
  <si>
    <t>610 Mockingbird Place
Unit #9
Louisville, KY 40207</t>
  </si>
  <si>
    <t>Condominium. Had a previous leak and remediation, thought everything was remediated but had another leak. After remediation of the 2nd leak they just want to be sure since it wasnt a remediation contractor.  Has the pricing information and is ready to schedule.</t>
  </si>
  <si>
    <t>Mary Young</t>
  </si>
  <si>
    <t>mry@twc.com</t>
  </si>
  <si>
    <t>(502) 897 - 7495</t>
  </si>
  <si>
    <t>309 Mockingbird Gardens Drive</t>
  </si>
  <si>
    <t>Concerned with mold and dust in ducts. Got a refferal from COIT. Claims it is causing health issues for family members.
CANCELLED</t>
  </si>
  <si>
    <t>Daniel Johnson</t>
  </si>
  <si>
    <t>dbjohn211@gmail.com</t>
  </si>
  <si>
    <t>(502) 301 - 0848</t>
  </si>
  <si>
    <t>4503 Creekcrossing Drive 
Louisville, KY 40241</t>
  </si>
  <si>
    <t>crawlspace/floor joists</t>
  </si>
  <si>
    <t xml:space="preserve">EXPEDITE request for sale of house. Owner called and buyer requested mold testing for the floor joists in the crawlsapce area of basement. wants to identify if it is mold or dirt. Requested to get something scheduled at least to let buyers know he is taking initiative with their concerns. </t>
  </si>
  <si>
    <t>Brent Roach - client
Lenihan Sothebys
(Joshua Laughlin - contact)</t>
  </si>
  <si>
    <t>brentroach15@gmail.com (paying)
jlaughlin@lsir.com (copy on report)</t>
  </si>
  <si>
    <t>502-777-8904 - Joshua</t>
  </si>
  <si>
    <t>738 Creek Valley Road
Fisherville, KY 40023</t>
  </si>
  <si>
    <t>Mold in basement</t>
  </si>
  <si>
    <t xml:space="preserve">Didnt get a lot of info on the suspect mold situation. Sounds like a routine inspection for a sale. Joshua is an agent who is trying to coordinate a visit on Thursday October 28 from 11-2pm for a home. He may not answer due to traveling but requested leaving a voicemail. </t>
  </si>
  <si>
    <t xml:space="preserve">Beth Anderson </t>
  </si>
  <si>
    <t>beth.anderson4177@gmail.com</t>
  </si>
  <si>
    <t>(502) 314 - 0637</t>
  </si>
  <si>
    <t>2103 Round Ridge Road
Louisville, KY 40207</t>
  </si>
  <si>
    <t>Air Vents</t>
  </si>
  <si>
    <t xml:space="preserve">Paul Davis Referral. Suspect mold in air vents. </t>
  </si>
  <si>
    <t>Rebecca Burnett</t>
  </si>
  <si>
    <t>beccajoyce0430@gmail.com</t>
  </si>
  <si>
    <t>(812) 503 - 9456</t>
  </si>
  <si>
    <t>8312 Laurel Springs Drive, Charlestown In 47111</t>
  </si>
  <si>
    <t>Half story upstairs, water damage between bathtub and floor, fungus growing up there.</t>
  </si>
  <si>
    <t>Carey Henegar
(Paul Davis Restoration Referral)</t>
  </si>
  <si>
    <t>careyh@tfgusa.net</t>
  </si>
  <si>
    <t>518 Atwood St.
Louisville, KY 40217</t>
  </si>
  <si>
    <t>Fungal (mold) growth in crawlspace.</t>
  </si>
  <si>
    <t>Phil Brown</t>
  </si>
  <si>
    <t>(502) 834 - 7828</t>
  </si>
  <si>
    <t>Home in Shelby County, musty smell in basement
Paul Davis referral
has another inspector looking at it, may call us if something is found</t>
  </si>
  <si>
    <t>Jay Bowman</t>
  </si>
  <si>
    <t>(502) 641 - 9169</t>
  </si>
  <si>
    <t>rental property</t>
  </si>
  <si>
    <t>Jennifer Cartlage</t>
  </si>
  <si>
    <t>jencart220@hotmail.com</t>
  </si>
  <si>
    <t>(502) 269 - 1376</t>
  </si>
  <si>
    <t>1608 Cedar Springs Court 
LaGrange, KY 40031</t>
  </si>
  <si>
    <t>possible mold on basement finishes and contents. Plumbing leak. rusty supply air vents. new-ish A/C unit. She is aware of costs 105/hr and 50/sample with 600-700 expected cost</t>
  </si>
  <si>
    <t>Elizabeth Board</t>
  </si>
  <si>
    <t>(502) 554 - 7521</t>
  </si>
  <si>
    <t xml:space="preserve">Doctor indicated home may have mold. </t>
  </si>
  <si>
    <t>Andrew Bird</t>
  </si>
  <si>
    <t>(502) 599 - 0714</t>
  </si>
  <si>
    <t>Looking to buy house that has possible mold</t>
  </si>
  <si>
    <t>Marla Sweeney</t>
  </si>
  <si>
    <t>jsweeney@ctpower.com</t>
  </si>
  <si>
    <t>(812) 503 - 9017</t>
  </si>
  <si>
    <t xml:space="preserve"> 410 Leon Prall Road
Otisco, IN 47163</t>
  </si>
  <si>
    <t>Half slab/half crawlspace</t>
  </si>
  <si>
    <t>Long term issue - old house - noticing mold/dust on clothes stored in closets. white gummy mold on furniture. smells of musty mold under stairs.  Please leave message if no answer.</t>
  </si>
  <si>
    <t>Gwen Stringer</t>
  </si>
  <si>
    <t>(502) 961 - 0465</t>
  </si>
  <si>
    <t>Louisville Parks and Recreation
(John Studer)</t>
  </si>
  <si>
    <t>Peggy Heuser
Paul Davis Referral</t>
  </si>
  <si>
    <t>peggy@heuserhealth.com</t>
  </si>
  <si>
    <t>929 E. Washington Street
Louisville, KY 40206</t>
  </si>
  <si>
    <t xml:space="preserve">Mold on furniture on low level surfaces. Son's condo. </t>
  </si>
  <si>
    <t>Albert Purcell</t>
  </si>
  <si>
    <t>304 Main Cross Street
Charlestown, IN 47111</t>
  </si>
  <si>
    <t>musty odor?</t>
  </si>
  <si>
    <t>1010 Oxmoor Woods Parkway
Louisille, KY 40222</t>
  </si>
  <si>
    <t xml:space="preserve">Requested clearance assessment and sampling. </t>
  </si>
  <si>
    <t>Alana Rose Turner</t>
  </si>
  <si>
    <t>Tony Edelen</t>
  </si>
  <si>
    <t>Michael Brohm</t>
  </si>
  <si>
    <t>(502) 584 - 5567</t>
  </si>
  <si>
    <t xml:space="preserve">He is going to come bring us a sample. </t>
  </si>
  <si>
    <t>Joe Ratterman</t>
  </si>
  <si>
    <t>joe@rattermans.com</t>
  </si>
  <si>
    <t>518 Lilly Avenue
Louisville, KY 40217</t>
  </si>
  <si>
    <t>Mold in crawlsapce and 1st floor carpets. Pipe leaked into crawlspace.</t>
  </si>
  <si>
    <t xml:space="preserve">Theresa </t>
  </si>
  <si>
    <t>Salvation Army
(Brenda Ooley)</t>
  </si>
  <si>
    <t>brenda.ooley@usc.salvationarmy.org</t>
  </si>
  <si>
    <t>Salvation Army, house had leak from 1st floor into basement</t>
  </si>
  <si>
    <t>Chuck Jaeger</t>
  </si>
  <si>
    <t>c.jaeger@twc.com</t>
  </si>
  <si>
    <t>(502) 594 - 7406 (Cell)
(502) 239 - 1253 (Home)</t>
  </si>
  <si>
    <t>5311 Oak Creek Lane
Louisville, KY 40291</t>
  </si>
  <si>
    <t>mold in basement, servpro referral, foudnation leak in wall (repaired), condensation on ductwork, white mold</t>
  </si>
  <si>
    <t>Mark Daily</t>
  </si>
  <si>
    <t>markdaily@icloud.com</t>
  </si>
  <si>
    <t>6903 Gates Lane 
Crestwood, KY 40014</t>
  </si>
  <si>
    <t xml:space="preserve">Allergy test </t>
  </si>
  <si>
    <t>Tiffany</t>
  </si>
  <si>
    <t>(502) 432 - 6335</t>
  </si>
  <si>
    <t>mold in basement</t>
  </si>
  <si>
    <t>Leslie Burnes</t>
  </si>
  <si>
    <t>(859) 644 - 0775</t>
  </si>
  <si>
    <t>Scott Carrol</t>
  </si>
  <si>
    <t>(502) 552 - 1369</t>
  </si>
  <si>
    <t>mailbox full, cannot leave message</t>
  </si>
  <si>
    <t>Alana Turner</t>
  </si>
  <si>
    <t>argturner@gmail.com</t>
  </si>
  <si>
    <t>(516) 941 - 5015</t>
  </si>
  <si>
    <t xml:space="preserve">left for vacation, smell when returned, think it could be mold, just basement, previous owner did not say mold issue. </t>
  </si>
  <si>
    <t>11016 Fairway Pointe Drive
Louisville, KY 40241</t>
  </si>
  <si>
    <t>post-test
contacted via email to give idea of when Nic can be out there</t>
  </si>
  <si>
    <t>Prospect Park Apartments
(Jessica Palmer)</t>
  </si>
  <si>
    <t>cm.prospectpark@irtliving.com</t>
  </si>
  <si>
    <t>(502) 426 - 8300</t>
  </si>
  <si>
    <t>2506 Glen Eagle Drive
Louisville, KY 40222</t>
  </si>
  <si>
    <t>apt. had mold in bathroom, removed cabinets and drywall, surface mold in kitchen, 
clogged AC line, leaked on floor, sat for while, mold in cabinet in bathroom, removed cabinet and drywall in bathroom, also in kitchen</t>
  </si>
  <si>
    <t>Country Hills Apartments
(Armando Chavez)</t>
  </si>
  <si>
    <t>(502) 699 - 2308</t>
  </si>
  <si>
    <t>Russell Jones</t>
  </si>
  <si>
    <t>ehslouisville@yahoo.com</t>
  </si>
  <si>
    <t>(502) 690 - 1061</t>
  </si>
  <si>
    <t>4317 South First Street
Louisville , KY 40214</t>
  </si>
  <si>
    <t>renewing house for client, some in bathroom, most cut out, crawlspace on floor joists.</t>
  </si>
  <si>
    <t>Tracy and Brian Brewer</t>
  </si>
  <si>
    <t>bundles1234@gmail.com</t>
  </si>
  <si>
    <t>(502) 552 - 5787 (Tracy)
(502) 751 - 9469 (Brian)</t>
  </si>
  <si>
    <t>2205 Claymore Circle 
Louisville, KY 40245</t>
  </si>
  <si>
    <t>smell in master bath, on top of basement</t>
  </si>
  <si>
    <t>Dale Hall</t>
  </si>
  <si>
    <t>tgdhall@gmail.com</t>
  </si>
  <si>
    <t>(502) 565 - 6791</t>
  </si>
  <si>
    <t>385 Mill Run 
Shepherdsville, KY 40165</t>
  </si>
  <si>
    <t xml:space="preserve">1 story ranch over crawlspace, has mold on walls, etc. Needs assessment / protocol. I provided him a verbal quote ranging from $600-750, and I mentioned that someone will connect with him to hopefully get him on the schedule sometime later in the week. </t>
  </si>
  <si>
    <t>Bliss Properties
(Mark Bliss)</t>
  </si>
  <si>
    <t>markblisstravel@gmail.com</t>
  </si>
  <si>
    <t>1212 Slate Run Road
Apartment #2
New Albany, IN 47150</t>
  </si>
  <si>
    <t>King's Quality referral</t>
  </si>
  <si>
    <t>Nick Ferguson</t>
  </si>
  <si>
    <t>(502) 727 - 6075</t>
  </si>
  <si>
    <t>mold on supply vents</t>
  </si>
  <si>
    <t>Meredith Cooper</t>
  </si>
  <si>
    <t>(502) 773 - 5112</t>
  </si>
  <si>
    <t>mold between attic and kitchen
small scale work, doesn't need our services</t>
  </si>
  <si>
    <t>Rucker Village Apartments
(Susan Cobb)</t>
  </si>
  <si>
    <t>Coit referral</t>
  </si>
  <si>
    <t>Suzanne Rutledge</t>
  </si>
  <si>
    <t>(502) 321 - 7558</t>
  </si>
  <si>
    <t>home in Frankfort with new carpet and paint. Smell from vents that is worse with heat on. Wants smell identified</t>
  </si>
  <si>
    <t>Rick O'Bryan</t>
  </si>
  <si>
    <t>(502) 523 - 0408</t>
  </si>
  <si>
    <t>smell in house</t>
  </si>
  <si>
    <t>Portland Memorial Missionary Baptist Church
(Mary Dunlap or Ann Griffin)</t>
  </si>
  <si>
    <t>portlandmem@att.net</t>
  </si>
  <si>
    <t>3800 West Market Street
Louisville, KY 40213</t>
  </si>
  <si>
    <t>Bonnie Dugan</t>
  </si>
  <si>
    <t>502-472-5875</t>
  </si>
  <si>
    <t>condo, problem with second-hand smoke from neighbor, didn't start until new roof put on building, attic access in neighboring unit</t>
  </si>
  <si>
    <t>Referral</t>
  </si>
  <si>
    <t>Completed
or
Cancelled</t>
  </si>
  <si>
    <t>Valerie Blake</t>
  </si>
  <si>
    <t>valeriegrayb@gmail.com</t>
  </si>
  <si>
    <t>(719) 432 - 9569</t>
  </si>
  <si>
    <t>127 Kingswood Drive
Taylorsville, KY 40071</t>
  </si>
  <si>
    <t>Water issues last winter, ice storm froze gutters. Water leak upstairs.</t>
  </si>
  <si>
    <t>Coit</t>
  </si>
  <si>
    <t>Judy &amp; Robert Carr</t>
  </si>
  <si>
    <t>rj.carr@icloud.com</t>
  </si>
  <si>
    <t>314 Kirkwood Glen Circle
Louisville, KY 40207</t>
  </si>
  <si>
    <t xml:space="preserve">Fungal (mold) growth found on personal items in basement closet. Do not run the HVAC in the basement at all. </t>
  </si>
  <si>
    <t>Denton Floyd Real Estate
(Larry Roberts)</t>
  </si>
  <si>
    <t>lroberts@dentonfloyd.com</t>
  </si>
  <si>
    <t>(502) 712 - 8086</t>
  </si>
  <si>
    <t>New Directions
(Gus Thomas)</t>
  </si>
  <si>
    <t>(502) 719 - 7145 (Office)
(502) 648 - 1585 (Cell)</t>
  </si>
  <si>
    <t>626 E. Breckenridge Street, Louisville, KY 40203</t>
  </si>
  <si>
    <t>Crawl</t>
  </si>
  <si>
    <t>Home inspection, found growth in crawl</t>
  </si>
  <si>
    <t xml:space="preserve">Stephanie </t>
  </si>
  <si>
    <t>(689) 205 - 6904</t>
  </si>
  <si>
    <t>Mary Burkhart</t>
  </si>
  <si>
    <t>mary.burkhart@louisville.edu</t>
  </si>
  <si>
    <t>(502) 415 - 4483
(502)  905 - 2514</t>
  </si>
  <si>
    <t>3935 Kennison Court
Louisville, KY 40207</t>
  </si>
  <si>
    <t>Paul Davis
(Trish Satterly)</t>
  </si>
  <si>
    <t>(502) 773 - 6434</t>
  </si>
  <si>
    <t>Clearance for moldy military equipment</t>
  </si>
  <si>
    <t>Beau Ruby</t>
  </si>
  <si>
    <t>thomcoinc@gmail.com</t>
  </si>
  <si>
    <t>(502) 500 - 4499</t>
  </si>
  <si>
    <t>3907 Napanee Road
Louisville, KY 40207</t>
  </si>
  <si>
    <t>Basement disinfect cleaning by Servpro. We did not do the intial assessment.</t>
  </si>
  <si>
    <t>Ann Porter</t>
  </si>
  <si>
    <t>(502) 303 - 9978</t>
  </si>
  <si>
    <t>growth in attic</t>
  </si>
  <si>
    <t>Phillip Lam</t>
  </si>
  <si>
    <t>ai_quoc83@yahoo.com</t>
  </si>
  <si>
    <t>606 Gheens Ave
Louisville, KY 40214</t>
  </si>
  <si>
    <t xml:space="preserve">Crawlspace, odor when walking into the house. </t>
  </si>
  <si>
    <t>Anthony Wood</t>
  </si>
  <si>
    <t>doowaj15@gmail.com</t>
  </si>
  <si>
    <t>(270) 547 - 0384
(270) 547 - 0020</t>
  </si>
  <si>
    <t>108 Carman Lucas Lane
Irvington, KY 40146</t>
  </si>
  <si>
    <t>Odor in master bathroom/bedroom.</t>
  </si>
  <si>
    <t>Aisha Woodford</t>
  </si>
  <si>
    <t>(502) 243 - 5720</t>
  </si>
  <si>
    <t>1841 Brownsboro Road 
Apt. 4
Louisville, KY 40206</t>
  </si>
  <si>
    <t>Mold in apartment unit</t>
  </si>
  <si>
    <t>Katy Bradley</t>
  </si>
  <si>
    <t>katy.rice@gmail.com</t>
  </si>
  <si>
    <t>72 Thompson Ave
Fort Mitchell, KY 41017</t>
  </si>
  <si>
    <t xml:space="preserve">Had a high result on an ERMI test. </t>
  </si>
  <si>
    <t>Connie Nipp</t>
  </si>
  <si>
    <t>cnipp1990@gmail.com</t>
  </si>
  <si>
    <t>3115 Chromarty Way
Louisville, KY 40220</t>
  </si>
  <si>
    <t>Unidentifiable odor in home</t>
  </si>
  <si>
    <t>GPAC Enterprises
John Connor</t>
  </si>
  <si>
    <t>john@gpacenterprises.com</t>
  </si>
  <si>
    <t>18716 Brookshade Lane
Louisville, KY 40245</t>
  </si>
  <si>
    <t>Home inspection found mold</t>
  </si>
  <si>
    <t>Kim Hughes</t>
  </si>
  <si>
    <t>hughes.kim10@gmail.com</t>
  </si>
  <si>
    <t>(502) 533 - 9199</t>
  </si>
  <si>
    <t>1033 Carlisle Avenue</t>
  </si>
  <si>
    <t>owner of house, mold growth on walls, not sure about price and if assessment is necessary</t>
  </si>
  <si>
    <t>Renae Barkley</t>
  </si>
  <si>
    <t>Huntley Ridge, Monarch Investment Group</t>
  </si>
  <si>
    <t>(502) 592 - 6115</t>
  </si>
  <si>
    <t>813 Eastern Blvd
Clarksville, IN 47129</t>
  </si>
  <si>
    <t>Moisture / mildew?</t>
  </si>
  <si>
    <t>manager of apartment, want IAQ in one unit</t>
  </si>
  <si>
    <t>NL</t>
  </si>
  <si>
    <t>Dana Bale</t>
  </si>
  <si>
    <t>4204 Patterson Park Court
Louisville, KY 40299</t>
  </si>
  <si>
    <t>home purchase and closing, company killed mold and now needs testing</t>
  </si>
  <si>
    <t>Kevin Stevenson</t>
  </si>
  <si>
    <t>blainbrook@aol.com</t>
  </si>
  <si>
    <t>3525 South Hubbards Lane
Apartment 127
Louisville, KY 40207</t>
  </si>
  <si>
    <t>Laurie</t>
  </si>
  <si>
    <t>(615) 545 - 9304</t>
  </si>
  <si>
    <t>Realtor and inspector suspects mold under sink. Contact represents the buyer</t>
  </si>
  <si>
    <t>Julie Harper</t>
  </si>
  <si>
    <t>julieharper@hey.com</t>
  </si>
  <si>
    <t>(502) 897 - 1077</t>
  </si>
  <si>
    <t>2625 Lexington Road, Louisville ,KY 40206</t>
  </si>
  <si>
    <t>basement, crawl under sunroom</t>
  </si>
  <si>
    <t>high levels of mold from urinalysis, wants full assessment in current house
chaepoglobison-a, ochritoxin?</t>
  </si>
  <si>
    <t>Flaget Apartments
(Sherrie Rogers)</t>
  </si>
  <si>
    <t>flaget@tescoproperties.com</t>
  </si>
  <si>
    <t>4410 River Park Drive
Apartment 011
Louisville, KY 40211</t>
  </si>
  <si>
    <t xml:space="preserve">No finishes, no current water issues known. Tenant has a Doctor's note asking that the unit tested for mold. </t>
  </si>
  <si>
    <t>Betsy Schultz</t>
  </si>
  <si>
    <t>(502) 641 - 7695</t>
  </si>
  <si>
    <t>testing mom's house for mold, basement has leak - left message</t>
  </si>
  <si>
    <t>Emily</t>
  </si>
  <si>
    <t>1417 Cross Timbers Drive, 40245</t>
  </si>
  <si>
    <t>Just bought a house and wants it tested for mold. near shower area, 2018 guy passed away
ready to schedule? Nic called again 2/1</t>
  </si>
  <si>
    <t>Samuel Kelley</t>
  </si>
  <si>
    <t>Possible mold in crawlspace.</t>
  </si>
  <si>
    <t>Austin</t>
  </si>
  <si>
    <t>Just bought a house and concerned about mold. He said to call or text at this number. Feels fatigued</t>
  </si>
  <si>
    <t>Rainbow Restoration
(Lance Spencer)</t>
  </si>
  <si>
    <t>3914 Poplar Level Road</t>
  </si>
  <si>
    <t>Refrigerator valve, water line. homeowners tore out drywall land found mold. No containment. Cleaned as Cat 3. Lock Box 0743 on side door. Focus on basement</t>
  </si>
  <si>
    <t>Rainbow</t>
  </si>
  <si>
    <t>NG</t>
  </si>
  <si>
    <t>Kevin Leffert</t>
  </si>
  <si>
    <t>(502) 216 - 2276</t>
  </si>
  <si>
    <t>14807 Forest Oaks Drive
Louisville, KY 40245</t>
  </si>
  <si>
    <t>fire damage, wants IAQ to test for residual smoke</t>
  </si>
  <si>
    <t>Joan Shemwell</t>
  </si>
  <si>
    <t>(502) 345 - 1109</t>
  </si>
  <si>
    <t xml:space="preserve">mold testing, </t>
  </si>
  <si>
    <t>Powell County Board of Education
(Doug Brewer)</t>
  </si>
  <si>
    <t>doug.brewer@powell.kyschools.us</t>
  </si>
  <si>
    <t>(606) 344 - 4304</t>
  </si>
  <si>
    <t>requesting IAQ at Powell County High SChool</t>
  </si>
  <si>
    <t>Lydnon Woods
(Kathy Dearing)</t>
  </si>
  <si>
    <t>kdearing@lyndonwoods.com</t>
  </si>
  <si>
    <t>317-504-8169</t>
  </si>
  <si>
    <t>1101 Lyndon Lane
Louisvlle, KY 40222</t>
  </si>
  <si>
    <t>want IAQ</t>
  </si>
  <si>
    <t>Gus Ansback</t>
  </si>
  <si>
    <t>gusansback@gmail.com</t>
  </si>
  <si>
    <t>502-727-1210</t>
  </si>
  <si>
    <t>516 Fenley Avenue
Louisville, KY 40222</t>
  </si>
  <si>
    <t>tentant has mold around vent in house.</t>
  </si>
  <si>
    <t>Molly Lester
Josh Lester</t>
  </si>
  <si>
    <t>mmcelroy93@gmail.com</t>
  </si>
  <si>
    <t>330-461-1235 (Molly)
502-724-3844 (Josh)</t>
  </si>
  <si>
    <t>2306 Mammoth Way
Louisville, 40299</t>
  </si>
  <si>
    <t xml:space="preserve">Stormwater backed up into basement, mostly cleaned up, potential mold growth under vinyl planks in basements. </t>
  </si>
  <si>
    <t>Lancashire Place Board of Administration (Peggy Underwood)</t>
  </si>
  <si>
    <t>peggy_underwood@hotmail.com</t>
  </si>
  <si>
    <t>312-375-3929</t>
  </si>
  <si>
    <t>2001 Lancashire Avenue
Louisville, KY  40205</t>
  </si>
  <si>
    <t>Lancashire Condos. Wants to schedule testing. Lawsuit for year and half. Unit had water damage from roof. No damage has been remediated.
Some walls already removed, may want cavity testing for other walls</t>
  </si>
  <si>
    <t>Baceline Group
(Erica Clark)</t>
  </si>
  <si>
    <t>EClark@bacelinegroup.com</t>
  </si>
  <si>
    <t>(720) 382 - 2964</t>
  </si>
  <si>
    <t>want IAQ after remediation to fix mold on wall.</t>
  </si>
  <si>
    <t>Belfor</t>
  </si>
  <si>
    <t>IAQ for Fuzzy Zoeller golf clubs in IN</t>
  </si>
  <si>
    <t>Maurices
(Kimber Johnson)</t>
  </si>
  <si>
    <t>218-464-3115</t>
  </si>
  <si>
    <t>IAQ at store in Greentree Mall, small electrical fire, no water damage, concerned about pungent odor - told her we can't really chase odors</t>
  </si>
  <si>
    <t>Auto Owners
(Austin Ivey)</t>
  </si>
  <si>
    <t>1215 Winterbranch Way
Louisville, KY 40245</t>
  </si>
  <si>
    <t>toilet leaked and suspect mold in home. Other contractor stated a lot of remediation is necessary.
claim #: 300-0076110-2022</t>
  </si>
  <si>
    <t>Kentucky Realty
(Darren Harris)</t>
  </si>
  <si>
    <t>dh@kyrealtyonline.net</t>
  </si>
  <si>
    <t>502-473-0003</t>
  </si>
  <si>
    <t>7221 Correll Place Drive 
Lousivlle, KY 40228</t>
  </si>
  <si>
    <t>Has condo owner who suspects mold. Says moistue is coming from outside, but on downstairs unit.
Owner is apparently belligerent
Ricky Williams is owner</t>
  </si>
  <si>
    <t>Jim Morley
(Servpro Construction Manager)</t>
  </si>
  <si>
    <t>jimmorley.servpro@gmail.com</t>
  </si>
  <si>
    <t>17510 Polo Run Lane
Louisville, KY 40245</t>
  </si>
  <si>
    <t xml:space="preserve">He has some mold he thinks in his personal home and his wife is very sick. Wants testing and a protocol to be sure. </t>
  </si>
  <si>
    <t>Marsha Jackson</t>
  </si>
  <si>
    <t>marjackson1@frontier.com</t>
  </si>
  <si>
    <t>812-866-4539</t>
  </si>
  <si>
    <t>176 Ohio Ave
 Hanover, IN 47243</t>
  </si>
  <si>
    <t>leak in basement around 3 years ago, wants IAQ in bedroom and possible</t>
  </si>
  <si>
    <t>Presbyterian Center
(Tina Rhudy)</t>
  </si>
  <si>
    <t>(502) 569 - 5632</t>
  </si>
  <si>
    <t>Courtney Shearer</t>
  </si>
  <si>
    <t>courtneyshearer4@gmail.com</t>
  </si>
  <si>
    <t>(502) 836 - 5601</t>
  </si>
  <si>
    <t>11608 Owl Creek Lane
Anchorage, KY 40223</t>
  </si>
  <si>
    <t xml:space="preserve">Landscaping causing moiture through wall in basement. </t>
  </si>
  <si>
    <t>Patrick Ricketts</t>
  </si>
  <si>
    <t>(502) 645 - 0130</t>
  </si>
  <si>
    <t>105 Sweetbriar Lane
Louisville, KY 40207</t>
  </si>
  <si>
    <t>Katie</t>
  </si>
  <si>
    <t>(502) 889-7611</t>
  </si>
  <si>
    <t>Franklin Ensor</t>
  </si>
  <si>
    <t xml:space="preserve"> Send invoice and report to:
PO Box 770 Simpsonville 40067</t>
  </si>
  <si>
    <t>502-553-3592</t>
  </si>
  <si>
    <t>2169 Aiken Road, Shelbyville, driveways almost touch address on fence</t>
  </si>
  <si>
    <t>look at basement appears to be mold , condensation from pipe in furnace room, small spot in shower in master bath</t>
  </si>
  <si>
    <t>Kelly</t>
  </si>
  <si>
    <t>(502) 777 - 1810</t>
  </si>
  <si>
    <t>IAQ indoors, outdoors, walk out basement</t>
  </si>
  <si>
    <t>Ricky Williams</t>
  </si>
  <si>
    <t>(502) 533 - 1378</t>
  </si>
  <si>
    <t>Mrs. Mahoney</t>
  </si>
  <si>
    <t>(502) 955 - 7547</t>
  </si>
  <si>
    <t>Jill Sowder</t>
  </si>
  <si>
    <t>jillsowder@gmail.com</t>
  </si>
  <si>
    <t>(502) 724 - 0219</t>
  </si>
  <si>
    <t>7208 Shelbyville Road, Simpsonville 40067</t>
  </si>
  <si>
    <t>classroom IAQ, 2 classrooms and resource room
teachers get headaches in room, have had condensation in past
larger building with 2 stories</t>
  </si>
  <si>
    <t>Sierra Wibel</t>
  </si>
  <si>
    <t>Omid Ravbani</t>
  </si>
  <si>
    <t>wants IAQ only, asked about certifications for possible legal issue</t>
  </si>
  <si>
    <t>East Shelbyville Animal Clinic
(Debbie Croak)</t>
  </si>
  <si>
    <t>debbie@eastshelbyvillevets.com</t>
  </si>
  <si>
    <t>731 Mt. Eden Road
Shelbyville, KY 40065</t>
  </si>
  <si>
    <t>IAQ, smell to the building
Tori will be contact</t>
  </si>
  <si>
    <t>Cynthia Horn</t>
  </si>
  <si>
    <t>ctlhorn@gmail.com</t>
  </si>
  <si>
    <t>2507 Cottonwood Drive
Louisville, KY 40242</t>
  </si>
  <si>
    <t>Resident in a rental property 
no longer need assessment</t>
  </si>
  <si>
    <t>Terry Jaloma</t>
  </si>
  <si>
    <t>metheresams@yahoo.com</t>
  </si>
  <si>
    <t xml:space="preserve">9501 Galene </t>
  </si>
  <si>
    <t>daughter living in house they own, bedroom with visible mold
Melissa Trowell will be on-site</t>
  </si>
  <si>
    <t>Emily Lowry</t>
  </si>
  <si>
    <t>eejenks88@gmail.com</t>
  </si>
  <si>
    <t>3700 Napanee Road
Louisville, KY 40207</t>
  </si>
  <si>
    <t>water leak in car, wants mold test to see if safe to drive
sunfroof clogged and leaked, detailer found isolated spot of mold, cleaned but smell still l persists</t>
  </si>
  <si>
    <t>Colten Shepherd</t>
  </si>
  <si>
    <t>shepherdcolten@gmail.com</t>
  </si>
  <si>
    <t>Ehab Alhili
(Dare to Care</t>
  </si>
  <si>
    <t>ehab@daretocare.org</t>
  </si>
  <si>
    <t>5803 Fern Valley Road
Louisville, KY 40228</t>
  </si>
  <si>
    <t>Safety and Security Manager</t>
  </si>
  <si>
    <t>Melissa Head</t>
  </si>
  <si>
    <t>mel.head2810@gmail.com</t>
  </si>
  <si>
    <t>10202 Falling Tree Way
Louisville 40223</t>
  </si>
  <si>
    <t xml:space="preserve">mildew smell in half bath on middle floor, laundry room beneath, </t>
  </si>
  <si>
    <t>Post test, was tested by tenants 2 air tests in basement and surface in ceiling joist, servpro is cleaning up, may want air tests on 1st and 2nd floors, mold from leak</t>
  </si>
  <si>
    <t>Keith Spink</t>
  </si>
  <si>
    <t>asherconstruction1993@gmail.com</t>
  </si>
  <si>
    <t>8814 W. Hwy 22
Crestwood KY</t>
  </si>
  <si>
    <t>small commercial building that hasn't been occupied since beginning of pandemic. Mold-like substance on carpet. Wants air testing
Kingdom Hall church, has been conditioned since
want full report</t>
  </si>
  <si>
    <t>Cynthia Acord</t>
  </si>
  <si>
    <t>acordca1@gmail.com
mlesley001@gmail.com</t>
  </si>
  <si>
    <t>(270) 268 - 7923 
(Cynthia)
(270) 307 - 4144 
(Maryann Lesley)</t>
  </si>
  <si>
    <t>78 Shiloh Court
Rineyville, KY 40162</t>
  </si>
  <si>
    <t>mold on wall in basement, water came in through garage in basement, affected drywall. Looking to sell house, want full assessment of basement.
Maryann Lesley is daughter, lives in house</t>
  </si>
  <si>
    <t>Marcia Myers</t>
  </si>
  <si>
    <t>Bedroom converted garage, possible mold
having Servpro out first, will call back if they recommend it</t>
  </si>
  <si>
    <t>Bill Reilly</t>
  </si>
  <si>
    <t>billreilly987@gmail.com</t>
  </si>
  <si>
    <t>Paul Davis
(Mike Wolf)</t>
  </si>
  <si>
    <t>120 Broadway Street
Sellersburg, IN</t>
  </si>
  <si>
    <t>Megan Williams (Homeowner) (812) 207 - 7187 
Get  in touch with homeonwer for access
ripped up bathroom floor, check crawl</t>
  </si>
  <si>
    <t>Paul Davis</t>
  </si>
  <si>
    <t>Davaris Dennis</t>
  </si>
  <si>
    <t>davarisdennis@yahoo.com</t>
  </si>
  <si>
    <t>needs mold testing in basement of church</t>
  </si>
  <si>
    <t>Samantha Judd
(Paul Davis)</t>
  </si>
  <si>
    <t>sjudd@pdrky.com</t>
  </si>
  <si>
    <t>8710 Banbridge
Louisville, KY 40242</t>
  </si>
  <si>
    <t xml:space="preserve">did fire repairs, inspector found growth, have 3 weeks until close,. </t>
  </si>
  <si>
    <t>Robert Kuhl</t>
  </si>
  <si>
    <t>robertwkuhl@yahoo.com</t>
  </si>
  <si>
    <t>1619 Redwood Drive
Louisville, KY 40213</t>
  </si>
  <si>
    <t>Medical treatment for mold allergy and wants to check house.  Opting for pump rental and sample analysis</t>
  </si>
  <si>
    <t>Purofirst
(Shane Karimi)</t>
  </si>
  <si>
    <t>skarimi@purofirst.com</t>
  </si>
  <si>
    <t>8508 Thixton Lane
Louisville, KY 40229</t>
  </si>
  <si>
    <t>Dishwasher leak, pulled up flooring, saw water staining on sub and growth around bottom of cabs resident has severe health problems. Floor is still wet as of 3/28/2022. Homwowner want us out by thurs or friday
Access: Matthew Smith (Homeowner) - (502) 500 - 8622</t>
  </si>
  <si>
    <t>caliky@mac.com</t>
  </si>
  <si>
    <t>314 South Birchwood Avenue
Louisville, KY 40206</t>
  </si>
  <si>
    <t>Visual inspection to assess current conditions within home (previously remediated) and LBP survey</t>
  </si>
  <si>
    <t>Cindy Blount</t>
  </si>
  <si>
    <t>cindyblount5@gmail.com</t>
  </si>
  <si>
    <t>1612 Greensbrook Place
Louisville, KY 40245</t>
  </si>
  <si>
    <t xml:space="preserve">Fungal (mold) growth on 2nd floor bathroom ceiiling, HVAC contractors also identified growth in ducts and central system. Is ready to replace entire system but wants to find out why it is happening and fix that first. </t>
  </si>
  <si>
    <t>Joseph Bramer</t>
  </si>
  <si>
    <t>joseph.e.bramer@gmail.com</t>
  </si>
  <si>
    <t>(502) 599 - 7277</t>
  </si>
  <si>
    <t>4320 Lochridge Parkway
Louisville, KY 40299</t>
  </si>
  <si>
    <t xml:space="preserve">Attic spaces, mold coming through walls, needs testing and protocol. </t>
  </si>
  <si>
    <t>Megan  McMillen</t>
  </si>
  <si>
    <t>megan@bridgemindbody.com</t>
  </si>
  <si>
    <t>279 Thompson Ave 
Louisville, KY  40206</t>
  </si>
  <si>
    <t xml:space="preserve">ERMI type test performed </t>
  </si>
  <si>
    <t>Melissa Rue</t>
  </si>
  <si>
    <t>melissaruefilms@gmail.com</t>
  </si>
  <si>
    <t>2807 Riedling Drive
Louisville, KY 40206</t>
  </si>
  <si>
    <t>Real estate transaction. The client is the buyer of the property and has chronic health issues so would like testing performed. 
owners are still living there, realtor will meet you there</t>
  </si>
  <si>
    <t>Auto-Owners</t>
  </si>
  <si>
    <t>502-381-3223
(Cathy Patterson)</t>
  </si>
  <si>
    <t xml:space="preserve">1815 Gardiner Lane
Louisville, KY </t>
  </si>
  <si>
    <t>Cathy Patterson with Service Master.  They need to get a clearance on 815 Gardner Lane – Leow had written a spec.  Lady is 96 years old and they want to get her back in ASAP.</t>
  </si>
  <si>
    <t>Joanna Kestel</t>
  </si>
  <si>
    <t>(859) 619 - 2135</t>
  </si>
  <si>
    <t>Sunshine Window Cleaning
Jim Lester</t>
  </si>
  <si>
    <t>info@sunshinewindow.com</t>
  </si>
  <si>
    <t>3600 Chamberlain Lane
Suite 316
Louisville, KY 40241</t>
  </si>
  <si>
    <t xml:space="preserve">Neighboring office space had a leak that came under the wall and wetted carpet in a couple of offices. </t>
  </si>
  <si>
    <t>Norton Healthcare</t>
  </si>
  <si>
    <t>1 Audubon Plaza Drive
Louisville, KY 40217</t>
  </si>
  <si>
    <t>mold on walls around PTACs
Joe w/ AES is contact - 502-468-0144</t>
  </si>
  <si>
    <t>William Ferriell</t>
  </si>
  <si>
    <t>(502) 262 - 6866</t>
  </si>
  <si>
    <t>3437 Fernheather Drive
Louisville, KY 40216</t>
  </si>
  <si>
    <t>smell that they can't find</t>
  </si>
  <si>
    <t>Linda Eastman</t>
  </si>
  <si>
    <t>lindaeastman@prodigy.net</t>
  </si>
  <si>
    <t>(502) 345 - 4139</t>
  </si>
  <si>
    <t>14107 Harbour Place
Prospect, KY 40059</t>
  </si>
  <si>
    <t>possible black mold in basement floorboards</t>
  </si>
  <si>
    <t>Schwartz Construction (?)
(Kunte Hayes)</t>
  </si>
  <si>
    <t>(859) 333 - 8887</t>
  </si>
  <si>
    <t>questions about KY Air National Guard mold remediation</t>
  </si>
  <si>
    <t>Auto Owners Insurance
(Diane Williams)</t>
  </si>
  <si>
    <t>williams.diane@aoins.com</t>
  </si>
  <si>
    <t>(800) 458 - 2901
Ext. 58180</t>
  </si>
  <si>
    <t>710 Foxfire Rd
Elizabethtown, KY 42701</t>
  </si>
  <si>
    <t>Coit
(Jeff Reedus)</t>
  </si>
  <si>
    <t>jkr@coit-lou.com</t>
  </si>
  <si>
    <t>14651 North Road
De Paul, IN 47115</t>
  </si>
  <si>
    <t xml:space="preserve">Carpets cleaned and wants to test to see if there could be mold underneath. </t>
  </si>
  <si>
    <t>post test for Matthew Smith on Thixton Lane, hoping for Tuesday or Wednesday</t>
  </si>
  <si>
    <t>Purofirst</t>
  </si>
  <si>
    <t>808 Rugby Place
Louisville, KY 40222</t>
  </si>
  <si>
    <t>Water loss in basement, previous water losses, drywall on paneling on drywall, noticing stuff between layers
schedule with homeowner 502-494-2004 Shane Uttich</t>
  </si>
  <si>
    <t>Paul Davis
(Michael Wolf)</t>
  </si>
  <si>
    <t>(502) 544-4603</t>
  </si>
  <si>
    <t>3608 Taylor Blvd 
Louisville, KY 40215</t>
  </si>
  <si>
    <t>Guitaud Leandre (270) 872 - 6010 
Pipe burst in empty home being remodled, sat too long and insurance denied coverage, paying out of pocket. growth on decking and ceiling joist in basement, pipe burst on first floor.</t>
  </si>
  <si>
    <t>Richie Collins</t>
  </si>
  <si>
    <t>Rob Savage</t>
  </si>
  <si>
    <t>Rikita Ralston</t>
  </si>
  <si>
    <t>Alex Ratterman</t>
  </si>
  <si>
    <t xml:space="preserve">Bathroom. Rolled vinyl floor caulking is not sealed and there’s water damage. </t>
  </si>
  <si>
    <t>Servicemaster</t>
  </si>
  <si>
    <t>Robert Palmer</t>
  </si>
  <si>
    <t>Kelly Colt</t>
  </si>
  <si>
    <t>Director of Strathmore Preschool. Has water damage and need testing/protocol.</t>
  </si>
  <si>
    <t>Betty McCurdy</t>
  </si>
  <si>
    <t>8410 Cabin Hill Road
Louisville, KY 40291</t>
  </si>
  <si>
    <t>Basement has mold issues that have sat for awhile.  Looking for Thursday (5/19/2022). Do all floors</t>
  </si>
  <si>
    <t>Suburban Construction
(Brian Boone)</t>
  </si>
  <si>
    <t>245 Northside Avenue
Unit #3
Shepherdsville, KY 40165</t>
  </si>
  <si>
    <t>General Pre-Test for Air Quality</t>
  </si>
  <si>
    <t>Devin Webb</t>
  </si>
  <si>
    <t>40207@outlook.com</t>
  </si>
  <si>
    <t>3018 Taylorsville Rd
Louisville, KY 40205</t>
  </si>
  <si>
    <t>Becky Webb</t>
  </si>
  <si>
    <t>(859) 338 - 1003</t>
  </si>
  <si>
    <t>building new house in Lexington, wants it basically a hospital like setting because son has Lyme disease . Do not want to buy existing house or have current house assessed.</t>
  </si>
  <si>
    <t>Patrick Morgan</t>
  </si>
  <si>
    <t>donavon_morgan@yahoo.com</t>
  </si>
  <si>
    <t>(706) 993 - 7756</t>
  </si>
  <si>
    <t xml:space="preserve">air ducts testing , </t>
  </si>
  <si>
    <t>Blue Arrow Property Management
(Suzannah Parrish)</t>
  </si>
  <si>
    <t>sparrish@bluearrowpm.com</t>
  </si>
  <si>
    <t>(502) 773 - 2415</t>
  </si>
  <si>
    <t xml:space="preserve">2525 George Rogers Clark Place
Louisville, KY </t>
  </si>
  <si>
    <t>Inspector in crawlspace found lots of natural growth. Property manager for common areas.</t>
  </si>
  <si>
    <t>Robert Nash</t>
  </si>
  <si>
    <t>bopatnash@gmail.com</t>
  </si>
  <si>
    <t>(502) 368 - 6195</t>
  </si>
  <si>
    <t>8130 Meadowgreen Place 
Louisville, KY 40299</t>
  </si>
  <si>
    <t>black substance at air vents</t>
  </si>
  <si>
    <t>Connie Morgan</t>
  </si>
  <si>
    <t>connie.morgan2@gmail.com</t>
  </si>
  <si>
    <t>(310) 993 - 5660</t>
  </si>
  <si>
    <t>178 Hexagon Ave</t>
  </si>
  <si>
    <t>mold in ducts</t>
  </si>
  <si>
    <t>Steve Stockbauer</t>
  </si>
  <si>
    <t>stockbauer.steve@gmail.com</t>
  </si>
  <si>
    <t>3104 Bushmill Park
Louisville, KY 40241</t>
  </si>
  <si>
    <t xml:space="preserve">water leak in basement, smelled musty when bought house, found mold growing on leather funiture in basement. Vent above where leak was in living room wood vent had mold.  basement is unfinished </t>
  </si>
  <si>
    <t>Evelyn Andersen</t>
  </si>
  <si>
    <t>eve.andersen@juno.com</t>
  </si>
  <si>
    <t>(502) 418 - 2313</t>
  </si>
  <si>
    <t>10200 Overoaks Court, Lou 40291</t>
  </si>
  <si>
    <t>breakdown of costs, mold in bathroom shower, possible leak through grout, whole house, master bathroom on first floor off great room
flooring company is working 16th-19th, will impact air testing</t>
  </si>
  <si>
    <t>Donna Reents</t>
  </si>
  <si>
    <t>donna.reents@yahoo.com</t>
  </si>
  <si>
    <t>(502) 551 - 3680</t>
  </si>
  <si>
    <t>91 Rest Cottage Lane
Pewee Valley, KY</t>
  </si>
  <si>
    <t>something in her house, "killing" her. Past water damage from roof? Check attic. Tested in basement previously. Probably going to call other places.</t>
  </si>
  <si>
    <t>Paul Davis 
(Chris Jenkins)</t>
  </si>
  <si>
    <t>cjenkins@pdrky.com</t>
  </si>
  <si>
    <t>(502) 296 - 6488
(502) 552 - 7566 
(site contact, Randy?)</t>
  </si>
  <si>
    <t>4569 Knopp Avenue
Louisville, KY</t>
  </si>
  <si>
    <t>Ready to Schedule: Old roof leak. PDR stopped removal of damage because owner wants it all checked for mold. Ladder will be helpful. removed wet CT and insul, replace flex duct. Want air sampling , full assessment?
Chemical Resources Office Building: Foyer, bathroom, office, large conference rm, two more offices in back
any day during normal business hours, go to main office bldg.</t>
  </si>
  <si>
    <t>jyates@purofirst.com</t>
  </si>
  <si>
    <t>(270) 547 - 0925 
(Brenda Gumm)</t>
  </si>
  <si>
    <t>25 Circle View Drive
Vine Grove, KY 40175</t>
  </si>
  <si>
    <t>suspected mold in crawlspace</t>
  </si>
  <si>
    <t>David Selby</t>
  </si>
  <si>
    <t>davidkselby@twc.com</t>
  </si>
  <si>
    <t>(502) 418 - 4113</t>
  </si>
  <si>
    <t>16 Oxford Drive
New Albany, IN 47150</t>
  </si>
  <si>
    <t>musty smell in basement, just looking for air quality</t>
  </si>
  <si>
    <t>Cindy Biller</t>
  </si>
  <si>
    <t>(502) 415 - 0656</t>
  </si>
  <si>
    <t>4903 Meadow Valley Court
Crestwood, KY 40014</t>
  </si>
  <si>
    <t>Melvin Stumler</t>
  </si>
  <si>
    <t>melvin@ircroof.com</t>
  </si>
  <si>
    <t>(502) 648 - 6987</t>
  </si>
  <si>
    <t>6402 Loi Road
Floyds Knobs, IN 47119</t>
  </si>
  <si>
    <t>Servpro mitigated after roof leak, still musty odor. Impacted master bedroom wall behind cabinets, smells when walk in back door.</t>
  </si>
  <si>
    <t>Paul Brothers</t>
  </si>
  <si>
    <t>(502) 243 - 7346</t>
  </si>
  <si>
    <t xml:space="preserve">Wants to test inside wall cavity - will call back and understands it'll </t>
  </si>
  <si>
    <t>New Albany</t>
  </si>
  <si>
    <t>mold in home, possibly HVAC. Going to rent a pump.</t>
  </si>
  <si>
    <t>Bennet and Bloom Eye Center
(Mary Gaynor)</t>
  </si>
  <si>
    <t>marymgaynor@gmail.com</t>
  </si>
  <si>
    <t>(502) 553 - 3408</t>
  </si>
  <si>
    <t>95 Quarter Master Court, Jeffersonville, IN 47130</t>
  </si>
  <si>
    <t>building has leaked for 10 years, commercial property, foundation leak, water damage observed
After hours preffered , some days they have openings after 2</t>
  </si>
  <si>
    <t>Lory of Louisville Apartments
(Christy)</t>
  </si>
  <si>
    <t xml:space="preserve">(502) 245-1600 </t>
  </si>
  <si>
    <t>201 Heritage Hill Trail
Louisville, KY 40223</t>
  </si>
  <si>
    <t>resident thinks have mold, nothing visible</t>
  </si>
  <si>
    <t xml:space="preserve"> ASAP Foundation and Concrete
(Bill Long)</t>
  </si>
  <si>
    <t>Jo Ansert</t>
  </si>
  <si>
    <t>COnsidering pricing and options</t>
  </si>
  <si>
    <t>Brelynn Yount</t>
  </si>
  <si>
    <t>Tom Lynn</t>
  </si>
  <si>
    <t>tomlynn83@gmail.com</t>
  </si>
  <si>
    <t>5901 Woodhaven Ridge Court
Louisville, KY 40291</t>
  </si>
  <si>
    <t xml:space="preserve">Moisture Intrusion affecting the kitchen, bathroom, and upstairs areas. </t>
  </si>
  <si>
    <t>Paul Davis Restoration</t>
  </si>
  <si>
    <t>Steve Meyer</t>
  </si>
  <si>
    <t>stevemeyer1982@icloud.com</t>
  </si>
  <si>
    <t>2801 Pattons Creek Road
Pendleton, KY 40055</t>
  </si>
  <si>
    <t>Mold growth on bathroom ceiling, attic above.</t>
  </si>
  <si>
    <t>Phil Hughes</t>
  </si>
  <si>
    <t>phughes1945@aol.com</t>
  </si>
  <si>
    <t>(502) 767 - 3864</t>
  </si>
  <si>
    <t>7514 Briarwood Drive
Crestwood, KY</t>
  </si>
  <si>
    <t>mold in unfinished part of basement near HVAC
looking to sell house</t>
  </si>
  <si>
    <t>Kim Exe</t>
  </si>
  <si>
    <t>jkpdxe@att.net</t>
  </si>
  <si>
    <t>(502) 553 - 9273</t>
  </si>
  <si>
    <t>250 Winter Drive
Taylorsville, KY 40071</t>
  </si>
  <si>
    <t>son buying house</t>
  </si>
  <si>
    <t>Juanita</t>
  </si>
  <si>
    <t>(502) 314 - 3173</t>
  </si>
  <si>
    <t>Jackie Brugh</t>
  </si>
  <si>
    <t>jaclynray11@yahoo.com</t>
  </si>
  <si>
    <t>10405 Longhome Road
Louisville, KY 40291</t>
  </si>
  <si>
    <t>wants a mold test ASAP. In Glenmary. Pleae call her back by 7/1 . health issues, can't be around mold. Condensation in basement around vents.</t>
  </si>
  <si>
    <t>Danai Bryant</t>
  </si>
  <si>
    <t xml:space="preserve">Purchasing a home and wants mold analyzed in basement. </t>
  </si>
  <si>
    <t>Kathy Frank</t>
  </si>
  <si>
    <t>(502) 773 - 7708</t>
  </si>
  <si>
    <t>real estate agent selling condo.  testing in unit and attic</t>
  </si>
  <si>
    <t>Dustin</t>
  </si>
  <si>
    <t>foundation leaking, unfihiished basement, mold on furniture and carpet. 
just wanted pricing, not sure yet</t>
  </si>
  <si>
    <t>Dennis Thompson</t>
  </si>
  <si>
    <t>(502) 417 - 6648</t>
  </si>
  <si>
    <t>air test</t>
  </si>
  <si>
    <t>Ben Williamson</t>
  </si>
  <si>
    <t>heatherly.williamson@gmail.com</t>
  </si>
  <si>
    <t>(225) 276 - 5856</t>
  </si>
  <si>
    <t>2640 US Highway 64 Northwest
Depauw IN, 47115</t>
  </si>
  <si>
    <t>Checking with landlord</t>
  </si>
  <si>
    <t>Laken Hahn</t>
  </si>
  <si>
    <t>(502) 680 - 0515</t>
  </si>
  <si>
    <t>buying house, has mold</t>
  </si>
  <si>
    <t>Residential property on-site for interns. Leaky chimney flue.  (Getting pricing approval)</t>
  </si>
  <si>
    <t>Farm Credit Union
(Sarah Chism)</t>
  </si>
  <si>
    <t>Had an HVAC leak and can smell a mildewy smell.</t>
  </si>
  <si>
    <t>physical copy requested</t>
  </si>
  <si>
    <t>Jordan Streeter</t>
  </si>
  <si>
    <t>jordan_streeter</t>
  </si>
  <si>
    <t>2715 South 3rd St
Louisville, KY 40208</t>
  </si>
  <si>
    <t>Basement/Crawslpace</t>
  </si>
  <si>
    <t>Home under contract and is collecting testing rates for negotiation.</t>
  </si>
  <si>
    <t>Ron Ansert</t>
  </si>
  <si>
    <t>ronansert@gmx.com</t>
  </si>
  <si>
    <t>(502) 296 - 8756</t>
  </si>
  <si>
    <t>East Point Storage
12904 Old Henry Road
Louisville, KY 40223</t>
  </si>
  <si>
    <t>testing of items in storage unit</t>
  </si>
  <si>
    <t>Alltrade Property Management</t>
  </si>
  <si>
    <t>ttripton@alltradeproperties.com</t>
  </si>
  <si>
    <t>(502) 432 - 2342</t>
  </si>
  <si>
    <r>
      <rPr>
        <b/>
        <sz val="11"/>
        <color rgb="FF000000"/>
        <rFont val="Calibri"/>
      </rPr>
      <t>918 South 6</t>
    </r>
    <r>
      <rPr>
        <b/>
        <vertAlign val="superscript"/>
        <sz val="11"/>
        <color rgb="FF000000"/>
        <rFont val="Calibri"/>
      </rPr>
      <t>th</t>
    </r>
    <r>
      <rPr>
        <b/>
        <sz val="11"/>
        <color rgb="FF000000"/>
        <rFont val="Calibri"/>
      </rPr>
      <t xml:space="preserve"> Street
Louisville, KY</t>
    </r>
  </si>
  <si>
    <t>test ceiling, lead paint as well</t>
  </si>
  <si>
    <t>April Robinson</t>
  </si>
  <si>
    <t xml:space="preserve">Gathering pricing for a friend's apartment. </t>
  </si>
  <si>
    <t>Ruoff Mortgage
(Lee Ann)</t>
  </si>
  <si>
    <t>leeann.biegert@ruoff.com</t>
  </si>
  <si>
    <t>5418 Smith Haven Lane
La Grange, KY 40031</t>
  </si>
  <si>
    <t>Tape-lift testing of spot on wall for real estate transaction.</t>
  </si>
  <si>
    <t xml:space="preserve"> Cedar Springs Apts
(Lindsey Coomer)</t>
  </si>
  <si>
    <t>lindsey@noltemeyerco.com</t>
  </si>
  <si>
    <t>(502) 239 - 7196</t>
  </si>
  <si>
    <t>9127 Pine Springs Drive
Louisville, KY</t>
  </si>
  <si>
    <t xml:space="preserve">mold testing in one unit, AC was leaking, found black around baseboard and carpet </t>
  </si>
  <si>
    <t>Sue Phillips</t>
  </si>
  <si>
    <t>phillips.sue82@gmail.com</t>
  </si>
  <si>
    <t>13002 Pine Hill Court
Prospect, KY 40059</t>
  </si>
  <si>
    <t>Daughter is complaining of mold in basement.</t>
  </si>
  <si>
    <t>Winterwood
(Kevin Morris)</t>
  </si>
  <si>
    <t>kevin.morris@winterwoodinc.com</t>
  </si>
  <si>
    <t>3321 Cathe Dykstra Way
Louisville, KY 40216</t>
  </si>
  <si>
    <t>Multiple units</t>
  </si>
  <si>
    <t>Cathy Frank</t>
  </si>
  <si>
    <t>will call us if she wishes to proceed</t>
  </si>
  <si>
    <t>2nd Floor Condo - concerns over home interior and attic, indoor/outdoor carpet, furnace closet. Will call us back if she wants to move forward</t>
  </si>
  <si>
    <t>Kelly Adams
(Main and Clay Apartments)</t>
  </si>
  <si>
    <t>mainandclaymgr@greystar.com</t>
  </si>
  <si>
    <t>633 East Main Street
Apartment #238
Louisville, Ky 40202</t>
  </si>
  <si>
    <t>Tenant has "tested positive" for mold. Complex did some testing and got nothing but the tenant wants a second opinion.  Possible water damage in past at ceiling</t>
  </si>
  <si>
    <t>Carl Herde</t>
  </si>
  <si>
    <t>herde@twc.com</t>
  </si>
  <si>
    <t>8210 Limehouse Lane
Louisville, KY 40220</t>
  </si>
  <si>
    <t>Denton-Floyd Real Estate Group
Hunter Davis</t>
  </si>
  <si>
    <t>caballomgr@dentonfloyd.com</t>
  </si>
  <si>
    <t>522 Hollow Creek Road
Unit #5
Lexington, KY 40511</t>
  </si>
  <si>
    <t xml:space="preserve">Tenant's doctor says mold may have given them cancer?
signs of "black mold" started in bathroom, has since spread
</t>
  </si>
  <si>
    <t>Jason Dillingham</t>
  </si>
  <si>
    <t xml:space="preserve">selling home, inspector found potential mold in attic. Remediator </t>
  </si>
  <si>
    <t>Rod Juarez</t>
  </si>
  <si>
    <t>rod@mesachefs.com</t>
  </si>
  <si>
    <t>(812) 972 - 8680</t>
  </si>
  <si>
    <t>1712 E. 8th Street, Jeffersonville</t>
  </si>
  <si>
    <t>selling house under contract, home inspector found mold
in basement unfinished, no leaking observed,
on side of house there is lockbox 3019</t>
  </si>
  <si>
    <t>Doris VanSlyke</t>
  </si>
  <si>
    <t>(502) 451 - 1160</t>
  </si>
  <si>
    <t>COIT</t>
  </si>
  <si>
    <t>Kendra Bavis</t>
  </si>
  <si>
    <t>kendradawnbavis@gmail.com</t>
  </si>
  <si>
    <t>(502) 794 - 7757</t>
  </si>
  <si>
    <t>1615 Russell Ave, Louisville, KY 40213</t>
  </si>
  <si>
    <t>mold in bathroom after removing floor.
did ERMI test, high levels of toxins in urine</t>
  </si>
  <si>
    <t>Broadway Property LLC (Donnie at PDR referral) (Kerry Stemler)</t>
  </si>
  <si>
    <t>kerry@kmstemlerco.com</t>
  </si>
  <si>
    <t>(502) 541 - 5709</t>
  </si>
  <si>
    <t>3707 Charlestown Rd, Suite D, New Albany, IN 47150</t>
  </si>
  <si>
    <t>office building</t>
  </si>
  <si>
    <t>Employees did the petri dish test. Billing: Broadway Property LLC  PO Box 1223 New Albany IN 47151 Office PH 812-944-3887
roof leak, damaged ceiling tile and some drywall (Mariner Wealth Mangement)</t>
  </si>
  <si>
    <t>Bobby Bass
(same as Rod Juarez)</t>
  </si>
  <si>
    <t>(502) 552 - 1296</t>
  </si>
  <si>
    <t>Jeffersonville</t>
  </si>
  <si>
    <t>rehabbed property, servpro told them there was no mold but wouldn't put it in writing. Trying to close on house</t>
  </si>
  <si>
    <t>Doug Herold</t>
  </si>
  <si>
    <t>(502) 338 - 7986</t>
  </si>
  <si>
    <t>mold on his hallway ceiling. (Small Issue, going to try to DIY first.)</t>
  </si>
  <si>
    <t>Emily Boland</t>
  </si>
  <si>
    <t>(502) 292 - 7031</t>
  </si>
  <si>
    <t>CI Group
(Colin Cady)</t>
  </si>
  <si>
    <t>(937) 573 - 9192</t>
  </si>
  <si>
    <t>apartment complex needs testing</t>
  </si>
  <si>
    <t>Bill Brown</t>
  </si>
  <si>
    <t>(502) 533 - 8792</t>
  </si>
  <si>
    <t>leak in basement bathroom</t>
  </si>
  <si>
    <t>Mallory Anderson</t>
  </si>
  <si>
    <t>(502) 693 - 4162</t>
  </si>
  <si>
    <t>musty smell in house</t>
  </si>
  <si>
    <t xml:space="preserve">Mike Yeager </t>
  </si>
  <si>
    <t>Found a lot of mold at GHK. referral by Kings Quality. (812) 944 - 4347</t>
  </si>
  <si>
    <t>Amanda Hackel</t>
  </si>
  <si>
    <t>(502) 504 - 3210</t>
  </si>
  <si>
    <t>Paul Davis sent her to us to "get a quote"
(Called her back on 8/22/2022 - Max)</t>
  </si>
  <si>
    <t>Kara Robertson</t>
  </si>
  <si>
    <t>(502) 510 - 6994</t>
  </si>
  <si>
    <t>(Called her back on 8/22/2022 - Max)</t>
  </si>
  <si>
    <t>mold in bathroom. (Called him back on 8/22/2022, may get testing for girlfriend. - Max)</t>
  </si>
  <si>
    <t>Danielle Mey</t>
  </si>
  <si>
    <t>(502) 855 - 0758</t>
  </si>
  <si>
    <t>sink issue, floors got replaced, crawlspace, mold behind insulation</t>
  </si>
  <si>
    <t>TBD (Paul Davis or Staci's group)</t>
  </si>
  <si>
    <t>staci@betterlifelouisville.com</t>
  </si>
  <si>
    <t>(502) 494 - 2144</t>
  </si>
  <si>
    <t>222 East Witherspoon 
Suite 2000
Louisville, KY 40202</t>
  </si>
  <si>
    <t>From Mark Sinex: I have copied Staci on this email.  There was a water loss at this condo and they have requested air sampling to be performed.   The insurance carrier approved this and we would like to proceed.  Can you please contact Staci @ 502.494.2144. Hose popped off washer, water hit bedroom, dried that day.</t>
  </si>
  <si>
    <t>Mr. Handyman
(Jerry)</t>
  </si>
  <si>
    <t>(502) 975 - 5807</t>
  </si>
  <si>
    <t>customer had water damage and wallpaper began to bubble. Went to remove it and mold was found on drywall</t>
  </si>
  <si>
    <t>G&amp;M Maintenance
(Alicia Dawson)</t>
  </si>
  <si>
    <t>(502) 876 - 4414 
(Cell)
(502) 895 - 8708 x211 (Office)</t>
  </si>
  <si>
    <t>1860 Arlington Avenue
Louisville, KY 40206</t>
  </si>
  <si>
    <t>water coming into basement on one side of building. Wants to know what needs to be removed and if there is mold</t>
  </si>
  <si>
    <t>Trey Hollingsworth</t>
  </si>
  <si>
    <t>trey.hollingsworth@treyhollingsworth.com</t>
  </si>
  <si>
    <t>(650) 278 - 8739</t>
  </si>
  <si>
    <t>2311 Elk Pointe Blvd
Jeffersonville, IN 47130</t>
  </si>
  <si>
    <t>Referral by Abby English. ERMI test result high.  500-700 assessment on average (plus testing costs). Wants us to call and schedule as soon as feasible. (Called and left a message 8/26/2022 - Max)</t>
  </si>
  <si>
    <t>Springhurst Rentals
(Hongxiang Li)</t>
  </si>
  <si>
    <t>hongxiangli@gmail.com</t>
  </si>
  <si>
    <t>207 South Preston Street
Louisville, KY 40202</t>
  </si>
  <si>
    <t>Commercial rental property, suspected mold growth after roof replacement. Maybe in ducts?</t>
  </si>
  <si>
    <t>Paul Davis Restoration
(Mark Sinex)</t>
  </si>
  <si>
    <t>msinex@pdrky.com</t>
  </si>
  <si>
    <t>(502) 499 - 1393 
(Austin, Vitality)</t>
  </si>
  <si>
    <t xml:space="preserve">Vitality Senior Living
3451 S. Hurstbourne Pkwy
Louisville, KY </t>
  </si>
  <si>
    <t>Mold in kitchen?
Actually a Paul Davis job? Who is our client?</t>
  </si>
  <si>
    <t>CMA - Louisville 
(Jennifer Birkemeier)</t>
  </si>
  <si>
    <t>jennifer@cmaky.com</t>
  </si>
  <si>
    <t>(502) 491-3550 x700
(Jennifer)
502-718-6176
(Dina, resident)</t>
  </si>
  <si>
    <t>1207 Taxus Top Lane, Unit 203, Louisville 40243</t>
  </si>
  <si>
    <t>Existing client. Needs a mold check in one of their tenant's apartments
Nic has reached out AGAIN 8/31/22
musty smell from ducts, roof leaked year ago</t>
  </si>
  <si>
    <t xml:space="preserve">91 Rest Cottage Lane
Pewee Valley, KY </t>
  </si>
  <si>
    <t xml:space="preserve">got house tested, wants house retested, had leak , sprayed for mites, had racoons in attic and roaches in ductwork? 
Roof put on, roofer didn't tarp it and house flooded EVERYWHERE. </t>
  </si>
  <si>
    <t>Kara Manley</t>
  </si>
  <si>
    <t>manley.kara@gmail.com</t>
  </si>
  <si>
    <t>2207 Pinewood Drive</t>
  </si>
  <si>
    <t>Wants clean air test post remediation</t>
  </si>
  <si>
    <t>Eula Hamilton</t>
  </si>
  <si>
    <t>(502) 794 - 4494</t>
  </si>
  <si>
    <t>tenant, owner would not share results of testing</t>
  </si>
  <si>
    <t>Cornerstone</t>
  </si>
  <si>
    <t>Mark Miller (Cornerstone)
mmiller@cornerstonecompanies.com
Julie (site contact)
juliegeoghegan@eyecare-partners.com</t>
  </si>
  <si>
    <t>Julie
(270) 304 - 2520
Mark
(317) 981 - 1184</t>
  </si>
  <si>
    <t>2000 Tunnel Hill Road
Elizabethown, KY 42701</t>
  </si>
  <si>
    <t>Eye Surgery Center of Elizabethtown
new building, far wall outer wall with window outlet had water running out bottom after lot of rain, roof flashing potentially not caulked 
check outside as well, possibly wall test</t>
  </si>
  <si>
    <t>Jane Jayes
(Pinky Jackson)</t>
  </si>
  <si>
    <t>jgjayes@yahoo.com</t>
  </si>
  <si>
    <t>3107 Halls Hill Rd
Crestwood, KY 40014</t>
  </si>
  <si>
    <t>Mold discovered in basement.</t>
  </si>
  <si>
    <t>Penske Truck Rental
(Christine Kaninberg)</t>
  </si>
  <si>
    <t>christine.kaninberg@penske.com</t>
  </si>
  <si>
    <t>2100 Stanley Gault Parkway
Louisville, KY 40223</t>
  </si>
  <si>
    <t xml:space="preserve">Potential mold on HVAC diffuser/grill/vent or ceiling near by. </t>
  </si>
  <si>
    <t>Jean Watkins</t>
  </si>
  <si>
    <t>sugarbabyjw20@gmail.com</t>
  </si>
  <si>
    <t>5207 Terrrace Green Circle
Louisville, KY 40218</t>
  </si>
  <si>
    <t xml:space="preserve">Potential fungal (mold) growth in bathroom wall. Had an insurance claim repaired for a leak in the plumbing running through the slab and had extensive repairs performed. Insurance suggested to have us out to look at what reamins to be done and if there is any mold. </t>
  </si>
  <si>
    <t>Mallard Crossing
Karen McClure</t>
  </si>
  <si>
    <t>mallardcrossing@pmrcompanies.com</t>
  </si>
  <si>
    <t>1195 Mallard Creek Rd
Louisville, KY 40207</t>
  </si>
  <si>
    <t xml:space="preserve">Tenant complaint respiratory symptoms. 
No previous moisture intrusion known to site representative. </t>
  </si>
  <si>
    <t>Buba Ninamary</t>
  </si>
  <si>
    <t>ninamary.buba@gmail.com</t>
  </si>
  <si>
    <t>3006 Melbourne Ave
Louisville, KY 40220</t>
  </si>
  <si>
    <t>Bedroom &amp; HVAC</t>
  </si>
  <si>
    <t>James Bishop</t>
  </si>
  <si>
    <t>jamesbishoprealty@gmail.com</t>
  </si>
  <si>
    <t>13209 Stepping Stone Way
Louisville, KY 40299</t>
  </si>
  <si>
    <t xml:space="preserve">Moisture intrusion around band joist and insulation in basement mechanical room. </t>
  </si>
  <si>
    <t>GPAC</t>
  </si>
  <si>
    <t>Lex Lawson</t>
  </si>
  <si>
    <t>lexingtonleelawson@gmail.com</t>
  </si>
  <si>
    <t>307 East Breckenridge Street
Louisville, KY 40203</t>
  </si>
  <si>
    <t xml:space="preserve">Michelle Bratcher </t>
  </si>
  <si>
    <t>bratcher6@att.net</t>
  </si>
  <si>
    <t>60 Warren Road
Louisville, KY 40206</t>
  </si>
  <si>
    <t xml:space="preserve">Suspects mold in their home becuase daughter had a urine test. </t>
  </si>
  <si>
    <t>Weichert Realtors
(Amy Grady)</t>
  </si>
  <si>
    <t>8901 Swan Hill Road
Louisville, KY 40241</t>
  </si>
  <si>
    <t>Tony Wilcox
David Clayton</t>
  </si>
  <si>
    <t>apwilcox13@gmail.com
david@traditionslouisville.com</t>
  </si>
  <si>
    <t>9006 Laughton Lane
Louisville, KY 40222</t>
  </si>
  <si>
    <t xml:space="preserve">Joists in unfinished portion of basement with lay-in ceiling. </t>
  </si>
  <si>
    <t>Nina Millhouse</t>
  </si>
  <si>
    <t>mallory.millhouse@msn.com</t>
  </si>
  <si>
    <t>425 Cannons Lane
Louisville, KY 40206</t>
  </si>
  <si>
    <t xml:space="preserve">Daughter's home, bad smell in office. </t>
  </si>
  <si>
    <t>Leah Mcintosh</t>
  </si>
  <si>
    <t xml:space="preserve">Daughter's home, going to talk it over with her. </t>
  </si>
  <si>
    <t>Elite Realty
(Sherri)</t>
  </si>
  <si>
    <t>sherri@elite-ky.com</t>
  </si>
  <si>
    <t>270-723-6565 cell 270-765-6565 office</t>
  </si>
  <si>
    <t>192 Jason Drive
Brandenburg</t>
  </si>
  <si>
    <t>rental has insurance claim, COIT looked at property and found microbe growth in crawl and and vent in house.
owner is Keith Kimbell
high moisture content in subfloor, strong musty smell
door code 8732</t>
  </si>
  <si>
    <t>Michal Kruger</t>
  </si>
  <si>
    <t>michalrkruger@gmail.com</t>
  </si>
  <si>
    <t>1040 Cherokee Road
Unit B2
Louisville, KY 40204</t>
  </si>
  <si>
    <t>54 Wexford Court
Shelbyville, KY 40065</t>
  </si>
  <si>
    <t>Master Bathroom &amp; Bedroom</t>
  </si>
  <si>
    <t>Landen Bradshaw</t>
  </si>
  <si>
    <t>bradshaw1108@yahoo.com</t>
  </si>
  <si>
    <t>5503 routt rd</t>
  </si>
  <si>
    <t xml:space="preserve">Safeguard: Devin referral. Spoke with Nick Leow, needs someone to come out and check crawlspace, furnace and home in general. Permajack had been there 1.5 years ago and Landen wants to be sure all is good with that. The call to us stemmed from a bad petri dish sample.  </t>
  </si>
  <si>
    <t>David Hall</t>
  </si>
  <si>
    <t>railroadred68@yahoo.com</t>
  </si>
  <si>
    <t>12401 Mistletoe Road
Anchorage, KY 40223</t>
  </si>
  <si>
    <t xml:space="preserve">Observed mold on deep freezer and various items in the basement. </t>
  </si>
  <si>
    <t>Sharon Landrum Realty
(Sharon Landrum)</t>
  </si>
  <si>
    <t>slandrum@slrealty.net</t>
  </si>
  <si>
    <t>1305 Nightengale Lane
Goshen, KY 40026</t>
  </si>
  <si>
    <t>Air Sampling Only</t>
  </si>
  <si>
    <t>Brent Bramer</t>
  </si>
  <si>
    <t>Arthur Migiriov</t>
  </si>
  <si>
    <t>arthurmigirov@gmail.com</t>
  </si>
  <si>
    <t>7505 Eric Edward Way
Louisville, KY 40220</t>
  </si>
  <si>
    <t xml:space="preserve">Mold in bathroom and sauna from attic space moisture intrusion. </t>
  </si>
  <si>
    <t>Stephanie Susemichel</t>
  </si>
  <si>
    <t>(502) 541 - 9490</t>
  </si>
  <si>
    <t>Mold in home. 3rd party post testing</t>
  </si>
  <si>
    <t>Katie Wood</t>
  </si>
  <si>
    <t>bwood@arelco-ecoat.com</t>
  </si>
  <si>
    <t>7500 Glen Arbor Rd
Louisville, KY 4022</t>
  </si>
  <si>
    <t>Merchant 360
(Russ Wallace)</t>
  </si>
  <si>
    <t>russ@merchant360.org</t>
  </si>
  <si>
    <t>103 North Hurstbourne Pkwy
Louisville, KY 40222</t>
  </si>
  <si>
    <t xml:space="preserve">Has a client, Haverty’s, that he wants tested for mold. Said he’s been calling leaving messages for a week. I’ve not been here, so I don’t really know. </t>
  </si>
  <si>
    <t>Steinbach Interior
Jessica Fawbush</t>
  </si>
  <si>
    <t>jfawbush13@gmail.com</t>
  </si>
  <si>
    <t>(502) 551 - 0325</t>
  </si>
  <si>
    <t>715 Rubel Avenue
Louisville, KY 40204</t>
  </si>
  <si>
    <t>Remodel in Highlands, wants attic tested for mold</t>
  </si>
  <si>
    <t>Kevin Curry</t>
  </si>
  <si>
    <t>(502) 572 - 5034</t>
  </si>
  <si>
    <t>Just purchased a home. He smells nothing. Wife smells mold</t>
  </si>
  <si>
    <t>Wesley Chapel United Methodist Church
Mike Seaton</t>
  </si>
  <si>
    <t>mseaton4003@gmail.com</t>
  </si>
  <si>
    <t>1212 Lexington Drive
New Albany, IN 47150</t>
  </si>
  <si>
    <t xml:space="preserve">Trustee at the parsonage for Wesley Chapel United Church, needs annual air quality assessment. </t>
  </si>
  <si>
    <t xml:space="preserve">Clint </t>
  </si>
  <si>
    <t>(502) 477 - 8659</t>
  </si>
  <si>
    <t>white mold in basement</t>
  </si>
  <si>
    <t xml:space="preserve">Servicemaster </t>
  </si>
  <si>
    <t>Paul Davis
(Chris Jenkins)</t>
  </si>
  <si>
    <t>Chris Jenkins
502-546-8324
Site Contacts:
James Hartman 
(843) 872 - 1412
Icee Hartman
(559) 579 - 7051</t>
  </si>
  <si>
    <t xml:space="preserve">13018 Wellington Way
Goshen, KY </t>
  </si>
  <si>
    <t>mold in ceiling/floor joist/drywall in basement bedroom below master bathroom
toilet leak, came across leak at shower, growth in subfloor, was cut out by mitigation co, homeoenwers allergic to mold, work was done in master bath and basement bedroom. Want to know if spores escaped work area</t>
  </si>
  <si>
    <t>Andy Akers</t>
  </si>
  <si>
    <t>(502) 641 - 6916</t>
  </si>
  <si>
    <t>selling home, inspection found mold in crawl. Buyer is asking for testing, mitigation, and post testing</t>
  </si>
  <si>
    <t>chattykathy7@protonmail.com</t>
  </si>
  <si>
    <t>307 Ann Place
New Albany, IN</t>
  </si>
  <si>
    <t>living in house of friend, wants to buy the house. Has issues, possible mold behind plaster</t>
  </si>
  <si>
    <t>CMA
(Jennifer Birkemeier)</t>
  </si>
  <si>
    <t>1208 Autumn Sun Court</t>
  </si>
  <si>
    <t>Melissa Wesinger</t>
  </si>
  <si>
    <t>502-548-6758</t>
  </si>
  <si>
    <t>New Albany Plaza</t>
  </si>
  <si>
    <t>Possible mold in her home</t>
  </si>
  <si>
    <t>Wesley Chapel United Methodist Church (Roy Campbell)</t>
  </si>
  <si>
    <t>rcampbell@aisinworld.com</t>
  </si>
  <si>
    <t>(812) 525 - 4816</t>
  </si>
  <si>
    <t>Lyndon Drive 
Austin, IN</t>
  </si>
  <si>
    <t>mold testing in parsonage
He will call back once confirmed with assoc.</t>
  </si>
  <si>
    <t>Revere Plastics
(Joe Nelson)</t>
  </si>
  <si>
    <t>jnelson@rpsystems.com</t>
  </si>
  <si>
    <t>812-670-2256 (office)
812-725-2596 (Joe cell)</t>
  </si>
  <si>
    <t xml:space="preserve">5171 Maritime Road 
Jeffersonville, IN </t>
  </si>
  <si>
    <t>had humidity buildup. seen signs of mold on desks, turn left at end of T, offices to the right</t>
  </si>
  <si>
    <t>Amber Usher</t>
  </si>
  <si>
    <t>amdaba92@gmail.com</t>
  </si>
  <si>
    <t>(615) 785 - 7473</t>
  </si>
  <si>
    <t>1945 Richmond Drive
Louisville, KY 40205</t>
  </si>
  <si>
    <t>mold in basement, possible water damage. Black on baseboard, has been cleaned a few times. Take inner wall sample, moisture readings</t>
  </si>
  <si>
    <t>502-767-3316
502-435-2513 (Alicia)</t>
  </si>
  <si>
    <t>5503 Routt Road
Louisville, KY 40299</t>
  </si>
  <si>
    <t>bought house, some water issues house sat for few years, ductwork was open in crawl, exposed to LR, moisture on vapor barrier. House has been fogged and scrubbed for mold prior to buying.
start with sampling, will take it to realtor</t>
  </si>
  <si>
    <t>Charity Mick</t>
  </si>
  <si>
    <t>charitygracemick@gmail.com</t>
  </si>
  <si>
    <t>9205 Axminster Drive
Louisville, KY 40299</t>
  </si>
  <si>
    <t xml:space="preserve">Moved into home approx. 2 years ago and there was a small amount of mold in the crawlspace on the inspection report. They did not remediate since it was a small quantity but have had issues with respirtory discomfort, etc. since. </t>
  </si>
  <si>
    <t>Fatima Wazir</t>
  </si>
  <si>
    <t>fswazir@gmail.com</t>
  </si>
  <si>
    <t>2426 Webb Road
Simpsonville, KY 40067</t>
  </si>
  <si>
    <t xml:space="preserve">Water issues in home in basement. Mold on drywall walls in basement.  Moisture issues, </t>
  </si>
  <si>
    <t>Will Oldham</t>
  </si>
  <si>
    <t>whiskeybonnie@gmail.com</t>
  </si>
  <si>
    <t>(502) 759 - 0320</t>
  </si>
  <si>
    <t>142 Coral Court
Louisville, KY 40206</t>
  </si>
  <si>
    <t>dark spots on wall of cellar, stone wall. downspout on outside of house is in bad shape</t>
  </si>
  <si>
    <t>7511 Lone Oak Court
Crestwood, KY 40014</t>
  </si>
  <si>
    <t>post test? Goebel did initial</t>
  </si>
  <si>
    <t>Ellie Brunner</t>
  </si>
  <si>
    <t>elliebrunner@me.com</t>
  </si>
  <si>
    <t>(502) 523 - 7565</t>
  </si>
  <si>
    <t>2308 Tavener Drive
Louisville, KY 40242</t>
  </si>
  <si>
    <t>concerned about air, house over crawlspace</t>
  </si>
  <si>
    <t>St. Gabriel The Archangel
Amanda Wolz</t>
  </si>
  <si>
    <t>awolz@stgabriel.com</t>
  </si>
  <si>
    <t>5505 Bardstown Road
Louisville, KY 40291</t>
  </si>
  <si>
    <t xml:space="preserve">Kindergarten rooms. </t>
  </si>
  <si>
    <t>Ivona</t>
  </si>
  <si>
    <t>(719) 243 - 9424</t>
  </si>
  <si>
    <t>test in laundry room</t>
  </si>
  <si>
    <t>Debra Hemsley</t>
  </si>
  <si>
    <t>(502) 552 - 5320</t>
  </si>
  <si>
    <t>condo and unit above have water damage</t>
  </si>
  <si>
    <t>Fischer Homes
(Mike Bobbit)</t>
  </si>
  <si>
    <t>mbobbitt@fischerhomes.com</t>
  </si>
  <si>
    <t>(502) 442 - 3254</t>
  </si>
  <si>
    <t>mold in house, had positive pressure through foundation, has since been remediated after running mitigation system that constantly removed moisture from under house.
found mold on tack strip and under window. Needs insurance info to have us come out and test</t>
  </si>
  <si>
    <t>Nicole Darst</t>
  </si>
  <si>
    <t>nbelmont92@hotmail.com</t>
  </si>
  <si>
    <t>3276 Waddy Road
Waddy, KY 40076</t>
  </si>
  <si>
    <t xml:space="preserve">Suspect Fungal (mold) growth in wall. </t>
  </si>
  <si>
    <t>Raymond Hoehn</t>
  </si>
  <si>
    <t>jhoehniii@gmail.com</t>
  </si>
  <si>
    <t>13350 North Road NW
Depauw, IN 47115</t>
  </si>
  <si>
    <t>Odors, intensifies with rain. Majority of smell is in the bedroom., possible leak in pipe?</t>
  </si>
  <si>
    <t>Gretchen Newvern</t>
  </si>
  <si>
    <t>gretchenwigand@gmail.com</t>
  </si>
  <si>
    <t>1338 South 1st Street
Louisville, KY 40208</t>
  </si>
  <si>
    <t>Cellar/Crawlspace</t>
  </si>
  <si>
    <t xml:space="preserve">Fungal (mold) growth on wall behind wallpaper. </t>
  </si>
  <si>
    <t>Karen Bingham</t>
  </si>
  <si>
    <t>kjbingham@gmail.com</t>
  </si>
  <si>
    <t>5320 Old Shire Road
Louisvile, KY 40229</t>
  </si>
  <si>
    <t>Mold in closet and in garage, no obvious sources of moisture.
bought house in february, bath sink in basement with mold</t>
  </si>
  <si>
    <t xml:space="preserve">Katherine Kuhl </t>
  </si>
  <si>
    <t xml:space="preserve">katherine2697@gmail.com </t>
  </si>
  <si>
    <t>(502) 468 - 5458</t>
  </si>
  <si>
    <t>asked about pump rental</t>
  </si>
  <si>
    <t>Mary Mills</t>
  </si>
  <si>
    <t>mrmills35@gmail.com</t>
  </si>
  <si>
    <t>4408 Green Pine Drive
Louisville, KY 40220</t>
  </si>
  <si>
    <t xml:space="preserve">Fungal (mold) HVAC growth. </t>
  </si>
  <si>
    <t>Margaret Vowels</t>
  </si>
  <si>
    <t>mvowels1@gmail.com</t>
  </si>
  <si>
    <t>502-592-4742</t>
  </si>
  <si>
    <t>706 West Ashland, Lou, 40215</t>
  </si>
  <si>
    <t>rental house bathroom keeps getting mold</t>
  </si>
  <si>
    <t>#</t>
  </si>
  <si>
    <t>%</t>
  </si>
  <si>
    <t>Total Calls</t>
  </si>
  <si>
    <t>Calls Scheduled</t>
  </si>
  <si>
    <t>Calls Not Returned</t>
  </si>
  <si>
    <t>Calls per Month</t>
  </si>
  <si>
    <t>January</t>
  </si>
  <si>
    <t>February</t>
  </si>
  <si>
    <t>March</t>
  </si>
  <si>
    <t>April</t>
  </si>
  <si>
    <t>May</t>
  </si>
  <si>
    <t>June</t>
  </si>
  <si>
    <t>July</t>
  </si>
  <si>
    <t>August</t>
  </si>
  <si>
    <t>September</t>
  </si>
  <si>
    <t>October</t>
  </si>
  <si>
    <t>November</t>
  </si>
  <si>
    <t>December</t>
  </si>
  <si>
    <t>TOTAL</t>
  </si>
  <si>
    <t>*not all calls were 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</si>
</sst>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quot;)&quot;\ ###\ &quot;-&quot;\ ####"/>
    <numFmt numFmtId="165" formatCode="0.0"/>
  </numFmts>
  <fonts count="17">
    <font>
      <sz val="11"/>
      <color theme="1"/>
      <name val="Calibri"/>
      <family val="2"/>
      <scheme val="minor"/>
    </font>
    <font>
      <b/>
      <sz val="11"/>
      <color theme="1"/>
      <name val="Calibri"/>
      <family val="2"/>
      <scheme val="minor"/>
    </font>
    <font>
      <b/>
      <sz val="11"/>
      <color rgb="FF000000"/>
      <name val="Calibri"/>
      <family val="2"/>
    </font>
    <font>
      <u/>
      <sz val="11"/>
      <color theme="10"/>
      <name val="Calibri"/>
      <family val="2"/>
      <scheme val="minor"/>
    </font>
    <font>
      <b/>
      <sz val="11"/>
      <name val="Calibri"/>
      <family val="2"/>
      <scheme val="minor"/>
    </font>
    <font>
      <b/>
      <sz val="11"/>
      <color rgb="FF000000"/>
      <name val="Calibri"/>
      <family val="2"/>
      <scheme val="minor"/>
    </font>
    <font>
      <b/>
      <sz val="9"/>
      <color theme="1"/>
      <name val="Calibri"/>
      <family val="2"/>
      <scheme val="minor"/>
    </font>
    <font>
      <b/>
      <sz val="8"/>
      <color theme="1"/>
      <name val="Calibri"/>
      <family val="2"/>
      <scheme val="minor"/>
    </font>
    <font>
      <b/>
      <sz val="11"/>
      <color rgb="FFFF0000"/>
      <name val="Calibri"/>
      <family val="2"/>
      <scheme val="minor"/>
    </font>
    <font>
      <sz val="11"/>
      <color rgb="FF000000"/>
      <name val="Calibri"/>
      <family val="2"/>
      <scheme val="minor"/>
    </font>
    <font>
      <sz val="11"/>
      <color rgb="FF444444"/>
      <name val="Calibri"/>
      <family val="2"/>
      <charset val="1"/>
    </font>
    <font>
      <sz val="8"/>
      <color theme="1"/>
      <name val="Calibri"/>
      <family val="2"/>
      <scheme val="minor"/>
    </font>
    <font>
      <u/>
      <sz val="11"/>
      <color rgb="FF000000"/>
      <name val="Calibri"/>
      <family val="2"/>
      <scheme val="minor"/>
    </font>
    <font>
      <u/>
      <sz val="11"/>
      <color rgb="FF0563C1"/>
      <name val="Calibri"/>
    </font>
    <font>
      <b/>
      <sz val="11"/>
      <color rgb="FF000000"/>
      <name val="Calibri"/>
    </font>
    <font>
      <b/>
      <vertAlign val="superscript"/>
      <sz val="11"/>
      <color rgb="FF000000"/>
      <name val="Calibri"/>
    </font>
    <font>
      <u/>
      <sz val="11"/>
      <name val="Calibri"/>
      <family val="2"/>
    </font>
  </fonts>
  <fills count="8">
    <fill>
      <patternFill patternType="none"/>
    </fill>
    <fill>
      <patternFill patternType="gray125"/>
    </fill>
    <fill>
      <patternFill patternType="solid">
        <fgColor theme="6" tint="0.79998168889431442"/>
        <bgColor theme="6" tint="0.79998168889431442"/>
      </patternFill>
    </fill>
    <fill>
      <patternFill patternType="solid">
        <fgColor rgb="FFCCFFCC"/>
        <bgColor indexed="64"/>
      </patternFill>
    </fill>
    <fill>
      <patternFill patternType="solid">
        <fgColor rgb="FF808080"/>
        <bgColor indexed="64"/>
      </patternFill>
    </fill>
    <fill>
      <patternFill patternType="solid">
        <fgColor rgb="FFFFC000"/>
        <bgColor indexed="64"/>
      </patternFill>
    </fill>
    <fill>
      <patternFill patternType="solid">
        <fgColor rgb="FFFFFFFF"/>
        <bgColor indexed="64"/>
      </patternFill>
    </fill>
    <fill>
      <patternFill patternType="solid">
        <fgColor rgb="FF595959"/>
        <bgColor indexed="64"/>
      </patternFill>
    </fill>
  </fills>
  <borders count="24">
    <border>
      <left/>
      <right/>
      <top/>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theme="1" tint="0.499984740745262"/>
      </right>
      <top style="medium">
        <color rgb="FF000000"/>
      </top>
      <bottom/>
      <diagonal/>
    </border>
    <border>
      <left style="thin">
        <color theme="1" tint="0.499984740745262"/>
      </left>
      <right style="thin">
        <color theme="1" tint="0.499984740745262"/>
      </right>
      <top style="medium">
        <color rgb="FF000000"/>
      </top>
      <bottom/>
      <diagonal/>
    </border>
    <border>
      <left style="thin">
        <color theme="1" tint="0.499984740745262"/>
      </left>
      <right style="thin">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top/>
      <bottom style="medium">
        <color rgb="FF000000"/>
      </bottom>
      <diagonal/>
    </border>
    <border>
      <left/>
      <right style="thin">
        <color rgb="FF000000"/>
      </right>
      <top/>
      <bottom/>
      <diagonal/>
    </border>
    <border>
      <left/>
      <right style="thin">
        <color rgb="FF000000"/>
      </right>
      <top/>
      <bottom style="medium">
        <color rgb="FF000000"/>
      </bottom>
      <diagonal/>
    </border>
  </borders>
  <cellStyleXfs count="2">
    <xf numFmtId="0" fontId="0" fillId="0" borderId="0"/>
    <xf numFmtId="0" fontId="3" fillId="0" borderId="0" applyNumberFormat="0" applyFill="0" applyBorder="0" applyAlignment="0" applyProtection="0"/>
  </cellStyleXfs>
  <cellXfs count="115">
    <xf numFmtId="0" fontId="0" fillId="0" borderId="0" xfId="0"/>
    <xf numFmtId="0" fontId="3" fillId="2" borderId="1" xfId="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3" xfId="1" applyBorder="1" applyAlignment="1">
      <alignment horizontal="center" vertical="center" wrapText="1"/>
    </xf>
    <xf numFmtId="0" fontId="1"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0" fontId="3" fillId="2" borderId="3" xfId="1" applyFill="1" applyBorder="1" applyAlignment="1">
      <alignment horizontal="center" vertical="center" wrapText="1"/>
    </xf>
    <xf numFmtId="0" fontId="1" fillId="2" borderId="1" xfId="0" applyFont="1" applyFill="1" applyBorder="1" applyAlignment="1">
      <alignment vertical="center" wrapText="1"/>
    </xf>
    <xf numFmtId="0" fontId="1" fillId="0" borderId="3" xfId="0" applyFont="1" applyBorder="1" applyAlignment="1">
      <alignment vertical="center" wrapText="1"/>
    </xf>
    <xf numFmtId="0" fontId="1" fillId="2" borderId="3" xfId="0" applyFont="1" applyFill="1" applyBorder="1" applyAlignment="1">
      <alignment vertical="center" wrapText="1"/>
    </xf>
    <xf numFmtId="0" fontId="1" fillId="2" borderId="6"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2" borderId="7" xfId="0" applyFont="1" applyFill="1" applyBorder="1" applyAlignment="1">
      <alignment horizontal="center" vertical="center" wrapText="1"/>
    </xf>
    <xf numFmtId="16" fontId="1" fillId="0" borderId="7" xfId="0" applyNumberFormat="1" applyFont="1" applyBorder="1" applyAlignment="1">
      <alignment horizontal="center" vertical="center" wrapText="1"/>
    </xf>
    <xf numFmtId="14" fontId="0" fillId="0" borderId="2" xfId="0" applyNumberFormat="1" applyBorder="1" applyAlignment="1">
      <alignment horizontal="center" vertical="center"/>
    </xf>
    <xf numFmtId="14" fontId="0" fillId="0" borderId="4" xfId="0" applyNumberFormat="1" applyBorder="1" applyAlignment="1">
      <alignment horizontal="center" vertical="center"/>
    </xf>
    <xf numFmtId="14" fontId="0" fillId="4" borderId="2" xfId="0" applyNumberFormat="1" applyFill="1" applyBorder="1" applyAlignment="1">
      <alignment horizontal="center" vertical="center"/>
    </xf>
    <xf numFmtId="0" fontId="1" fillId="4" borderId="7"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3" xfId="0" applyFont="1" applyFill="1" applyBorder="1" applyAlignment="1">
      <alignment vertical="center" wrapText="1"/>
    </xf>
    <xf numFmtId="0" fontId="3" fillId="4" borderId="3" xfId="1" applyFill="1" applyBorder="1" applyAlignment="1">
      <alignment horizontal="center" vertical="center" wrapText="1"/>
    </xf>
    <xf numFmtId="0" fontId="1" fillId="2" borderId="8"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4" borderId="9"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4" fillId="0" borderId="3" xfId="0" applyFont="1" applyBorder="1" applyAlignment="1">
      <alignment vertical="center" wrapText="1"/>
    </xf>
    <xf numFmtId="164" fontId="1" fillId="2" borderId="1" xfId="0" applyNumberFormat="1" applyFont="1" applyFill="1" applyBorder="1" applyAlignment="1">
      <alignment horizontal="center" vertical="center" wrapText="1"/>
    </xf>
    <xf numFmtId="164" fontId="1" fillId="0" borderId="3" xfId="0" applyNumberFormat="1" applyFont="1" applyBorder="1" applyAlignment="1">
      <alignment horizontal="center" vertical="center" wrapText="1"/>
    </xf>
    <xf numFmtId="164" fontId="1" fillId="4" borderId="3" xfId="0" applyNumberFormat="1" applyFont="1" applyFill="1" applyBorder="1" applyAlignment="1">
      <alignment horizontal="center" vertical="center" wrapText="1"/>
    </xf>
    <xf numFmtId="164" fontId="1" fillId="2" borderId="3" xfId="0" applyNumberFormat="1" applyFont="1" applyFill="1" applyBorder="1" applyAlignment="1">
      <alignment horizontal="center" vertical="center" wrapText="1"/>
    </xf>
    <xf numFmtId="164" fontId="0" fillId="0" borderId="0" xfId="0" applyNumberFormat="1"/>
    <xf numFmtId="0" fontId="5" fillId="0" borderId="3" xfId="0" applyFont="1" applyBorder="1" applyAlignment="1">
      <alignment vertical="center" wrapText="1"/>
    </xf>
    <xf numFmtId="0" fontId="1" fillId="2" borderId="3" xfId="0" applyFont="1" applyFill="1" applyBorder="1" applyAlignment="1">
      <alignment horizontal="left" vertical="center" wrapText="1"/>
    </xf>
    <xf numFmtId="14" fontId="0" fillId="0" borderId="10" xfId="0" applyNumberFormat="1" applyBorder="1" applyAlignment="1">
      <alignment horizontal="center" vertical="center"/>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164" fontId="1" fillId="0" borderId="12" xfId="0" applyNumberFormat="1" applyFont="1" applyBorder="1" applyAlignment="1">
      <alignment horizontal="center" vertical="center" wrapText="1"/>
    </xf>
    <xf numFmtId="0" fontId="1" fillId="0" borderId="12" xfId="0" applyFont="1" applyBorder="1" applyAlignment="1">
      <alignment vertical="center" wrapText="1"/>
    </xf>
    <xf numFmtId="0" fontId="1" fillId="0" borderId="13" xfId="0" applyFont="1" applyBorder="1" applyAlignment="1">
      <alignment horizontal="center" vertical="center" wrapText="1"/>
    </xf>
    <xf numFmtId="0" fontId="1" fillId="2" borderId="14" xfId="0" applyFont="1" applyFill="1" applyBorder="1" applyAlignment="1">
      <alignment horizontal="center" vertical="center" wrapText="1"/>
    </xf>
    <xf numFmtId="0" fontId="1" fillId="0" borderId="14" xfId="0" applyFont="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0" fontId="0" fillId="0" borderId="0" xfId="0" applyAlignment="1">
      <alignment horizontal="center"/>
    </xf>
    <xf numFmtId="164" fontId="6" fillId="0" borderId="3" xfId="0" applyNumberFormat="1" applyFont="1" applyBorder="1" applyAlignment="1">
      <alignment horizontal="center" vertical="center" wrapText="1"/>
    </xf>
    <xf numFmtId="0" fontId="7" fillId="0" borderId="3" xfId="0" applyFont="1" applyBorder="1" applyAlignment="1">
      <alignment vertical="center" wrapText="1"/>
    </xf>
    <xf numFmtId="14" fontId="0" fillId="5" borderId="2" xfId="0" applyNumberFormat="1" applyFill="1" applyBorder="1" applyAlignment="1">
      <alignment horizontal="center" vertical="center"/>
    </xf>
    <xf numFmtId="0" fontId="1" fillId="5" borderId="7" xfId="0" applyFont="1" applyFill="1" applyBorder="1" applyAlignment="1">
      <alignment horizontal="center" vertical="center" wrapText="1"/>
    </xf>
    <xf numFmtId="0" fontId="1" fillId="5" borderId="3" xfId="0" applyFont="1" applyFill="1" applyBorder="1" applyAlignment="1">
      <alignment horizontal="center" vertical="center" wrapText="1"/>
    </xf>
    <xf numFmtId="164" fontId="1" fillId="5" borderId="3" xfId="0" applyNumberFormat="1" applyFont="1" applyFill="1" applyBorder="1" applyAlignment="1">
      <alignment horizontal="center" vertical="center" wrapText="1"/>
    </xf>
    <xf numFmtId="0" fontId="1" fillId="5" borderId="3" xfId="0" applyFont="1" applyFill="1" applyBorder="1" applyAlignment="1">
      <alignment vertical="center" wrapText="1"/>
    </xf>
    <xf numFmtId="0" fontId="1" fillId="5" borderId="9"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8" fillId="2" borderId="3" xfId="0" applyFont="1" applyFill="1" applyBorder="1" applyAlignment="1">
      <alignment horizontal="left" vertical="center" wrapText="1"/>
    </xf>
    <xf numFmtId="14" fontId="9" fillId="0" borderId="2" xfId="0" applyNumberFormat="1" applyFont="1" applyBorder="1" applyAlignment="1">
      <alignment horizontal="center" vertical="center"/>
    </xf>
    <xf numFmtId="164" fontId="5" fillId="0" borderId="3" xfId="0" applyNumberFormat="1" applyFont="1" applyBorder="1" applyAlignment="1">
      <alignment horizontal="center" vertical="center" wrapText="1"/>
    </xf>
    <xf numFmtId="0" fontId="5" fillId="0" borderId="14" xfId="0" applyFont="1" applyBorder="1" applyAlignment="1">
      <alignment horizontal="center" vertical="center" wrapText="1"/>
    </xf>
    <xf numFmtId="0" fontId="5" fillId="2" borderId="3" xfId="0" applyFont="1" applyFill="1" applyBorder="1" applyAlignment="1">
      <alignment horizontal="center" vertical="center" wrapText="1"/>
    </xf>
    <xf numFmtId="164" fontId="5" fillId="2" borderId="3" xfId="0" applyNumberFormat="1" applyFont="1" applyFill="1" applyBorder="1" applyAlignment="1">
      <alignment horizontal="center" vertical="center" wrapText="1"/>
    </xf>
    <xf numFmtId="0" fontId="5" fillId="2" borderId="3" xfId="0" applyFont="1" applyFill="1" applyBorder="1" applyAlignment="1">
      <alignment vertical="center" wrapText="1"/>
    </xf>
    <xf numFmtId="0" fontId="5" fillId="2" borderId="14" xfId="0" applyFont="1" applyFill="1" applyBorder="1" applyAlignment="1">
      <alignment horizontal="center" vertical="center" wrapText="1"/>
    </xf>
    <xf numFmtId="14" fontId="0" fillId="6" borderId="2" xfId="0" applyNumberFormat="1" applyFill="1" applyBorder="1" applyAlignment="1">
      <alignment horizontal="center" vertical="center"/>
    </xf>
    <xf numFmtId="0" fontId="1" fillId="7" borderId="3" xfId="0" applyFont="1" applyFill="1" applyBorder="1" applyAlignment="1">
      <alignment horizontal="center" vertical="center" wrapText="1"/>
    </xf>
    <xf numFmtId="164" fontId="1" fillId="7" borderId="3" xfId="0" applyNumberFormat="1" applyFont="1" applyFill="1" applyBorder="1" applyAlignment="1">
      <alignment horizontal="center" vertical="center" wrapText="1"/>
    </xf>
    <xf numFmtId="0" fontId="1" fillId="7" borderId="3" xfId="0" applyFont="1" applyFill="1" applyBorder="1" applyAlignment="1">
      <alignment vertical="center" wrapText="1"/>
    </xf>
    <xf numFmtId="0" fontId="1" fillId="7" borderId="14" xfId="0" applyFont="1" applyFill="1" applyBorder="1" applyAlignment="1">
      <alignment horizontal="center" vertical="center" wrapText="1"/>
    </xf>
    <xf numFmtId="0" fontId="3" fillId="0" borderId="3" xfId="1" applyFill="1" applyBorder="1" applyAlignment="1">
      <alignment horizontal="center" vertical="center" wrapText="1"/>
    </xf>
    <xf numFmtId="0" fontId="0" fillId="0" borderId="0" xfId="0" applyAlignment="1">
      <alignment horizontal="left"/>
    </xf>
    <xf numFmtId="0" fontId="0" fillId="0" borderId="0" xfId="0" applyAlignment="1">
      <alignment horizontal="left" wrapText="1"/>
    </xf>
    <xf numFmtId="165" fontId="0" fillId="0" borderId="0" xfId="0" applyNumberFormat="1"/>
    <xf numFmtId="0" fontId="0" fillId="0" borderId="0" xfId="0" applyAlignment="1">
      <alignment wrapText="1"/>
    </xf>
    <xf numFmtId="0" fontId="1" fillId="0" borderId="5" xfId="0" applyFont="1" applyBorder="1" applyAlignment="1">
      <alignment horizontal="center" vertical="center" wrapText="1"/>
    </xf>
    <xf numFmtId="164" fontId="1" fillId="0" borderId="5" xfId="0" applyNumberFormat="1" applyFont="1" applyBorder="1" applyAlignment="1">
      <alignment horizontal="center" vertical="center" wrapText="1"/>
    </xf>
    <xf numFmtId="0" fontId="1" fillId="0" borderId="5" xfId="0" applyFont="1" applyBorder="1" applyAlignment="1">
      <alignment vertical="center" wrapText="1"/>
    </xf>
    <xf numFmtId="0" fontId="1" fillId="0" borderId="15" xfId="0" applyFont="1" applyBorder="1" applyAlignment="1">
      <alignment horizontal="center" vertical="center" wrapText="1"/>
    </xf>
    <xf numFmtId="0" fontId="11" fillId="0" borderId="0" xfId="0" applyFont="1" applyAlignment="1">
      <alignment wrapText="1"/>
    </xf>
    <xf numFmtId="0" fontId="0" fillId="0" borderId="20" xfId="0" applyBorder="1"/>
    <xf numFmtId="0" fontId="1" fillId="0" borderId="20" xfId="0" applyFont="1" applyBorder="1" applyAlignment="1">
      <alignment horizontal="right"/>
    </xf>
    <xf numFmtId="0" fontId="1" fillId="0" borderId="20" xfId="0" applyFont="1" applyBorder="1" applyAlignment="1">
      <alignment horizontal="center"/>
    </xf>
    <xf numFmtId="0" fontId="0" fillId="0" borderId="22" xfId="0" applyBorder="1" applyAlignment="1">
      <alignment horizontal="center"/>
    </xf>
    <xf numFmtId="165" fontId="0" fillId="0" borderId="22" xfId="0" applyNumberFormat="1" applyBorder="1" applyAlignment="1">
      <alignment horizontal="center"/>
    </xf>
    <xf numFmtId="0" fontId="0" fillId="0" borderId="0" xfId="0" applyAlignment="1">
      <alignment horizontal="center" wrapText="1"/>
    </xf>
    <xf numFmtId="0" fontId="0" fillId="0" borderId="22" xfId="0" applyBorder="1"/>
    <xf numFmtId="0" fontId="10" fillId="0" borderId="0" xfId="0" quotePrefix="1" applyFont="1" applyAlignment="1">
      <alignment horizontal="center"/>
    </xf>
    <xf numFmtId="0" fontId="1" fillId="3" borderId="19"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5" fillId="2" borderId="3" xfId="0" applyFont="1" applyFill="1" applyBorder="1" applyAlignment="1">
      <alignment horizontal="left" vertical="center" wrapText="1"/>
    </xf>
    <xf numFmtId="0" fontId="12" fillId="2" borderId="3" xfId="1" applyFont="1" applyFill="1" applyBorder="1" applyAlignment="1">
      <alignment horizontal="center" vertical="center" wrapText="1"/>
    </xf>
    <xf numFmtId="0" fontId="12" fillId="2" borderId="3" xfId="1" applyNumberFormat="1" applyFont="1" applyFill="1" applyBorder="1" applyAlignment="1">
      <alignment horizontal="center" vertical="center" wrapText="1"/>
    </xf>
    <xf numFmtId="0" fontId="13" fillId="0" borderId="3" xfId="1" applyFont="1" applyFill="1" applyBorder="1" applyAlignment="1">
      <alignment horizontal="center" vertical="center" wrapText="1"/>
    </xf>
    <xf numFmtId="14" fontId="1" fillId="2" borderId="3" xfId="0" applyNumberFormat="1" applyFont="1" applyFill="1" applyBorder="1" applyAlignment="1">
      <alignment horizontal="center" vertical="center" wrapText="1"/>
    </xf>
    <xf numFmtId="0" fontId="0" fillId="0" borderId="0" xfId="0" applyAlignment="1">
      <alignment horizontal="left"/>
    </xf>
    <xf numFmtId="0" fontId="0" fillId="0" borderId="0" xfId="0" applyAlignment="1">
      <alignment horizontal="left" wrapText="1"/>
    </xf>
    <xf numFmtId="0" fontId="0" fillId="0" borderId="21" xfId="0" applyBorder="1" applyAlignment="1">
      <alignment horizontal="center"/>
    </xf>
    <xf numFmtId="0" fontId="0" fillId="0" borderId="23" xfId="0" applyBorder="1" applyAlignment="1">
      <alignment horizontal="center"/>
    </xf>
    <xf numFmtId="14" fontId="9" fillId="0" borderId="2" xfId="0" applyNumberFormat="1" applyFont="1" applyFill="1" applyBorder="1" applyAlignment="1">
      <alignment horizontal="center" vertical="center"/>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0" fontId="5" fillId="0" borderId="3" xfId="0" applyFont="1" applyFill="1" applyBorder="1" applyAlignment="1">
      <alignment vertical="center" wrapText="1"/>
    </xf>
    <xf numFmtId="0" fontId="5" fillId="0" borderId="14" xfId="0" applyFont="1" applyFill="1" applyBorder="1" applyAlignment="1">
      <alignment horizontal="center" vertical="center" wrapText="1"/>
    </xf>
    <xf numFmtId="0" fontId="1" fillId="0" borderId="3" xfId="0" applyFont="1" applyFill="1" applyBorder="1" applyAlignment="1">
      <alignment vertical="center" wrapText="1"/>
    </xf>
    <xf numFmtId="0" fontId="1" fillId="0" borderId="14" xfId="0" applyFont="1" applyFill="1" applyBorder="1" applyAlignment="1">
      <alignment horizontal="center" vertical="center" wrapText="1"/>
    </xf>
    <xf numFmtId="14" fontId="0" fillId="0" borderId="2" xfId="0" applyNumberFormat="1" applyFill="1" applyBorder="1" applyAlignment="1">
      <alignment horizontal="center" vertical="center"/>
    </xf>
    <xf numFmtId="164" fontId="1" fillId="0" borderId="3" xfId="0" applyNumberFormat="1" applyFont="1" applyFill="1" applyBorder="1" applyAlignment="1">
      <alignment horizontal="center"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0" fontId="16" fillId="0" borderId="3" xfId="1" applyFont="1" applyFill="1" applyBorder="1" applyAlignment="1">
      <alignment horizontal="center" vertical="center" wrapText="1"/>
    </xf>
    <xf numFmtId="0" fontId="0" fillId="0" borderId="3" xfId="0" applyFill="1" applyBorder="1" applyAlignment="1">
      <alignment horizontal="center" vertical="center" wrapText="1"/>
    </xf>
  </cellXfs>
  <cellStyles count="2">
    <cellStyle name="Hyperlink" xfId="1" builtinId="8"/>
    <cellStyle name="Normal" xfId="0" builtinId="0"/>
  </cellStyles>
  <dxfs count="96">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rgb="FF9C0006"/>
      </font>
      <fill>
        <patternFill>
          <bgColor rgb="FFFFC7CE"/>
        </patternFill>
      </fill>
    </dxf>
    <dxf>
      <font>
        <color auto="1"/>
      </font>
      <fill>
        <patternFill>
          <bgColor rgb="FFFFC000"/>
        </patternFill>
      </fill>
    </dxf>
    <dxf>
      <fill>
        <patternFill>
          <bgColor rgb="FF00B050"/>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ont>
        <color rgb="FF9C0006"/>
      </font>
      <fill>
        <patternFill>
          <bgColor rgb="FFFFC7CE"/>
        </patternFill>
      </fill>
    </dxf>
    <dxf>
      <font>
        <color auto="1"/>
      </font>
      <fill>
        <patternFill>
          <bgColor rgb="FFFFC000"/>
        </patternFill>
      </fill>
    </dxf>
    <dxf>
      <fill>
        <patternFill>
          <bgColor rgb="FF00B050"/>
        </patternFill>
      </fill>
    </dxf>
    <dxf>
      <fill>
        <patternFill>
          <bgColor theme="2" tint="-0.499984740745262"/>
        </patternFill>
      </fill>
    </dxf>
    <dxf>
      <fill>
        <patternFill>
          <bgColor theme="2" tint="-0.499984740745262"/>
        </patternFill>
      </fill>
    </dxf>
    <dxf>
      <fill>
        <patternFill>
          <bgColor rgb="FF00B050"/>
        </patternFill>
      </fill>
    </dxf>
    <dxf>
      <fill>
        <patternFill>
          <bgColor theme="2" tint="-0.499984740745262"/>
        </patternFill>
      </fill>
    </dxf>
    <dxf>
      <fill>
        <patternFill>
          <bgColor theme="2" tint="-0.499984740745262"/>
        </patternFill>
      </fill>
    </dxf>
    <dxf>
      <font>
        <color rgb="FF9C0006"/>
      </font>
      <fill>
        <patternFill>
          <bgColor rgb="FFFFC7CE"/>
        </patternFill>
      </fill>
    </dxf>
    <dxf>
      <fill>
        <patternFill>
          <bgColor rgb="FF00B050"/>
        </patternFill>
      </fill>
    </dxf>
    <dxf>
      <font>
        <color auto="1"/>
      </font>
      <fill>
        <patternFill>
          <bgColor rgb="FFFFC000"/>
        </patternFill>
      </fill>
    </dxf>
  </dxfs>
  <tableStyles count="0" defaultTableStyle="TableStyleMedium2" defaultPivotStyle="PivotStyleMedium9"/>
  <colors>
    <mruColors>
      <color rgb="FFAAFAAF"/>
      <color rgb="FFDCF6FC"/>
      <color rgb="FFFFC000"/>
      <color rgb="FFCCFFCC"/>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Mold Calls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rgbClr val="8EA9DB"/>
            </a:solidFill>
            <a:ln>
              <a:noFill/>
            </a:ln>
            <a:effectLst/>
          </c:spPr>
          <c:invertIfNegative val="0"/>
          <c:cat>
            <c:strRef>
              <c:f>Stats!$A$8:$A$19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Stats!$B$8:$B$19</c:f>
              <c:numCache>
                <c:formatCode>General</c:formatCode>
                <c:ptCount val="12"/>
                <c:pt idx="0">
                  <c:v>0</c:v>
                </c:pt>
                <c:pt idx="1">
                  <c:v>0</c:v>
                </c:pt>
                <c:pt idx="2">
                  <c:v>18</c:v>
                </c:pt>
                <c:pt idx="3">
                  <c:v>16</c:v>
                </c:pt>
                <c:pt idx="4">
                  <c:v>15</c:v>
                </c:pt>
                <c:pt idx="5">
                  <c:v>18</c:v>
                </c:pt>
                <c:pt idx="6">
                  <c:v>25</c:v>
                </c:pt>
                <c:pt idx="7">
                  <c:v>28</c:v>
                </c:pt>
                <c:pt idx="8">
                  <c:v>42</c:v>
                </c:pt>
                <c:pt idx="9">
                  <c:v>30</c:v>
                </c:pt>
                <c:pt idx="10">
                  <c:v>29</c:v>
                </c:pt>
                <c:pt idx="11">
                  <c:v>1</c:v>
                </c:pt>
              </c:numCache>
            </c:numRef>
          </c:val>
          <c:extLst>
            <c:ext xmlns:c16="http://schemas.microsoft.com/office/drawing/2014/chart" uri="{C3380CC4-5D6E-409C-BE32-E72D297353CC}">
              <c16:uniqueId val="{00000001-798C-4865-BCA9-480C7F8ECBC0}"/>
            </c:ext>
          </c:extLst>
        </c:ser>
        <c:ser>
          <c:idx val="1"/>
          <c:order val="1"/>
          <c:tx>
            <c:v>2022</c:v>
          </c:tx>
          <c:spPr>
            <a:solidFill>
              <a:srgbClr val="4472C4"/>
            </a:solidFill>
            <a:ln>
              <a:noFill/>
            </a:ln>
            <a:effectLst/>
          </c:spPr>
          <c:invertIfNegative val="0"/>
          <c:cat>
            <c:strRef>
              <c:f>Stats!$A$8:$A$19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Stats!$D$8:$D$19</c:f>
              <c:numCache>
                <c:formatCode>General</c:formatCode>
                <c:ptCount val="12"/>
                <c:pt idx="0">
                  <c:v>30</c:v>
                </c:pt>
                <c:pt idx="1">
                  <c:v>18</c:v>
                </c:pt>
                <c:pt idx="2">
                  <c:v>25</c:v>
                </c:pt>
                <c:pt idx="3">
                  <c:v>20</c:v>
                </c:pt>
                <c:pt idx="4">
                  <c:v>17</c:v>
                </c:pt>
                <c:pt idx="5">
                  <c:v>13</c:v>
                </c:pt>
                <c:pt idx="6">
                  <c:v>22</c:v>
                </c:pt>
                <c:pt idx="7">
                  <c:v>36</c:v>
                </c:pt>
                <c:pt idx="8">
                  <c:v>28</c:v>
                </c:pt>
                <c:pt idx="9">
                  <c:v>0</c:v>
                </c:pt>
                <c:pt idx="10">
                  <c:v>0</c:v>
                </c:pt>
                <c:pt idx="11">
                  <c:v>0</c:v>
                </c:pt>
              </c:numCache>
            </c:numRef>
          </c:val>
          <c:extLst>
            <c:ext xmlns:c16="http://schemas.microsoft.com/office/drawing/2014/chart" uri="{C3380CC4-5D6E-409C-BE32-E72D297353CC}">
              <c16:uniqueId val="{00000001-A4C1-4CD4-8F6A-65B68776177C}"/>
            </c:ext>
          </c:extLst>
        </c:ser>
        <c:dLbls>
          <c:showLegendKey val="0"/>
          <c:showVal val="0"/>
          <c:showCatName val="0"/>
          <c:showSerName val="0"/>
          <c:showPercent val="0"/>
          <c:showBubbleSize val="0"/>
        </c:dLbls>
        <c:gapWidth val="219"/>
        <c:overlap val="-27"/>
        <c:axId val="1422454728"/>
        <c:axId val="780427015"/>
      </c:barChart>
      <c:catAx>
        <c:axId val="142245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427015"/>
        <c:crosses val="autoZero"/>
        <c:auto val="1"/>
        <c:lblAlgn val="ctr"/>
        <c:lblOffset val="100"/>
        <c:noMultiLvlLbl val="0"/>
      </c:catAx>
      <c:valAx>
        <c:axId val="780427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 of Calls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454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285750</xdr:colOff>
      <xdr:row>1</xdr:row>
      <xdr:rowOff>123825</xdr:rowOff>
    </xdr:from>
    <xdr:to>
      <xdr:col>15</xdr:col>
      <xdr:colOff>590550</xdr:colOff>
      <xdr:row>16</xdr:row>
      <xdr:rowOff>161925</xdr:rowOff>
    </xdr:to>
    <xdr:graphicFrame macro="">
      <xdr:nvGraphicFramePr>
        <xdr:cNvPr id="2" name="Chart 3">
          <a:extLst>
            <a:ext uri="{FF2B5EF4-FFF2-40B4-BE49-F238E27FC236}">
              <a16:creationId xmlns:a16="http://schemas.microsoft.com/office/drawing/2014/main" id="{AC500E06-5397-4312-AF3C-82B27D9AA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overton.andrea@gmail.com" TargetMode="External"/><Relationship Id="rId21" Type="http://schemas.openxmlformats.org/officeDocument/2006/relationships/hyperlink" Target="mailto:Jaci.Lewandoski@kyfb.com%0a%0aTom%20Rohleder%20-%20tom11510@gmail.com" TargetMode="External"/><Relationship Id="rId42" Type="http://schemas.openxmlformats.org/officeDocument/2006/relationships/hyperlink" Target="mailto:amyhorlander@yahoo.com" TargetMode="External"/><Relationship Id="rId47" Type="http://schemas.openxmlformats.org/officeDocument/2006/relationships/hyperlink" Target="mailto:belindafrankel@yahoo.com" TargetMode="External"/><Relationship Id="rId63" Type="http://schemas.openxmlformats.org/officeDocument/2006/relationships/hyperlink" Target="mailto:pmartin@graceworks.com" TargetMode="External"/><Relationship Id="rId68" Type="http://schemas.openxmlformats.org/officeDocument/2006/relationships/hyperlink" Target="mailto:melj7919@gmail.com" TargetMode="External"/><Relationship Id="rId84" Type="http://schemas.openxmlformats.org/officeDocument/2006/relationships/hyperlink" Target="mailto:raymondgoepz1@gmail.com" TargetMode="External"/><Relationship Id="rId89" Type="http://schemas.openxmlformats.org/officeDocument/2006/relationships/hyperlink" Target="mailto:jwbaumgardener@gmail.com" TargetMode="External"/><Relationship Id="rId16" Type="http://schemas.openxmlformats.org/officeDocument/2006/relationships/hyperlink" Target="mailto:shelbyevsears@gmail.com" TargetMode="External"/><Relationship Id="rId107" Type="http://schemas.openxmlformats.org/officeDocument/2006/relationships/hyperlink" Target="mailto:markblisstravel@gmail.com" TargetMode="External"/><Relationship Id="rId11" Type="http://schemas.openxmlformats.org/officeDocument/2006/relationships/hyperlink" Target="mailto:kate@parkerandklein.com" TargetMode="External"/><Relationship Id="rId32" Type="http://schemas.openxmlformats.org/officeDocument/2006/relationships/hyperlink" Target="mailto:cward@asicorp.org" TargetMode="External"/><Relationship Id="rId37" Type="http://schemas.openxmlformats.org/officeDocument/2006/relationships/hyperlink" Target="mailto:zack@ppmky.com" TargetMode="External"/><Relationship Id="rId53" Type="http://schemas.openxmlformats.org/officeDocument/2006/relationships/hyperlink" Target="mailto:kevin.w.luce@gmail.com" TargetMode="External"/><Relationship Id="rId58" Type="http://schemas.openxmlformats.org/officeDocument/2006/relationships/hyperlink" Target="mailto:gwfarnan@lsir.com" TargetMode="External"/><Relationship Id="rId74" Type="http://schemas.openxmlformats.org/officeDocument/2006/relationships/hyperlink" Target="mailto:amy@usacares.org" TargetMode="External"/><Relationship Id="rId79" Type="http://schemas.openxmlformats.org/officeDocument/2006/relationships/hyperlink" Target="mailto:Ivey.austin@aoins.com" TargetMode="External"/><Relationship Id="rId102" Type="http://schemas.openxmlformats.org/officeDocument/2006/relationships/hyperlink" Target="mailto:markdaily@icloud.com" TargetMode="External"/><Relationship Id="rId5" Type="http://schemas.openxmlformats.org/officeDocument/2006/relationships/hyperlink" Target="mailto:kate@parkerandklein.com" TargetMode="External"/><Relationship Id="rId90" Type="http://schemas.openxmlformats.org/officeDocument/2006/relationships/hyperlink" Target="mailto:tara.lethgo@gmail.com" TargetMode="External"/><Relationship Id="rId95" Type="http://schemas.openxmlformats.org/officeDocument/2006/relationships/hyperlink" Target="mailto:careyh@tfgusa.net" TargetMode="External"/><Relationship Id="rId22" Type="http://schemas.openxmlformats.org/officeDocument/2006/relationships/hyperlink" Target="mailto:mbell@pmrcompanies.com" TargetMode="External"/><Relationship Id="rId27" Type="http://schemas.openxmlformats.org/officeDocument/2006/relationships/hyperlink" Target="mailto:gsgohmann@aol.com" TargetMode="External"/><Relationship Id="rId43" Type="http://schemas.openxmlformats.org/officeDocument/2006/relationships/hyperlink" Target="mailto:courtneeh@hillsproperties.com" TargetMode="External"/><Relationship Id="rId48" Type="http://schemas.openxmlformats.org/officeDocument/2006/relationships/hyperlink" Target="mailto:mattehrhard@hotmail.com" TargetMode="External"/><Relationship Id="rId64" Type="http://schemas.openxmlformats.org/officeDocument/2006/relationships/hyperlink" Target="mailto:james@jameslreid.com" TargetMode="External"/><Relationship Id="rId69" Type="http://schemas.openxmlformats.org/officeDocument/2006/relationships/hyperlink" Target="mailto:Jofashion@icloud.com" TargetMode="External"/><Relationship Id="rId80" Type="http://schemas.openxmlformats.org/officeDocument/2006/relationships/hyperlink" Target="mailto:jennifer@moorelawgroup.com" TargetMode="External"/><Relationship Id="rId85" Type="http://schemas.openxmlformats.org/officeDocument/2006/relationships/hyperlink" Target="mailto:buckley.andrew101@gmail.com" TargetMode="External"/><Relationship Id="rId12" Type="http://schemas.openxmlformats.org/officeDocument/2006/relationships/hyperlink" Target="mailto:nocorn@msn.com" TargetMode="External"/><Relationship Id="rId17" Type="http://schemas.openxmlformats.org/officeDocument/2006/relationships/hyperlink" Target="mailto:maryannehall@gmail.com" TargetMode="External"/><Relationship Id="rId33" Type="http://schemas.openxmlformats.org/officeDocument/2006/relationships/hyperlink" Target="mailto:coreystark@gmail.com" TargetMode="External"/><Relationship Id="rId38" Type="http://schemas.openxmlformats.org/officeDocument/2006/relationships/hyperlink" Target="mailto:mary@evgrealestate.com" TargetMode="External"/><Relationship Id="rId59" Type="http://schemas.openxmlformats.org/officeDocument/2006/relationships/hyperlink" Target="mailto:dairme30@yahoo.com" TargetMode="External"/><Relationship Id="rId103" Type="http://schemas.openxmlformats.org/officeDocument/2006/relationships/hyperlink" Target="mailto:argturner@gmail.com" TargetMode="External"/><Relationship Id="rId108" Type="http://schemas.openxmlformats.org/officeDocument/2006/relationships/hyperlink" Target="mailto:buckley.andrew101@gmail.com" TargetMode="External"/><Relationship Id="rId54" Type="http://schemas.openxmlformats.org/officeDocument/2006/relationships/hyperlink" Target="mailto:luker.lfd@gmail.com" TargetMode="External"/><Relationship Id="rId70" Type="http://schemas.openxmlformats.org/officeDocument/2006/relationships/hyperlink" Target="mailto:yeagerconst@gmail.com" TargetMode="External"/><Relationship Id="rId75" Type="http://schemas.openxmlformats.org/officeDocument/2006/relationships/hyperlink" Target="mailto:louie.taylor1@twc.com" TargetMode="External"/><Relationship Id="rId91" Type="http://schemas.openxmlformats.org/officeDocument/2006/relationships/hyperlink" Target="mailto:dbjohn211@gmail.com" TargetMode="External"/><Relationship Id="rId96" Type="http://schemas.openxmlformats.org/officeDocument/2006/relationships/hyperlink" Target="mailto:jencart220@hotmail.com" TargetMode="External"/><Relationship Id="rId1" Type="http://schemas.openxmlformats.org/officeDocument/2006/relationships/hyperlink" Target="mailto:jryan@realmconstruction.com" TargetMode="External"/><Relationship Id="rId6" Type="http://schemas.openxmlformats.org/officeDocument/2006/relationships/hyperlink" Target="mailto:riggerts04@gmail.com" TargetMode="External"/><Relationship Id="rId15" Type="http://schemas.openxmlformats.org/officeDocument/2006/relationships/hyperlink" Target="mailto:tanyameza068@gmail.com" TargetMode="External"/><Relationship Id="rId23" Type="http://schemas.openxmlformats.org/officeDocument/2006/relationships/hyperlink" Target="mailto:pggudger@gmail.com" TargetMode="External"/><Relationship Id="rId28" Type="http://schemas.openxmlformats.org/officeDocument/2006/relationships/hyperlink" Target="mailto:christopheradams2002@yahoo.com" TargetMode="External"/><Relationship Id="rId36" Type="http://schemas.openxmlformats.org/officeDocument/2006/relationships/hyperlink" Target="mailto:valerie@episcopalky.org" TargetMode="External"/><Relationship Id="rId49" Type="http://schemas.openxmlformats.org/officeDocument/2006/relationships/hyperlink" Target="mailto:halseymgr@sundancebaypm.com" TargetMode="External"/><Relationship Id="rId57" Type="http://schemas.openxmlformats.org/officeDocument/2006/relationships/hyperlink" Target="mailto:dschmidt@cornerstonecompaniesinc.com" TargetMode="External"/><Relationship Id="rId106" Type="http://schemas.openxmlformats.org/officeDocument/2006/relationships/hyperlink" Target="mailto:cm.prospectpark@irtliving.com" TargetMode="External"/><Relationship Id="rId10" Type="http://schemas.openxmlformats.org/officeDocument/2006/relationships/hyperlink" Target="mailto:telosloop@yahoo.com" TargetMode="External"/><Relationship Id="rId31" Type="http://schemas.openxmlformats.org/officeDocument/2006/relationships/hyperlink" Target="mailto:john@centuryliving.com" TargetMode="External"/><Relationship Id="rId44" Type="http://schemas.openxmlformats.org/officeDocument/2006/relationships/hyperlink" Target="mailto:annturner220@gmail.com" TargetMode="External"/><Relationship Id="rId52" Type="http://schemas.openxmlformats.org/officeDocument/2006/relationships/hyperlink" Target="mailto:jeff.bland@iveymechanical.com" TargetMode="External"/><Relationship Id="rId60" Type="http://schemas.openxmlformats.org/officeDocument/2006/relationships/hyperlink" Target="mailto:jlukerfamily@aol.com" TargetMode="External"/><Relationship Id="rId65" Type="http://schemas.openxmlformats.org/officeDocument/2006/relationships/hyperlink" Target="mailto:yeagerconst@gmail.com" TargetMode="External"/><Relationship Id="rId73" Type="http://schemas.openxmlformats.org/officeDocument/2006/relationships/hyperlink" Target="mailto:sophiemaier@gmail.com" TargetMode="External"/><Relationship Id="rId78" Type="http://schemas.openxmlformats.org/officeDocument/2006/relationships/hyperlink" Target="mailto:kevinsallard49@gmail.com" TargetMode="External"/><Relationship Id="rId81" Type="http://schemas.openxmlformats.org/officeDocument/2006/relationships/hyperlink" Target="mailto:jhargrove86@gmail.com" TargetMode="External"/><Relationship Id="rId86" Type="http://schemas.openxmlformats.org/officeDocument/2006/relationships/hyperlink" Target="mailto:kellyann51@hotmail.com" TargetMode="External"/><Relationship Id="rId94" Type="http://schemas.openxmlformats.org/officeDocument/2006/relationships/hyperlink" Target="mailto:beth.anderson4177@gmail.com" TargetMode="External"/><Relationship Id="rId99" Type="http://schemas.openxmlformats.org/officeDocument/2006/relationships/hyperlink" Target="mailto:joe@rattermans.com" TargetMode="External"/><Relationship Id="rId101" Type="http://schemas.openxmlformats.org/officeDocument/2006/relationships/hyperlink" Target="mailto:c.jaeger@twc.com" TargetMode="External"/><Relationship Id="rId4" Type="http://schemas.openxmlformats.org/officeDocument/2006/relationships/hyperlink" Target="mailto:atzjames@yahoo.com" TargetMode="External"/><Relationship Id="rId9" Type="http://schemas.openxmlformats.org/officeDocument/2006/relationships/hyperlink" Target="mailto:donnamariebird@yahoo.com" TargetMode="External"/><Relationship Id="rId13" Type="http://schemas.openxmlformats.org/officeDocument/2006/relationships/hyperlink" Target="mailto:mwolf@pdrky.com" TargetMode="External"/><Relationship Id="rId18" Type="http://schemas.openxmlformats.org/officeDocument/2006/relationships/hyperlink" Target="mailto:dana.coppage@htaenterprises.com" TargetMode="External"/><Relationship Id="rId39" Type="http://schemas.openxmlformats.org/officeDocument/2006/relationships/hyperlink" Target="mailto:pamanda513@yahoo.com" TargetMode="External"/><Relationship Id="rId109" Type="http://schemas.openxmlformats.org/officeDocument/2006/relationships/hyperlink" Target="mailto:tgdhall@gmail.com" TargetMode="External"/><Relationship Id="rId34" Type="http://schemas.openxmlformats.org/officeDocument/2006/relationships/hyperlink" Target="mailto:dianemteston@gmail.com" TargetMode="External"/><Relationship Id="rId50" Type="http://schemas.openxmlformats.org/officeDocument/2006/relationships/hyperlink" Target="mailto:boonecontractingservices@gmail.com" TargetMode="External"/><Relationship Id="rId55" Type="http://schemas.openxmlformats.org/officeDocument/2006/relationships/hyperlink" Target="mailto:Ivey.Austin@aoins.com" TargetMode="External"/><Relationship Id="rId76" Type="http://schemas.openxmlformats.org/officeDocument/2006/relationships/hyperlink" Target="mailto:bubbastem1@gmail.com" TargetMode="External"/><Relationship Id="rId97" Type="http://schemas.openxmlformats.org/officeDocument/2006/relationships/hyperlink" Target="mailto:jsweeney@ctpower.com" TargetMode="External"/><Relationship Id="rId104" Type="http://schemas.openxmlformats.org/officeDocument/2006/relationships/hyperlink" Target="mailto:ehslouisville@yahoo.com" TargetMode="External"/><Relationship Id="rId7" Type="http://schemas.openxmlformats.org/officeDocument/2006/relationships/hyperlink" Target="mailto:johngandm@gmail.com" TargetMode="External"/><Relationship Id="rId71" Type="http://schemas.openxmlformats.org/officeDocument/2006/relationships/hyperlink" Target="mailto:acollins@purofirst.com" TargetMode="External"/><Relationship Id="rId92" Type="http://schemas.openxmlformats.org/officeDocument/2006/relationships/hyperlink" Target="mailto:mry@twc.com" TargetMode="External"/><Relationship Id="rId2" Type="http://schemas.openxmlformats.org/officeDocument/2006/relationships/hyperlink" Target="mailto:gwfarnan@lsir.com" TargetMode="External"/><Relationship Id="rId29" Type="http://schemas.openxmlformats.org/officeDocument/2006/relationships/hyperlink" Target="mailto:dana.coppage@htaenterprises.com" TargetMode="External"/><Relationship Id="rId24" Type="http://schemas.openxmlformats.org/officeDocument/2006/relationships/hyperlink" Target="mailto:warren.edwards0925@gmail.com" TargetMode="External"/><Relationship Id="rId40" Type="http://schemas.openxmlformats.org/officeDocument/2006/relationships/hyperlink" Target="mailto:carybwillis@gmail.com" TargetMode="External"/><Relationship Id="rId45" Type="http://schemas.openxmlformats.org/officeDocument/2006/relationships/hyperlink" Target="mailto:theoeklers@sbcglobal.net" TargetMode="External"/><Relationship Id="rId66" Type="http://schemas.openxmlformats.org/officeDocument/2006/relationships/hyperlink" Target="mailto:sophiemaier@gmail.com" TargetMode="External"/><Relationship Id="rId87" Type="http://schemas.openxmlformats.org/officeDocument/2006/relationships/hyperlink" Target="mailto:karla.porter@ccc1884.org" TargetMode="External"/><Relationship Id="rId110" Type="http://schemas.openxmlformats.org/officeDocument/2006/relationships/hyperlink" Target="mailto:portlandmem@att.net" TargetMode="External"/><Relationship Id="rId61" Type="http://schemas.openxmlformats.org/officeDocument/2006/relationships/hyperlink" Target="mailto:kevin.mattingly@nelson.kyschools.us" TargetMode="External"/><Relationship Id="rId82" Type="http://schemas.openxmlformats.org/officeDocument/2006/relationships/hyperlink" Target="mailto:mrhadl01@gmail.com" TargetMode="External"/><Relationship Id="rId19" Type="http://schemas.openxmlformats.org/officeDocument/2006/relationships/hyperlink" Target="mailto:h.hanck@protonnow.com" TargetMode="External"/><Relationship Id="rId14" Type="http://schemas.openxmlformats.org/officeDocument/2006/relationships/hyperlink" Target="mailto:don.wafzig@kyfb.com" TargetMode="External"/><Relationship Id="rId30" Type="http://schemas.openxmlformats.org/officeDocument/2006/relationships/hyperlink" Target="mailto:jyates_purofirst@bellsouth.net" TargetMode="External"/><Relationship Id="rId35" Type="http://schemas.openxmlformats.org/officeDocument/2006/relationships/hyperlink" Target="mailto:tiffanymspan@gmail.com" TargetMode="External"/><Relationship Id="rId56" Type="http://schemas.openxmlformats.org/officeDocument/2006/relationships/hyperlink" Target="mailto:hekima57@gmail.com" TargetMode="External"/><Relationship Id="rId77" Type="http://schemas.openxmlformats.org/officeDocument/2006/relationships/hyperlink" Target="mailto:jyates@purofirstdisasterservices.com" TargetMode="External"/><Relationship Id="rId100" Type="http://schemas.openxmlformats.org/officeDocument/2006/relationships/hyperlink" Target="mailto:brenda.ooley@usc.salvationarmy.org" TargetMode="External"/><Relationship Id="rId105" Type="http://schemas.openxmlformats.org/officeDocument/2006/relationships/hyperlink" Target="mailto:bundles1234@gmail.com" TargetMode="External"/><Relationship Id="rId8" Type="http://schemas.openxmlformats.org/officeDocument/2006/relationships/hyperlink" Target="mailto:ronsum@verizon.net" TargetMode="External"/><Relationship Id="rId51" Type="http://schemas.openxmlformats.org/officeDocument/2006/relationships/hyperlink" Target="mailto:rhondawallingford.servpro@gmail.com" TargetMode="External"/><Relationship Id="rId72" Type="http://schemas.openxmlformats.org/officeDocument/2006/relationships/hyperlink" Target="mailto:jordanbennett6555@gmail.com" TargetMode="External"/><Relationship Id="rId93" Type="http://schemas.openxmlformats.org/officeDocument/2006/relationships/hyperlink" Target="mailto:beccajoyce0430@gmail.com" TargetMode="External"/><Relationship Id="rId98" Type="http://schemas.openxmlformats.org/officeDocument/2006/relationships/hyperlink" Target="mailto:peggy@heuserhealth.com" TargetMode="External"/><Relationship Id="rId3" Type="http://schemas.openxmlformats.org/officeDocument/2006/relationships/hyperlink" Target="mailto:riggerts04@gmail.com" TargetMode="External"/><Relationship Id="rId25" Type="http://schemas.openxmlformats.org/officeDocument/2006/relationships/hyperlink" Target="mailto:jaci.lewandoski@kyfb.com" TargetMode="External"/><Relationship Id="rId46" Type="http://schemas.openxmlformats.org/officeDocument/2006/relationships/hyperlink" Target="mailto:rdougherty@lsir.com" TargetMode="External"/><Relationship Id="rId67" Type="http://schemas.openxmlformats.org/officeDocument/2006/relationships/hyperlink" Target="mailto:christhibodeau@yahoo.com" TargetMode="External"/><Relationship Id="rId20" Type="http://schemas.openxmlformats.org/officeDocument/2006/relationships/hyperlink" Target="mailto:jmetzler4@twc.com" TargetMode="External"/><Relationship Id="rId41" Type="http://schemas.openxmlformats.org/officeDocument/2006/relationships/hyperlink" Target="mailto:info@paramountcustomhomeslou.com" TargetMode="External"/><Relationship Id="rId62" Type="http://schemas.openxmlformats.org/officeDocument/2006/relationships/hyperlink" Target="mailto:the_red_baran@hotmail.com" TargetMode="External"/><Relationship Id="rId83" Type="http://schemas.openxmlformats.org/officeDocument/2006/relationships/hyperlink" Target="mailto:lspencer@rainbowrestoration-ky.com" TargetMode="External"/><Relationship Id="rId88" Type="http://schemas.openxmlformats.org/officeDocument/2006/relationships/hyperlink" Target="mailto:hrobinson56@twc.com" TargetMode="External"/><Relationship Id="rId11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rcampbell@aisinworld.com" TargetMode="External"/><Relationship Id="rId21" Type="http://schemas.openxmlformats.org/officeDocument/2006/relationships/hyperlink" Target="mailto:Ivey.Austin@aoins.com" TargetMode="External"/><Relationship Id="rId42" Type="http://schemas.openxmlformats.org/officeDocument/2006/relationships/hyperlink" Target="mailto:skarimi@purofirst.com" TargetMode="External"/><Relationship Id="rId63" Type="http://schemas.openxmlformats.org/officeDocument/2006/relationships/hyperlink" Target="mailto:40207@outlook.com" TargetMode="External"/><Relationship Id="rId84" Type="http://schemas.openxmlformats.org/officeDocument/2006/relationships/hyperlink" Target="mailto:caballomgr@dentonfloyd.com" TargetMode="External"/><Relationship Id="rId16" Type="http://schemas.openxmlformats.org/officeDocument/2006/relationships/hyperlink" Target="mailto:kdearing@lyndonwoods.com" TargetMode="External"/><Relationship Id="rId107" Type="http://schemas.openxmlformats.org/officeDocument/2006/relationships/hyperlink" Target="mailto:bradshaw1108@yahoo.com" TargetMode="External"/><Relationship Id="rId11" Type="http://schemas.openxmlformats.org/officeDocument/2006/relationships/hyperlink" Target="mailto:julieharper@hey.com" TargetMode="External"/><Relationship Id="rId32" Type="http://schemas.openxmlformats.org/officeDocument/2006/relationships/hyperlink" Target="mailto:metheresams@yahoo.com" TargetMode="External"/><Relationship Id="rId37" Type="http://schemas.openxmlformats.org/officeDocument/2006/relationships/hyperlink" Target="mailto:acordca1@gmail.com" TargetMode="External"/><Relationship Id="rId53" Type="http://schemas.openxmlformats.org/officeDocument/2006/relationships/hyperlink" Target="mailto:skarimi@purofirst.com" TargetMode="External"/><Relationship Id="rId58" Type="http://schemas.openxmlformats.org/officeDocument/2006/relationships/hyperlink" Target="mailto:bopatnash@gmail.com" TargetMode="External"/><Relationship Id="rId74" Type="http://schemas.openxmlformats.org/officeDocument/2006/relationships/hyperlink" Target="mailto:heatherly.williamson@gmail.com" TargetMode="External"/><Relationship Id="rId79" Type="http://schemas.openxmlformats.org/officeDocument/2006/relationships/hyperlink" Target="mailto:lindsey@noltemeyerco.com" TargetMode="External"/><Relationship Id="rId102" Type="http://schemas.openxmlformats.org/officeDocument/2006/relationships/hyperlink" Target="mailto:david@traditionslouisville.com" TargetMode="External"/><Relationship Id="rId123" Type="http://schemas.openxmlformats.org/officeDocument/2006/relationships/hyperlink" Target="mailto:fswazir@gmail.com" TargetMode="External"/><Relationship Id="rId128" Type="http://schemas.openxmlformats.org/officeDocument/2006/relationships/hyperlink" Target="mailto:nbelmont92@hotmail.com" TargetMode="External"/><Relationship Id="rId5" Type="http://schemas.openxmlformats.org/officeDocument/2006/relationships/hyperlink" Target="mailto:ai_quoc83@yahoo.com" TargetMode="External"/><Relationship Id="rId90" Type="http://schemas.openxmlformats.org/officeDocument/2006/relationships/hyperlink" Target="mailto:manley.kara@gmail.com" TargetMode="External"/><Relationship Id="rId95" Type="http://schemas.openxmlformats.org/officeDocument/2006/relationships/hyperlink" Target="mailto:mallardcrossing@pmrcompanies.com" TargetMode="External"/><Relationship Id="rId22" Type="http://schemas.openxmlformats.org/officeDocument/2006/relationships/hyperlink" Target="mailto:dh@kyrealtyonline.net" TargetMode="External"/><Relationship Id="rId27" Type="http://schemas.openxmlformats.org/officeDocument/2006/relationships/hyperlink" Target="mailto:jillsowder@gmail.com" TargetMode="External"/><Relationship Id="rId43" Type="http://schemas.openxmlformats.org/officeDocument/2006/relationships/hyperlink" Target="mailto:caliky@mac.com" TargetMode="External"/><Relationship Id="rId48" Type="http://schemas.openxmlformats.org/officeDocument/2006/relationships/hyperlink" Target="mailto:melissaruefilms@gmail.com" TargetMode="External"/><Relationship Id="rId64" Type="http://schemas.openxmlformats.org/officeDocument/2006/relationships/hyperlink" Target="mailto:donna.reents@yahoo.com" TargetMode="External"/><Relationship Id="rId69" Type="http://schemas.openxmlformats.org/officeDocument/2006/relationships/hyperlink" Target="mailto:marymgaynor@gmail.com" TargetMode="External"/><Relationship Id="rId113" Type="http://schemas.openxmlformats.org/officeDocument/2006/relationships/hyperlink" Target="mailto:russ@merchant360.org" TargetMode="External"/><Relationship Id="rId118" Type="http://schemas.openxmlformats.org/officeDocument/2006/relationships/hyperlink" Target="mailto:jnelson@rpsystems.com" TargetMode="External"/><Relationship Id="rId134" Type="http://schemas.openxmlformats.org/officeDocument/2006/relationships/hyperlink" Target="mailto:mrmills35@gmail.com" TargetMode="External"/><Relationship Id="rId80" Type="http://schemas.openxmlformats.org/officeDocument/2006/relationships/hyperlink" Target="mailto:kevin.morris@winterwoodinc.com" TargetMode="External"/><Relationship Id="rId85" Type="http://schemas.openxmlformats.org/officeDocument/2006/relationships/hyperlink" Target="mailto:rod@mesachefs.com" TargetMode="External"/><Relationship Id="rId12" Type="http://schemas.openxmlformats.org/officeDocument/2006/relationships/hyperlink" Target="mailto:flaget@tescoproperties.com" TargetMode="External"/><Relationship Id="rId17" Type="http://schemas.openxmlformats.org/officeDocument/2006/relationships/hyperlink" Target="mailto:gusansback@gmail.com" TargetMode="External"/><Relationship Id="rId33" Type="http://schemas.openxmlformats.org/officeDocument/2006/relationships/hyperlink" Target="mailto:mel.head2810@gmail.com" TargetMode="External"/><Relationship Id="rId38" Type="http://schemas.openxmlformats.org/officeDocument/2006/relationships/hyperlink" Target="mailto:billreilly987@gmail.com" TargetMode="External"/><Relationship Id="rId59" Type="http://schemas.openxmlformats.org/officeDocument/2006/relationships/hyperlink" Target="mailto:sparrish@bluearrowpm.com" TargetMode="External"/><Relationship Id="rId103" Type="http://schemas.openxmlformats.org/officeDocument/2006/relationships/hyperlink" Target="mailto:sherri@elite-ky.com" TargetMode="External"/><Relationship Id="rId108" Type="http://schemas.openxmlformats.org/officeDocument/2006/relationships/hyperlink" Target="mailto:msinex@pdrky.com" TargetMode="External"/><Relationship Id="rId124" Type="http://schemas.openxmlformats.org/officeDocument/2006/relationships/hyperlink" Target="mailto:whiskeybonnie@gmail.com" TargetMode="External"/><Relationship Id="rId129" Type="http://schemas.openxmlformats.org/officeDocument/2006/relationships/hyperlink" Target="mailto:mbobbitt@fischerhomes.com" TargetMode="External"/><Relationship Id="rId54" Type="http://schemas.openxmlformats.org/officeDocument/2006/relationships/hyperlink" Target="mailto:jkr@coit-lou.com" TargetMode="External"/><Relationship Id="rId70" Type="http://schemas.openxmlformats.org/officeDocument/2006/relationships/hyperlink" Target="mailto:tomlynn83@gmail.com" TargetMode="External"/><Relationship Id="rId75" Type="http://schemas.openxmlformats.org/officeDocument/2006/relationships/hyperlink" Target="mailto:ronansert@gmx.com" TargetMode="External"/><Relationship Id="rId91" Type="http://schemas.openxmlformats.org/officeDocument/2006/relationships/hyperlink" Target="mailto:jgjayes@yahoo.com" TargetMode="External"/><Relationship Id="rId96" Type="http://schemas.openxmlformats.org/officeDocument/2006/relationships/hyperlink" Target="mailto:ninamary.buba@gmail.com" TargetMode="External"/><Relationship Id="rId1" Type="http://schemas.openxmlformats.org/officeDocument/2006/relationships/hyperlink" Target="mailto:valeriegrayb@gmail.com" TargetMode="External"/><Relationship Id="rId6" Type="http://schemas.openxmlformats.org/officeDocument/2006/relationships/hyperlink" Target="mailto:doowaj15@gmail.com" TargetMode="External"/><Relationship Id="rId23" Type="http://schemas.openxmlformats.org/officeDocument/2006/relationships/hyperlink" Target="mailto:jimmorley.servpro@gmail.com" TargetMode="External"/><Relationship Id="rId28" Type="http://schemas.openxmlformats.org/officeDocument/2006/relationships/hyperlink" Target="mailto:debbie@eastshelbyvillevets.com" TargetMode="External"/><Relationship Id="rId49" Type="http://schemas.openxmlformats.org/officeDocument/2006/relationships/hyperlink" Target="mailto:info@sunshinewindow.com" TargetMode="External"/><Relationship Id="rId114" Type="http://schemas.openxmlformats.org/officeDocument/2006/relationships/hyperlink" Target="mailto:cjenkins@pdrky.com" TargetMode="External"/><Relationship Id="rId119" Type="http://schemas.openxmlformats.org/officeDocument/2006/relationships/hyperlink" Target="mailto:chattykathy7@protonmail.com" TargetMode="External"/><Relationship Id="rId44" Type="http://schemas.openxmlformats.org/officeDocument/2006/relationships/hyperlink" Target="mailto:mwolf@pdrky.com" TargetMode="External"/><Relationship Id="rId60" Type="http://schemas.openxmlformats.org/officeDocument/2006/relationships/hyperlink" Target="mailto:connie.morgan2@gmail.com" TargetMode="External"/><Relationship Id="rId65" Type="http://schemas.openxmlformats.org/officeDocument/2006/relationships/hyperlink" Target="mailto:cjenkins@pdrky.com" TargetMode="External"/><Relationship Id="rId81" Type="http://schemas.openxmlformats.org/officeDocument/2006/relationships/hyperlink" Target="mailto:phillips.sue82@gmail.com" TargetMode="External"/><Relationship Id="rId86" Type="http://schemas.openxmlformats.org/officeDocument/2006/relationships/hyperlink" Target="mailto:kerry@kmstemlerco.com" TargetMode="External"/><Relationship Id="rId130" Type="http://schemas.openxmlformats.org/officeDocument/2006/relationships/hyperlink" Target="mailto:jhoehniii@gmail.com" TargetMode="External"/><Relationship Id="rId135" Type="http://schemas.openxmlformats.org/officeDocument/2006/relationships/hyperlink" Target="mailto:mvowels1@gmail.com" TargetMode="External"/><Relationship Id="rId13" Type="http://schemas.openxmlformats.org/officeDocument/2006/relationships/hyperlink" Target="mailto:blainbrook@aol.com" TargetMode="External"/><Relationship Id="rId18" Type="http://schemas.openxmlformats.org/officeDocument/2006/relationships/hyperlink" Target="mailto:mmcelroy93@gmail.com" TargetMode="External"/><Relationship Id="rId39" Type="http://schemas.openxmlformats.org/officeDocument/2006/relationships/hyperlink" Target="mailto:davarisdennis@yahoo.com" TargetMode="External"/><Relationship Id="rId109" Type="http://schemas.openxmlformats.org/officeDocument/2006/relationships/hyperlink" Target="mailto:railroadred68@yahoo.com" TargetMode="External"/><Relationship Id="rId34" Type="http://schemas.openxmlformats.org/officeDocument/2006/relationships/hyperlink" Target="mailto:eejenks88@gmail.com" TargetMode="External"/><Relationship Id="rId50" Type="http://schemas.openxmlformats.org/officeDocument/2006/relationships/hyperlink" Target="mailto:lindaeastman@prodigy.net" TargetMode="External"/><Relationship Id="rId55" Type="http://schemas.openxmlformats.org/officeDocument/2006/relationships/hyperlink" Target="mailto:mwolf@pdrky.com" TargetMode="External"/><Relationship Id="rId76" Type="http://schemas.openxmlformats.org/officeDocument/2006/relationships/hyperlink" Target="mailto:ttripton@alltradeproperties.com" TargetMode="External"/><Relationship Id="rId97" Type="http://schemas.openxmlformats.org/officeDocument/2006/relationships/hyperlink" Target="mailto:jennifer@cmaky.com" TargetMode="External"/><Relationship Id="rId104" Type="http://schemas.openxmlformats.org/officeDocument/2006/relationships/hyperlink" Target="mailto:mallory.millhouse@msn.com" TargetMode="External"/><Relationship Id="rId120" Type="http://schemas.openxmlformats.org/officeDocument/2006/relationships/hyperlink" Target="mailto:amdaba92@gmail.com" TargetMode="External"/><Relationship Id="rId125" Type="http://schemas.openxmlformats.org/officeDocument/2006/relationships/hyperlink" Target="mailto:elliebrunner@me.com" TargetMode="External"/><Relationship Id="rId7" Type="http://schemas.openxmlformats.org/officeDocument/2006/relationships/hyperlink" Target="mailto:katy.rice@gmail.com" TargetMode="External"/><Relationship Id="rId71" Type="http://schemas.openxmlformats.org/officeDocument/2006/relationships/hyperlink" Target="mailto:stevemeyer1982@icloud.com" TargetMode="External"/><Relationship Id="rId92" Type="http://schemas.openxmlformats.org/officeDocument/2006/relationships/hyperlink" Target="mailto:christine.kaninberg@penske.com" TargetMode="External"/><Relationship Id="rId2" Type="http://schemas.openxmlformats.org/officeDocument/2006/relationships/hyperlink" Target="mailto:lroberts@dentonfloyd.com" TargetMode="External"/><Relationship Id="rId29" Type="http://schemas.openxmlformats.org/officeDocument/2006/relationships/hyperlink" Target="mailto:ctlhorn@gmail.com" TargetMode="External"/><Relationship Id="rId24" Type="http://schemas.openxmlformats.org/officeDocument/2006/relationships/hyperlink" Target="mailto:marjackson1@frontier.com" TargetMode="External"/><Relationship Id="rId40" Type="http://schemas.openxmlformats.org/officeDocument/2006/relationships/hyperlink" Target="mailto:sjudd@pdrky.com" TargetMode="External"/><Relationship Id="rId45" Type="http://schemas.openxmlformats.org/officeDocument/2006/relationships/hyperlink" Target="mailto:cindyblount5@gmail.com" TargetMode="External"/><Relationship Id="rId66" Type="http://schemas.openxmlformats.org/officeDocument/2006/relationships/hyperlink" Target="mailto:davidkselby@twc.com" TargetMode="External"/><Relationship Id="rId87" Type="http://schemas.openxmlformats.org/officeDocument/2006/relationships/hyperlink" Target="mailto:kendradawnbavis@gmail.com" TargetMode="External"/><Relationship Id="rId110" Type="http://schemas.openxmlformats.org/officeDocument/2006/relationships/hyperlink" Target="mailto:slandrum@slrealty.net" TargetMode="External"/><Relationship Id="rId115" Type="http://schemas.openxmlformats.org/officeDocument/2006/relationships/hyperlink" Target="mailto:mseaton4003@gmail.com" TargetMode="External"/><Relationship Id="rId131" Type="http://schemas.openxmlformats.org/officeDocument/2006/relationships/hyperlink" Target="mailto:gretchenwigand@gmail.com" TargetMode="External"/><Relationship Id="rId136" Type="http://schemas.openxmlformats.org/officeDocument/2006/relationships/printerSettings" Target="../printerSettings/printerSettings2.bin"/><Relationship Id="rId61" Type="http://schemas.openxmlformats.org/officeDocument/2006/relationships/hyperlink" Target="mailto:eve.andersen@juno.com" TargetMode="External"/><Relationship Id="rId82" Type="http://schemas.openxmlformats.org/officeDocument/2006/relationships/hyperlink" Target="mailto:mainandclaymgr@greystar.com" TargetMode="External"/><Relationship Id="rId19" Type="http://schemas.openxmlformats.org/officeDocument/2006/relationships/hyperlink" Target="mailto:peggy_underwood@hotmail.com" TargetMode="External"/><Relationship Id="rId14" Type="http://schemas.openxmlformats.org/officeDocument/2006/relationships/hyperlink" Target="mailto:lspencer@rainbowrestoration-ky.com" TargetMode="External"/><Relationship Id="rId30" Type="http://schemas.openxmlformats.org/officeDocument/2006/relationships/hyperlink" Target="mailto:shepherdcolten@gmail.com" TargetMode="External"/><Relationship Id="rId35" Type="http://schemas.openxmlformats.org/officeDocument/2006/relationships/hyperlink" Target="mailto:thomcoinc@gmail.com" TargetMode="External"/><Relationship Id="rId56" Type="http://schemas.openxmlformats.org/officeDocument/2006/relationships/hyperlink" Target="mailto:boonecontractingservices@gmail.com" TargetMode="External"/><Relationship Id="rId77" Type="http://schemas.openxmlformats.org/officeDocument/2006/relationships/hyperlink" Target="mailto:leeann.biegert@ruoff.com" TargetMode="External"/><Relationship Id="rId100" Type="http://schemas.openxmlformats.org/officeDocument/2006/relationships/hyperlink" Target="mailto:lexingtonleelawson@gmail.com" TargetMode="External"/><Relationship Id="rId105" Type="http://schemas.openxmlformats.org/officeDocument/2006/relationships/hyperlink" Target="mailto:michalrkruger@gmail.com" TargetMode="External"/><Relationship Id="rId126" Type="http://schemas.openxmlformats.org/officeDocument/2006/relationships/hyperlink" Target="mailto:tiffanymspan@gmail.com" TargetMode="External"/><Relationship Id="rId8" Type="http://schemas.openxmlformats.org/officeDocument/2006/relationships/hyperlink" Target="mailto:cnipp1990@gmail.com" TargetMode="External"/><Relationship Id="rId51" Type="http://schemas.openxmlformats.org/officeDocument/2006/relationships/hyperlink" Target="mailto:williams.diane@aoins.com" TargetMode="External"/><Relationship Id="rId72" Type="http://schemas.openxmlformats.org/officeDocument/2006/relationships/hyperlink" Target="mailto:phughes1945@aol.com" TargetMode="External"/><Relationship Id="rId93" Type="http://schemas.openxmlformats.org/officeDocument/2006/relationships/hyperlink" Target="mailto:sugarbabyjw20@gmail.com" TargetMode="External"/><Relationship Id="rId98" Type="http://schemas.openxmlformats.org/officeDocument/2006/relationships/hyperlink" Target="mailto:trey.hollingsworth@treyhollingsworth.com" TargetMode="External"/><Relationship Id="rId121" Type="http://schemas.openxmlformats.org/officeDocument/2006/relationships/hyperlink" Target="mailto:bradshaw1108@yahoo.com" TargetMode="External"/><Relationship Id="rId3" Type="http://schemas.openxmlformats.org/officeDocument/2006/relationships/hyperlink" Target="mailto:rj.carr@icloud.com" TargetMode="External"/><Relationship Id="rId25" Type="http://schemas.openxmlformats.org/officeDocument/2006/relationships/hyperlink" Target="mailto:courtneyshearer4@gmail.com" TargetMode="External"/><Relationship Id="rId46" Type="http://schemas.openxmlformats.org/officeDocument/2006/relationships/hyperlink" Target="mailto:megan@bridgemindbody.com" TargetMode="External"/><Relationship Id="rId67" Type="http://schemas.openxmlformats.org/officeDocument/2006/relationships/hyperlink" Target="mailto:melvin@ircroof.com" TargetMode="External"/><Relationship Id="rId116" Type="http://schemas.openxmlformats.org/officeDocument/2006/relationships/hyperlink" Target="mailto:jfawbush13@gmail.com" TargetMode="External"/><Relationship Id="rId20" Type="http://schemas.openxmlformats.org/officeDocument/2006/relationships/hyperlink" Target="mailto:EClark@bacelinegroup.com" TargetMode="External"/><Relationship Id="rId41" Type="http://schemas.openxmlformats.org/officeDocument/2006/relationships/hyperlink" Target="mailto:robertwkuhl@yahoo.com" TargetMode="External"/><Relationship Id="rId62" Type="http://schemas.openxmlformats.org/officeDocument/2006/relationships/hyperlink" Target="mailto:stockbauer.steve@gmail.com" TargetMode="External"/><Relationship Id="rId83" Type="http://schemas.openxmlformats.org/officeDocument/2006/relationships/hyperlink" Target="mailto:herde@twc.com" TargetMode="External"/><Relationship Id="rId88" Type="http://schemas.openxmlformats.org/officeDocument/2006/relationships/hyperlink" Target="mailto:staci@betterlifelouisville.com" TargetMode="External"/><Relationship Id="rId111" Type="http://schemas.openxmlformats.org/officeDocument/2006/relationships/hyperlink" Target="mailto:bwood@arelco-ecoat.com" TargetMode="External"/><Relationship Id="rId132" Type="http://schemas.openxmlformats.org/officeDocument/2006/relationships/hyperlink" Target="mailto:kjbingham@gmail.com" TargetMode="External"/><Relationship Id="rId15" Type="http://schemas.openxmlformats.org/officeDocument/2006/relationships/hyperlink" Target="mailto:doug.brewer@powell.kyschools.us" TargetMode="External"/><Relationship Id="rId36" Type="http://schemas.openxmlformats.org/officeDocument/2006/relationships/hyperlink" Target="mailto:asherconstruction1993@gmail.com" TargetMode="External"/><Relationship Id="rId57" Type="http://schemas.openxmlformats.org/officeDocument/2006/relationships/hyperlink" Target="mailto:donavon_morgan@yahoo.com" TargetMode="External"/><Relationship Id="rId106" Type="http://schemas.openxmlformats.org/officeDocument/2006/relationships/hyperlink" Target="mailto:jyates@purofirst.com" TargetMode="External"/><Relationship Id="rId127" Type="http://schemas.openxmlformats.org/officeDocument/2006/relationships/hyperlink" Target="mailto:awolz@stgabriel.com" TargetMode="External"/><Relationship Id="rId10" Type="http://schemas.openxmlformats.org/officeDocument/2006/relationships/hyperlink" Target="mailto:hughes.kim10@gmail.com" TargetMode="External"/><Relationship Id="rId31" Type="http://schemas.openxmlformats.org/officeDocument/2006/relationships/hyperlink" Target="mailto:ehab@daretocare.org" TargetMode="External"/><Relationship Id="rId52" Type="http://schemas.openxmlformats.org/officeDocument/2006/relationships/hyperlink" Target="mailto:skarimi@purofirst.com" TargetMode="External"/><Relationship Id="rId73" Type="http://schemas.openxmlformats.org/officeDocument/2006/relationships/hyperlink" Target="mailto:jaclynray11@yahoo.com" TargetMode="External"/><Relationship Id="rId78" Type="http://schemas.openxmlformats.org/officeDocument/2006/relationships/hyperlink" Target="mailto:jkpdxe@att.net" TargetMode="External"/><Relationship Id="rId94" Type="http://schemas.openxmlformats.org/officeDocument/2006/relationships/hyperlink" Target="mailto:donna.reents@yahoo.com" TargetMode="External"/><Relationship Id="rId99" Type="http://schemas.openxmlformats.org/officeDocument/2006/relationships/hyperlink" Target="mailto:jamesbishoprealty@gmail.com" TargetMode="External"/><Relationship Id="rId101" Type="http://schemas.openxmlformats.org/officeDocument/2006/relationships/hyperlink" Target="mailto:bratcher6@att.net" TargetMode="External"/><Relationship Id="rId122" Type="http://schemas.openxmlformats.org/officeDocument/2006/relationships/hyperlink" Target="mailto:charitygracemick@gmail.com" TargetMode="External"/><Relationship Id="rId4" Type="http://schemas.openxmlformats.org/officeDocument/2006/relationships/hyperlink" Target="mailto:thomcoinc@gmail.com" TargetMode="External"/><Relationship Id="rId9" Type="http://schemas.openxmlformats.org/officeDocument/2006/relationships/hyperlink" Target="mailto:john@gpacenterprises.com" TargetMode="External"/><Relationship Id="rId26" Type="http://schemas.openxmlformats.org/officeDocument/2006/relationships/hyperlink" Target="mailto:mary.burkhart@louisville.edu" TargetMode="External"/><Relationship Id="rId47" Type="http://schemas.openxmlformats.org/officeDocument/2006/relationships/hyperlink" Target="mailto:joseph.e.bramer@gmail.com" TargetMode="External"/><Relationship Id="rId68" Type="http://schemas.openxmlformats.org/officeDocument/2006/relationships/hyperlink" Target="mailto:jyates@purofirst.com" TargetMode="External"/><Relationship Id="rId89" Type="http://schemas.openxmlformats.org/officeDocument/2006/relationships/hyperlink" Target="mailto:hongxiangli@gmail.com" TargetMode="External"/><Relationship Id="rId112" Type="http://schemas.openxmlformats.org/officeDocument/2006/relationships/hyperlink" Target="mailto:arthurmigirov@gmail.com" TargetMode="External"/><Relationship Id="rId133" Type="http://schemas.openxmlformats.org/officeDocument/2006/relationships/hyperlink" Target="mailto:katherine2697@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D2471-C6DA-47B2-92BB-6A86866C4BEC}">
  <sheetPr>
    <tabColor rgb="FFCCFFCC"/>
  </sheetPr>
  <dimension ref="A1:Q503"/>
  <sheetViews>
    <sheetView zoomScale="85" zoomScaleNormal="85" workbookViewId="0">
      <pane ySplit="1" topLeftCell="A160" activePane="bottomLeft" state="frozen"/>
      <selection pane="bottomLeft" activeCell="A2" sqref="A2"/>
    </sheetView>
  </sheetViews>
  <sheetFormatPr baseColWidth="10" defaultColWidth="8.83203125" defaultRowHeight="15"/>
  <cols>
    <col min="1" max="1" width="12.5" customWidth="1"/>
    <col min="2" max="2" width="35.5" customWidth="1"/>
    <col min="3" max="3" width="39.33203125" bestFit="1" customWidth="1"/>
    <col min="4" max="4" width="21.6640625" style="30" customWidth="1"/>
    <col min="5" max="5" width="32.5" customWidth="1"/>
    <col min="6" max="6" width="25.5" customWidth="1"/>
    <col min="7" max="7" width="52.83203125" customWidth="1"/>
    <col min="8" max="8" width="12.6640625" customWidth="1"/>
    <col min="9" max="10" width="13.5" customWidth="1"/>
    <col min="11" max="11" width="21.6640625" style="48" customWidth="1"/>
    <col min="15" max="15" width="13.5" customWidth="1"/>
  </cols>
  <sheetData>
    <row r="1" spans="1:17" ht="17" thickBot="1">
      <c r="A1" s="41" t="s">
        <v>0</v>
      </c>
      <c r="B1" s="41" t="s">
        <v>1</v>
      </c>
      <c r="C1" s="42" t="s">
        <v>2</v>
      </c>
      <c r="D1" s="42" t="s">
        <v>3</v>
      </c>
      <c r="E1" s="42" t="s">
        <v>4</v>
      </c>
      <c r="F1" s="42" t="s">
        <v>5</v>
      </c>
      <c r="G1" s="42" t="s">
        <v>6</v>
      </c>
      <c r="H1" s="43" t="s">
        <v>7</v>
      </c>
      <c r="I1" s="44" t="s">
        <v>8</v>
      </c>
      <c r="J1" s="45" t="s">
        <v>9</v>
      </c>
      <c r="K1" s="42" t="s">
        <v>10</v>
      </c>
    </row>
    <row r="2" spans="1:17" ht="32">
      <c r="A2" s="14">
        <v>44276</v>
      </c>
      <c r="B2" s="10" t="s">
        <v>11</v>
      </c>
      <c r="C2" s="1" t="s">
        <v>12</v>
      </c>
      <c r="D2" s="26" t="s">
        <v>13</v>
      </c>
      <c r="E2" s="2" t="s">
        <v>14</v>
      </c>
      <c r="F2" s="2" t="s">
        <v>15</v>
      </c>
      <c r="G2" s="7" t="s">
        <v>16</v>
      </c>
      <c r="H2" s="2" t="s">
        <v>17</v>
      </c>
      <c r="I2" s="2" t="s">
        <v>18</v>
      </c>
      <c r="J2" s="21"/>
      <c r="K2" s="2"/>
    </row>
    <row r="3" spans="1:17" ht="32">
      <c r="A3" s="14">
        <v>44276</v>
      </c>
      <c r="B3" s="11" t="s">
        <v>19</v>
      </c>
      <c r="C3" s="3"/>
      <c r="D3" s="27" t="s">
        <v>20</v>
      </c>
      <c r="E3" s="4" t="s">
        <v>21</v>
      </c>
      <c r="F3" s="4"/>
      <c r="G3" s="8" t="s">
        <v>22</v>
      </c>
      <c r="H3" s="4" t="s">
        <v>17</v>
      </c>
      <c r="I3" s="4" t="s">
        <v>17</v>
      </c>
      <c r="J3" s="22"/>
      <c r="K3" s="4"/>
    </row>
    <row r="4" spans="1:17" ht="16">
      <c r="A4" s="14">
        <v>44276</v>
      </c>
      <c r="B4" s="17" t="s">
        <v>23</v>
      </c>
      <c r="C4" s="18"/>
      <c r="D4" s="28" t="s">
        <v>24</v>
      </c>
      <c r="E4" s="18"/>
      <c r="F4" s="18"/>
      <c r="G4" s="19" t="s">
        <v>25</v>
      </c>
      <c r="H4" s="18" t="s">
        <v>17</v>
      </c>
      <c r="I4" s="18"/>
      <c r="J4" s="23" t="s">
        <v>17</v>
      </c>
      <c r="K4" s="18"/>
      <c r="N4" s="97"/>
      <c r="O4" s="97"/>
    </row>
    <row r="5" spans="1:17" ht="64">
      <c r="A5" s="14">
        <v>44276</v>
      </c>
      <c r="B5" s="17" t="s">
        <v>26</v>
      </c>
      <c r="C5" s="20" t="s">
        <v>27</v>
      </c>
      <c r="D5" s="28" t="s">
        <v>28</v>
      </c>
      <c r="E5" s="18" t="s">
        <v>29</v>
      </c>
      <c r="F5" s="18" t="s">
        <v>15</v>
      </c>
      <c r="G5" s="19" t="s">
        <v>30</v>
      </c>
      <c r="H5" s="18" t="s">
        <v>17</v>
      </c>
      <c r="I5" s="18" t="s">
        <v>17</v>
      </c>
      <c r="J5" s="23" t="s">
        <v>17</v>
      </c>
      <c r="K5" s="18"/>
      <c r="N5" s="97"/>
      <c r="O5" s="97"/>
      <c r="Q5" s="74"/>
    </row>
    <row r="6" spans="1:17" ht="32">
      <c r="A6" s="14">
        <v>44276</v>
      </c>
      <c r="B6" s="17" t="s">
        <v>31</v>
      </c>
      <c r="C6" s="18"/>
      <c r="D6" s="28" t="s">
        <v>32</v>
      </c>
      <c r="E6" s="18"/>
      <c r="F6" s="18"/>
      <c r="G6" s="19" t="s">
        <v>33</v>
      </c>
      <c r="H6" s="18" t="s">
        <v>18</v>
      </c>
      <c r="I6" s="18"/>
      <c r="J6" s="23" t="s">
        <v>17</v>
      </c>
      <c r="K6" s="18"/>
      <c r="N6" s="98"/>
      <c r="O6" s="98"/>
      <c r="Q6" s="74"/>
    </row>
    <row r="7" spans="1:17" ht="32">
      <c r="A7" s="14">
        <v>44276</v>
      </c>
      <c r="B7" s="17" t="s">
        <v>34</v>
      </c>
      <c r="C7" s="18"/>
      <c r="D7" s="28" t="s">
        <v>35</v>
      </c>
      <c r="E7" s="18"/>
      <c r="F7" s="18"/>
      <c r="G7" s="19" t="s">
        <v>36</v>
      </c>
      <c r="H7" s="18" t="s">
        <v>18</v>
      </c>
      <c r="I7" s="18"/>
      <c r="J7" s="23" t="s">
        <v>17</v>
      </c>
      <c r="K7" s="18"/>
    </row>
    <row r="8" spans="1:17" ht="16">
      <c r="A8" s="14">
        <v>44276</v>
      </c>
      <c r="B8" s="12" t="s">
        <v>37</v>
      </c>
      <c r="C8" s="6" t="s">
        <v>38</v>
      </c>
      <c r="D8" s="29" t="s">
        <v>39</v>
      </c>
      <c r="E8" s="5" t="s">
        <v>40</v>
      </c>
      <c r="F8" s="5"/>
      <c r="G8" s="9" t="s">
        <v>41</v>
      </c>
      <c r="H8" s="5"/>
      <c r="I8" s="5" t="s">
        <v>17</v>
      </c>
      <c r="J8" s="24"/>
      <c r="K8" s="5"/>
    </row>
    <row r="9" spans="1:17" ht="16">
      <c r="A9" s="14">
        <v>44276</v>
      </c>
      <c r="B9" s="13" t="s">
        <v>42</v>
      </c>
      <c r="C9" s="4"/>
      <c r="D9" s="27" t="s">
        <v>43</v>
      </c>
      <c r="E9" s="4"/>
      <c r="F9" s="4"/>
      <c r="G9" s="25" t="s">
        <v>44</v>
      </c>
      <c r="H9" s="4" t="s">
        <v>17</v>
      </c>
      <c r="I9" s="4" t="s">
        <v>17</v>
      </c>
      <c r="J9" s="22"/>
      <c r="K9" s="46"/>
    </row>
    <row r="10" spans="1:17" ht="16">
      <c r="A10" s="14">
        <v>44276</v>
      </c>
      <c r="B10" s="12" t="s">
        <v>45</v>
      </c>
      <c r="C10" s="5"/>
      <c r="D10" s="29" t="s">
        <v>46</v>
      </c>
      <c r="E10" s="5"/>
      <c r="F10" s="5"/>
      <c r="G10" s="9" t="s">
        <v>47</v>
      </c>
      <c r="H10" s="5" t="s">
        <v>17</v>
      </c>
      <c r="I10" s="5" t="s">
        <v>17</v>
      </c>
      <c r="J10" s="24"/>
      <c r="K10" s="5"/>
    </row>
    <row r="11" spans="1:17" ht="32">
      <c r="A11" s="14">
        <v>44276</v>
      </c>
      <c r="B11" s="11" t="s">
        <v>48</v>
      </c>
      <c r="C11" s="4"/>
      <c r="D11" s="27" t="s">
        <v>49</v>
      </c>
      <c r="E11" s="4"/>
      <c r="F11" s="4"/>
      <c r="G11" s="8" t="s">
        <v>50</v>
      </c>
      <c r="H11" s="4"/>
      <c r="I11" s="4"/>
      <c r="J11" s="22" t="s">
        <v>17</v>
      </c>
      <c r="K11" s="4"/>
    </row>
    <row r="12" spans="1:17" ht="32">
      <c r="A12" s="14">
        <v>44276</v>
      </c>
      <c r="B12" s="12" t="s">
        <v>51</v>
      </c>
      <c r="C12" s="5"/>
      <c r="D12" s="29" t="s">
        <v>52</v>
      </c>
      <c r="E12" s="5"/>
      <c r="F12" s="5"/>
      <c r="G12" s="9" t="s">
        <v>53</v>
      </c>
      <c r="H12" s="5" t="s">
        <v>17</v>
      </c>
      <c r="I12" s="5"/>
      <c r="J12" s="24" t="s">
        <v>17</v>
      </c>
      <c r="K12" s="5"/>
    </row>
    <row r="13" spans="1:17" ht="32">
      <c r="A13" s="14">
        <v>44276</v>
      </c>
      <c r="B13" s="11" t="s">
        <v>54</v>
      </c>
      <c r="C13" s="4"/>
      <c r="D13" s="27" t="s">
        <v>55</v>
      </c>
      <c r="E13" s="4"/>
      <c r="F13" s="4"/>
      <c r="G13" s="8" t="s">
        <v>56</v>
      </c>
      <c r="H13" s="4" t="s">
        <v>17</v>
      </c>
      <c r="I13" s="4"/>
      <c r="J13" s="22" t="s">
        <v>17</v>
      </c>
      <c r="K13" s="4"/>
    </row>
    <row r="14" spans="1:17" ht="32">
      <c r="A14" s="14">
        <v>44276</v>
      </c>
      <c r="B14" s="12" t="s">
        <v>57</v>
      </c>
      <c r="C14" s="6" t="s">
        <v>58</v>
      </c>
      <c r="D14" s="29" t="s">
        <v>59</v>
      </c>
      <c r="E14" s="5" t="s">
        <v>60</v>
      </c>
      <c r="F14" s="5" t="s">
        <v>15</v>
      </c>
      <c r="G14" s="9" t="s">
        <v>61</v>
      </c>
      <c r="H14" s="5" t="s">
        <v>17</v>
      </c>
      <c r="I14" s="5" t="s">
        <v>17</v>
      </c>
      <c r="J14" s="24"/>
      <c r="K14" s="5"/>
    </row>
    <row r="15" spans="1:17" ht="16">
      <c r="A15" s="14">
        <v>44276</v>
      </c>
      <c r="B15" s="11" t="s">
        <v>62</v>
      </c>
      <c r="C15" s="4"/>
      <c r="D15" s="27" t="s">
        <v>63</v>
      </c>
      <c r="E15" s="4"/>
      <c r="F15" s="4"/>
      <c r="G15" s="8"/>
      <c r="H15" s="4" t="s">
        <v>17</v>
      </c>
      <c r="I15" s="4"/>
      <c r="J15" s="22"/>
      <c r="K15" s="4"/>
    </row>
    <row r="16" spans="1:17" ht="16">
      <c r="A16" s="14">
        <v>44278</v>
      </c>
      <c r="B16" s="12" t="s">
        <v>64</v>
      </c>
      <c r="C16" s="5"/>
      <c r="D16" s="29" t="s">
        <v>65</v>
      </c>
      <c r="E16" s="5"/>
      <c r="F16" s="5"/>
      <c r="G16" s="9" t="s">
        <v>66</v>
      </c>
      <c r="H16" s="5" t="s">
        <v>17</v>
      </c>
      <c r="I16" s="5" t="s">
        <v>17</v>
      </c>
      <c r="J16" s="24"/>
      <c r="K16" s="5"/>
    </row>
    <row r="17" spans="1:11" ht="16">
      <c r="A17" s="14">
        <v>44278</v>
      </c>
      <c r="B17" s="11" t="s">
        <v>67</v>
      </c>
      <c r="C17" s="4"/>
      <c r="D17" s="27" t="s">
        <v>68</v>
      </c>
      <c r="E17" s="4"/>
      <c r="F17" s="4"/>
      <c r="G17" s="8" t="s">
        <v>69</v>
      </c>
      <c r="H17" s="4" t="s">
        <v>17</v>
      </c>
      <c r="I17" s="4"/>
      <c r="J17" s="22"/>
      <c r="K17" s="4"/>
    </row>
    <row r="18" spans="1:11" ht="16">
      <c r="A18" s="14">
        <v>44278</v>
      </c>
      <c r="B18" s="12" t="s">
        <v>70</v>
      </c>
      <c r="C18" s="5"/>
      <c r="D18" s="29" t="s">
        <v>71</v>
      </c>
      <c r="E18" s="5"/>
      <c r="F18" s="5"/>
      <c r="G18" s="9" t="s">
        <v>72</v>
      </c>
      <c r="H18" s="5" t="s">
        <v>17</v>
      </c>
      <c r="I18" s="5"/>
      <c r="J18" s="24"/>
      <c r="K18" s="5"/>
    </row>
    <row r="19" spans="1:11" ht="32">
      <c r="A19" s="14">
        <v>44280</v>
      </c>
      <c r="B19" s="11" t="s">
        <v>73</v>
      </c>
      <c r="C19" s="4"/>
      <c r="D19" s="27" t="s">
        <v>74</v>
      </c>
      <c r="E19" s="4"/>
      <c r="F19" s="4"/>
      <c r="G19" s="31" t="s">
        <v>75</v>
      </c>
      <c r="H19" s="4" t="s">
        <v>17</v>
      </c>
      <c r="I19" s="4"/>
      <c r="J19" s="22"/>
      <c r="K19" s="47"/>
    </row>
    <row r="20" spans="1:11" ht="32">
      <c r="A20" s="14">
        <v>44287</v>
      </c>
      <c r="B20" s="12" t="s">
        <v>76</v>
      </c>
      <c r="C20" s="5"/>
      <c r="D20" s="29" t="s">
        <v>77</v>
      </c>
      <c r="E20" s="5"/>
      <c r="F20" s="5"/>
      <c r="G20" s="9" t="s">
        <v>78</v>
      </c>
      <c r="H20" s="5" t="s">
        <v>17</v>
      </c>
      <c r="I20" s="5" t="s">
        <v>17</v>
      </c>
      <c r="J20" s="24"/>
      <c r="K20" s="5"/>
    </row>
    <row r="21" spans="1:11" ht="32">
      <c r="A21" s="14">
        <v>44291</v>
      </c>
      <c r="B21" s="11" t="s">
        <v>79</v>
      </c>
      <c r="C21" s="4"/>
      <c r="D21" s="27" t="s">
        <v>80</v>
      </c>
      <c r="E21" s="4" t="s">
        <v>81</v>
      </c>
      <c r="F21" s="4" t="s">
        <v>82</v>
      </c>
      <c r="G21" s="8" t="s">
        <v>83</v>
      </c>
      <c r="H21" s="4" t="s">
        <v>17</v>
      </c>
      <c r="I21" s="4" t="s">
        <v>17</v>
      </c>
      <c r="J21" s="22"/>
      <c r="K21" s="4"/>
    </row>
    <row r="22" spans="1:11" ht="32">
      <c r="A22" s="14">
        <v>44291</v>
      </c>
      <c r="B22" s="12" t="s">
        <v>84</v>
      </c>
      <c r="C22" s="6" t="s">
        <v>85</v>
      </c>
      <c r="D22" s="29" t="s">
        <v>49</v>
      </c>
      <c r="E22" s="5" t="s">
        <v>86</v>
      </c>
      <c r="F22" s="5" t="s">
        <v>82</v>
      </c>
      <c r="G22" s="9" t="s">
        <v>87</v>
      </c>
      <c r="H22" s="5" t="s">
        <v>17</v>
      </c>
      <c r="I22" s="5" t="s">
        <v>17</v>
      </c>
      <c r="J22" s="24"/>
      <c r="K22" s="5"/>
    </row>
    <row r="23" spans="1:11" ht="16">
      <c r="A23" s="14">
        <v>44291</v>
      </c>
      <c r="B23" s="12" t="s">
        <v>37</v>
      </c>
      <c r="C23" s="6" t="s">
        <v>38</v>
      </c>
      <c r="D23" s="29" t="s">
        <v>39</v>
      </c>
      <c r="E23" s="5" t="s">
        <v>40</v>
      </c>
      <c r="F23" s="5"/>
      <c r="G23" s="9" t="s">
        <v>22</v>
      </c>
      <c r="H23" s="4" t="s">
        <v>17</v>
      </c>
      <c r="I23" s="4" t="s">
        <v>17</v>
      </c>
      <c r="J23" s="22"/>
      <c r="K23" s="5"/>
    </row>
    <row r="24" spans="1:11" ht="32">
      <c r="A24" s="14">
        <v>44292</v>
      </c>
      <c r="B24" s="12" t="s">
        <v>88</v>
      </c>
      <c r="C24" s="6" t="s">
        <v>89</v>
      </c>
      <c r="D24" s="29" t="s">
        <v>90</v>
      </c>
      <c r="E24" s="5" t="s">
        <v>91</v>
      </c>
      <c r="F24" s="5"/>
      <c r="G24" s="9" t="s">
        <v>92</v>
      </c>
      <c r="H24" s="5"/>
      <c r="I24" s="5" t="s">
        <v>17</v>
      </c>
      <c r="J24" s="24"/>
      <c r="K24" s="5"/>
    </row>
    <row r="25" spans="1:11" ht="16">
      <c r="A25" s="14">
        <v>44295</v>
      </c>
      <c r="B25" s="11" t="s">
        <v>93</v>
      </c>
      <c r="C25" s="4"/>
      <c r="D25" s="27" t="s">
        <v>94</v>
      </c>
      <c r="E25" s="4"/>
      <c r="F25" s="4"/>
      <c r="G25" s="8"/>
      <c r="H25" s="4" t="s">
        <v>17</v>
      </c>
      <c r="I25" s="4" t="s">
        <v>17</v>
      </c>
      <c r="J25" s="22"/>
      <c r="K25" s="4"/>
    </row>
    <row r="26" spans="1:11" ht="96">
      <c r="A26" s="14">
        <v>44298</v>
      </c>
      <c r="B26" s="12" t="s">
        <v>95</v>
      </c>
      <c r="C26" s="6" t="s">
        <v>96</v>
      </c>
      <c r="D26" s="29" t="s">
        <v>97</v>
      </c>
      <c r="E26" s="5" t="s">
        <v>98</v>
      </c>
      <c r="F26" s="5" t="s">
        <v>15</v>
      </c>
      <c r="G26" s="32" t="s">
        <v>99</v>
      </c>
      <c r="H26" s="5" t="s">
        <v>17</v>
      </c>
      <c r="I26" s="5" t="s">
        <v>17</v>
      </c>
      <c r="J26" s="24"/>
      <c r="K26" s="5"/>
    </row>
    <row r="27" spans="1:11" ht="32">
      <c r="A27" s="14">
        <v>44298</v>
      </c>
      <c r="B27" s="11" t="s">
        <v>100</v>
      </c>
      <c r="C27" s="3" t="s">
        <v>101</v>
      </c>
      <c r="D27" s="27" t="s">
        <v>102</v>
      </c>
      <c r="E27" s="4" t="s">
        <v>103</v>
      </c>
      <c r="F27" s="4" t="s">
        <v>82</v>
      </c>
      <c r="G27" s="8" t="s">
        <v>104</v>
      </c>
      <c r="H27" s="4" t="s">
        <v>17</v>
      </c>
      <c r="I27" s="4" t="s">
        <v>17</v>
      </c>
      <c r="J27" s="22"/>
      <c r="K27" s="4"/>
    </row>
    <row r="28" spans="1:11" ht="80">
      <c r="A28" s="14">
        <v>44299</v>
      </c>
      <c r="B28" s="12" t="s">
        <v>62</v>
      </c>
      <c r="C28" s="6" t="s">
        <v>105</v>
      </c>
      <c r="D28" s="29" t="s">
        <v>63</v>
      </c>
      <c r="E28" s="5" t="s">
        <v>106</v>
      </c>
      <c r="F28" s="5" t="s">
        <v>107</v>
      </c>
      <c r="G28" s="9" t="s">
        <v>108</v>
      </c>
      <c r="H28" s="5" t="s">
        <v>17</v>
      </c>
      <c r="I28" s="5" t="s">
        <v>17</v>
      </c>
      <c r="J28" s="24"/>
      <c r="K28" s="5"/>
    </row>
    <row r="29" spans="1:11" ht="32">
      <c r="A29" s="14">
        <v>44300</v>
      </c>
      <c r="B29" s="12" t="s">
        <v>84</v>
      </c>
      <c r="C29" s="6" t="s">
        <v>85</v>
      </c>
      <c r="D29" s="29" t="s">
        <v>49</v>
      </c>
      <c r="E29" s="4" t="s">
        <v>109</v>
      </c>
      <c r="F29" s="4" t="s">
        <v>15</v>
      </c>
      <c r="G29" s="8"/>
      <c r="H29" s="4" t="s">
        <v>17</v>
      </c>
      <c r="I29" s="4" t="s">
        <v>17</v>
      </c>
      <c r="J29" s="22"/>
      <c r="K29" s="4"/>
    </row>
    <row r="30" spans="1:11" ht="16">
      <c r="A30" s="14">
        <v>44300</v>
      </c>
      <c r="B30" s="12" t="s">
        <v>110</v>
      </c>
      <c r="C30" s="5"/>
      <c r="D30" s="29" t="s">
        <v>111</v>
      </c>
      <c r="E30" s="5" t="s">
        <v>112</v>
      </c>
      <c r="F30" s="5" t="s">
        <v>15</v>
      </c>
      <c r="G30" s="9" t="s">
        <v>113</v>
      </c>
      <c r="H30" s="5" t="s">
        <v>17</v>
      </c>
      <c r="I30" s="5"/>
      <c r="J30" s="24"/>
      <c r="K30" s="5"/>
    </row>
    <row r="31" spans="1:11" ht="32">
      <c r="A31" s="14">
        <v>44300</v>
      </c>
      <c r="B31" s="11" t="s">
        <v>114</v>
      </c>
      <c r="C31" s="3" t="s">
        <v>115</v>
      </c>
      <c r="D31" s="27" t="s">
        <v>116</v>
      </c>
      <c r="E31" s="4"/>
      <c r="F31" s="4"/>
      <c r="G31" s="8" t="s">
        <v>117</v>
      </c>
      <c r="H31" s="4" t="s">
        <v>17</v>
      </c>
      <c r="I31" s="4" t="s">
        <v>17</v>
      </c>
      <c r="J31" s="22"/>
      <c r="K31" s="4"/>
    </row>
    <row r="32" spans="1:11" ht="16">
      <c r="A32" s="14">
        <v>44305</v>
      </c>
      <c r="B32" s="12" t="s">
        <v>118</v>
      </c>
      <c r="C32" s="5"/>
      <c r="D32" s="29" t="s">
        <v>119</v>
      </c>
      <c r="E32" s="5"/>
      <c r="F32" s="5"/>
      <c r="G32" s="9" t="s">
        <v>120</v>
      </c>
      <c r="H32" s="5" t="s">
        <v>18</v>
      </c>
      <c r="I32" s="5" t="s">
        <v>18</v>
      </c>
      <c r="J32" s="24"/>
      <c r="K32" s="5"/>
    </row>
    <row r="33" spans="1:11" ht="16">
      <c r="A33" s="14">
        <v>44305</v>
      </c>
      <c r="B33" s="11" t="s">
        <v>121</v>
      </c>
      <c r="C33" s="4"/>
      <c r="D33" s="27" t="s">
        <v>122</v>
      </c>
      <c r="E33" s="4"/>
      <c r="F33" s="4"/>
      <c r="G33" s="8" t="s">
        <v>123</v>
      </c>
      <c r="H33" s="4" t="s">
        <v>18</v>
      </c>
      <c r="I33" s="4"/>
      <c r="J33" s="22"/>
      <c r="K33" s="4"/>
    </row>
    <row r="34" spans="1:11" ht="32">
      <c r="A34" s="14">
        <v>44314</v>
      </c>
      <c r="B34" s="12" t="s">
        <v>124</v>
      </c>
      <c r="C34" s="6" t="s">
        <v>125</v>
      </c>
      <c r="D34" s="29" t="s">
        <v>20</v>
      </c>
      <c r="E34" s="5" t="s">
        <v>126</v>
      </c>
      <c r="F34" s="5" t="s">
        <v>15</v>
      </c>
      <c r="G34" s="9" t="s">
        <v>127</v>
      </c>
      <c r="H34" s="5" t="s">
        <v>17</v>
      </c>
      <c r="I34" s="5" t="s">
        <v>17</v>
      </c>
      <c r="J34" s="24"/>
      <c r="K34" s="5"/>
    </row>
    <row r="35" spans="1:11" ht="32">
      <c r="A35" s="14">
        <v>44314</v>
      </c>
      <c r="B35" s="11" t="s">
        <v>128</v>
      </c>
      <c r="C35" s="4"/>
      <c r="D35" s="27" t="s">
        <v>129</v>
      </c>
      <c r="E35" s="4"/>
      <c r="F35" s="4"/>
      <c r="G35" s="8" t="s">
        <v>130</v>
      </c>
      <c r="H35" s="4" t="s">
        <v>17</v>
      </c>
      <c r="I35" s="4" t="s">
        <v>17</v>
      </c>
      <c r="J35" s="22"/>
      <c r="K35" s="4"/>
    </row>
    <row r="36" spans="1:11" ht="32">
      <c r="A36" s="14">
        <v>44322</v>
      </c>
      <c r="B36" s="12" t="s">
        <v>131</v>
      </c>
      <c r="C36" s="6" t="s">
        <v>132</v>
      </c>
      <c r="D36" s="29" t="s">
        <v>133</v>
      </c>
      <c r="E36" s="5" t="s">
        <v>134</v>
      </c>
      <c r="F36" s="5" t="s">
        <v>135</v>
      </c>
      <c r="G36" s="9" t="s">
        <v>136</v>
      </c>
      <c r="H36" s="5" t="s">
        <v>17</v>
      </c>
      <c r="I36" s="5" t="s">
        <v>17</v>
      </c>
      <c r="J36" s="24"/>
      <c r="K36" s="5" t="s">
        <v>137</v>
      </c>
    </row>
    <row r="37" spans="1:11" ht="32">
      <c r="A37" s="14">
        <v>44326</v>
      </c>
      <c r="B37" s="11" t="s">
        <v>138</v>
      </c>
      <c r="C37" s="3" t="s">
        <v>139</v>
      </c>
      <c r="D37" s="27" t="s">
        <v>140</v>
      </c>
      <c r="E37" s="4" t="s">
        <v>141</v>
      </c>
      <c r="F37" s="4"/>
      <c r="G37" s="8" t="s">
        <v>142</v>
      </c>
      <c r="H37" s="4" t="s">
        <v>17</v>
      </c>
      <c r="I37" s="4"/>
      <c r="J37" s="22"/>
      <c r="K37" s="5"/>
    </row>
    <row r="38" spans="1:11" ht="16">
      <c r="A38" s="14">
        <v>44327</v>
      </c>
      <c r="B38" s="12" t="s">
        <v>143</v>
      </c>
      <c r="C38" s="5"/>
      <c r="D38" s="29" t="s">
        <v>144</v>
      </c>
      <c r="E38" s="5"/>
      <c r="F38" s="5"/>
      <c r="G38" s="9" t="s">
        <v>145</v>
      </c>
      <c r="H38" s="5" t="s">
        <v>17</v>
      </c>
      <c r="I38" s="5"/>
      <c r="J38" s="24"/>
      <c r="K38" s="5"/>
    </row>
    <row r="39" spans="1:11" ht="32">
      <c r="A39" s="14">
        <v>44327</v>
      </c>
      <c r="B39" s="11" t="s">
        <v>146</v>
      </c>
      <c r="C39" s="4"/>
      <c r="D39" s="27" t="s">
        <v>147</v>
      </c>
      <c r="E39" s="4"/>
      <c r="F39" s="4"/>
      <c r="G39" s="8" t="s">
        <v>148</v>
      </c>
      <c r="H39" s="4" t="s">
        <v>17</v>
      </c>
      <c r="I39" s="4"/>
      <c r="J39" s="22"/>
      <c r="K39" s="4"/>
    </row>
    <row r="40" spans="1:11" ht="32">
      <c r="A40" s="14">
        <v>44329</v>
      </c>
      <c r="B40" s="12" t="s">
        <v>149</v>
      </c>
      <c r="C40" s="6" t="s">
        <v>150</v>
      </c>
      <c r="D40" s="29" t="s">
        <v>151</v>
      </c>
      <c r="E40" s="5" t="s">
        <v>152</v>
      </c>
      <c r="F40" s="5" t="s">
        <v>153</v>
      </c>
      <c r="G40" s="9" t="s">
        <v>82</v>
      </c>
      <c r="H40" s="5" t="s">
        <v>17</v>
      </c>
      <c r="I40" s="5" t="s">
        <v>17</v>
      </c>
      <c r="J40" s="24"/>
      <c r="K40" s="5" t="s">
        <v>137</v>
      </c>
    </row>
    <row r="41" spans="1:11" ht="16">
      <c r="A41" s="14">
        <v>44330</v>
      </c>
      <c r="B41" s="11" t="s">
        <v>154</v>
      </c>
      <c r="C41" s="3" t="s">
        <v>155</v>
      </c>
      <c r="D41" s="27" t="s">
        <v>156</v>
      </c>
      <c r="E41" s="4" t="s">
        <v>157</v>
      </c>
      <c r="F41" s="4"/>
      <c r="G41" s="8" t="s">
        <v>158</v>
      </c>
      <c r="H41" s="4"/>
      <c r="I41" s="4" t="s">
        <v>17</v>
      </c>
      <c r="J41" s="22"/>
      <c r="K41" s="4"/>
    </row>
    <row r="42" spans="1:11" ht="16">
      <c r="A42" s="14">
        <v>44335</v>
      </c>
      <c r="B42" s="12" t="s">
        <v>159</v>
      </c>
      <c r="C42" s="5"/>
      <c r="D42" s="29" t="s">
        <v>160</v>
      </c>
      <c r="E42" s="5"/>
      <c r="F42" s="5"/>
      <c r="G42" s="9"/>
      <c r="H42" s="5" t="s">
        <v>17</v>
      </c>
      <c r="I42" s="5"/>
      <c r="J42" s="24"/>
      <c r="K42" s="5"/>
    </row>
    <row r="43" spans="1:11" ht="32">
      <c r="A43" s="14">
        <v>44335</v>
      </c>
      <c r="B43" s="11" t="s">
        <v>161</v>
      </c>
      <c r="C43" s="3" t="s">
        <v>162</v>
      </c>
      <c r="D43" s="27">
        <v>2706687269</v>
      </c>
      <c r="E43" s="4" t="s">
        <v>163</v>
      </c>
      <c r="F43" s="4" t="s">
        <v>164</v>
      </c>
      <c r="G43" s="8" t="s">
        <v>165</v>
      </c>
      <c r="H43" s="4" t="s">
        <v>17</v>
      </c>
      <c r="I43" s="4" t="s">
        <v>17</v>
      </c>
      <c r="J43" s="22"/>
      <c r="K43" s="4" t="s">
        <v>137</v>
      </c>
    </row>
    <row r="44" spans="1:11" ht="32">
      <c r="A44" s="14">
        <v>44335</v>
      </c>
      <c r="B44" s="12" t="s">
        <v>166</v>
      </c>
      <c r="C44" s="6" t="s">
        <v>167</v>
      </c>
      <c r="D44" s="29">
        <v>8047639129</v>
      </c>
      <c r="E44" s="5" t="s">
        <v>168</v>
      </c>
      <c r="F44" s="5" t="s">
        <v>107</v>
      </c>
      <c r="G44" s="9"/>
      <c r="H44" s="5" t="s">
        <v>17</v>
      </c>
      <c r="I44" s="5" t="s">
        <v>17</v>
      </c>
      <c r="J44" s="24"/>
      <c r="K44" s="5" t="s">
        <v>137</v>
      </c>
    </row>
    <row r="45" spans="1:11" ht="32">
      <c r="A45" s="14">
        <v>44340</v>
      </c>
      <c r="B45" s="11" t="s">
        <v>169</v>
      </c>
      <c r="C45" s="3" t="s">
        <v>170</v>
      </c>
      <c r="D45" s="27">
        <v>5024423333</v>
      </c>
      <c r="E45" s="4" t="s">
        <v>171</v>
      </c>
      <c r="F45" s="4" t="s">
        <v>15</v>
      </c>
      <c r="G45" s="8" t="s">
        <v>172</v>
      </c>
      <c r="H45" s="4" t="s">
        <v>17</v>
      </c>
      <c r="I45" s="4" t="s">
        <v>17</v>
      </c>
      <c r="J45" s="22"/>
      <c r="K45" s="4" t="s">
        <v>137</v>
      </c>
    </row>
    <row r="46" spans="1:11" ht="32">
      <c r="A46" s="14">
        <v>44340</v>
      </c>
      <c r="B46" s="12" t="s">
        <v>173</v>
      </c>
      <c r="C46" s="5"/>
      <c r="D46" s="29">
        <v>5024088942</v>
      </c>
      <c r="E46" s="5" t="s">
        <v>174</v>
      </c>
      <c r="F46" s="5" t="s">
        <v>153</v>
      </c>
      <c r="G46" s="9"/>
      <c r="H46" s="5" t="s">
        <v>17</v>
      </c>
      <c r="I46" s="5" t="s">
        <v>17</v>
      </c>
      <c r="J46" s="24"/>
      <c r="K46" s="5" t="s">
        <v>137</v>
      </c>
    </row>
    <row r="47" spans="1:11" ht="156">
      <c r="A47" s="14">
        <v>44342</v>
      </c>
      <c r="B47" s="11" t="s">
        <v>175</v>
      </c>
      <c r="C47" s="3" t="s">
        <v>176</v>
      </c>
      <c r="D47" s="49" t="s">
        <v>177</v>
      </c>
      <c r="E47" s="4" t="s">
        <v>178</v>
      </c>
      <c r="F47" s="4" t="s">
        <v>179</v>
      </c>
      <c r="G47" s="50" t="s">
        <v>180</v>
      </c>
      <c r="H47" s="4" t="s">
        <v>17</v>
      </c>
      <c r="I47" s="4" t="s">
        <v>17</v>
      </c>
      <c r="J47" s="22"/>
      <c r="K47" s="4"/>
    </row>
    <row r="48" spans="1:11" ht="32">
      <c r="A48" s="14">
        <v>44342</v>
      </c>
      <c r="B48" s="12" t="s">
        <v>181</v>
      </c>
      <c r="C48" s="5"/>
      <c r="D48" s="29">
        <v>5025895383</v>
      </c>
      <c r="E48" s="5" t="s">
        <v>182</v>
      </c>
      <c r="F48" s="5"/>
      <c r="G48" s="9" t="s">
        <v>183</v>
      </c>
      <c r="H48" s="5" t="s">
        <v>17</v>
      </c>
      <c r="I48" s="5" t="s">
        <v>17</v>
      </c>
      <c r="J48" s="24"/>
      <c r="K48" s="5" t="s">
        <v>184</v>
      </c>
    </row>
    <row r="49" spans="1:11" ht="32">
      <c r="A49" s="14">
        <v>44342</v>
      </c>
      <c r="B49" s="11" t="s">
        <v>185</v>
      </c>
      <c r="C49" s="3" t="s">
        <v>186</v>
      </c>
      <c r="D49" s="27">
        <v>5025999473</v>
      </c>
      <c r="E49" s="4" t="s">
        <v>187</v>
      </c>
      <c r="F49" s="4"/>
      <c r="G49" s="8" t="s">
        <v>188</v>
      </c>
      <c r="H49" s="4" t="s">
        <v>17</v>
      </c>
      <c r="I49" s="4" t="s">
        <v>17</v>
      </c>
      <c r="J49" s="22"/>
      <c r="K49" s="4" t="s">
        <v>189</v>
      </c>
    </row>
    <row r="50" spans="1:11" ht="48">
      <c r="A50" s="14">
        <v>44343</v>
      </c>
      <c r="B50" s="12" t="s">
        <v>190</v>
      </c>
      <c r="C50" s="6" t="s">
        <v>191</v>
      </c>
      <c r="D50" s="29">
        <v>5025998853</v>
      </c>
      <c r="E50" s="5" t="s">
        <v>192</v>
      </c>
      <c r="F50" s="5" t="s">
        <v>15</v>
      </c>
      <c r="G50" s="9" t="s">
        <v>193</v>
      </c>
      <c r="H50" s="5" t="s">
        <v>17</v>
      </c>
      <c r="I50" s="5"/>
      <c r="J50" s="24" t="s">
        <v>17</v>
      </c>
      <c r="K50" s="5"/>
    </row>
    <row r="51" spans="1:11" ht="64">
      <c r="A51" s="51">
        <v>44348</v>
      </c>
      <c r="B51" s="52" t="s">
        <v>194</v>
      </c>
      <c r="C51" s="53"/>
      <c r="D51" s="54" t="s">
        <v>195</v>
      </c>
      <c r="E51" s="53"/>
      <c r="F51" s="53" t="s">
        <v>196</v>
      </c>
      <c r="G51" s="55" t="s">
        <v>197</v>
      </c>
      <c r="H51" s="53" t="s">
        <v>17</v>
      </c>
      <c r="I51" s="53"/>
      <c r="J51" s="56"/>
      <c r="K51" s="53"/>
    </row>
    <row r="52" spans="1:11" ht="48">
      <c r="A52" s="14">
        <v>44349</v>
      </c>
      <c r="B52" s="12" t="s">
        <v>198</v>
      </c>
      <c r="C52" s="6" t="s">
        <v>199</v>
      </c>
      <c r="D52" s="29" t="s">
        <v>200</v>
      </c>
      <c r="E52" s="5" t="s">
        <v>201</v>
      </c>
      <c r="F52" s="5" t="s">
        <v>202</v>
      </c>
      <c r="G52" s="9" t="s">
        <v>203</v>
      </c>
      <c r="H52" s="4" t="s">
        <v>17</v>
      </c>
      <c r="I52" s="5" t="s">
        <v>17</v>
      </c>
      <c r="J52" s="24"/>
      <c r="K52" s="5" t="s">
        <v>137</v>
      </c>
    </row>
    <row r="53" spans="1:11" ht="32">
      <c r="A53" s="33">
        <v>44348</v>
      </c>
      <c r="B53" s="34" t="s">
        <v>204</v>
      </c>
      <c r="C53" s="6" t="s">
        <v>205</v>
      </c>
      <c r="D53" s="36">
        <v>5022666100</v>
      </c>
      <c r="E53" s="57" t="s">
        <v>206</v>
      </c>
      <c r="F53" s="35" t="s">
        <v>82</v>
      </c>
      <c r="G53" s="37" t="s">
        <v>207</v>
      </c>
      <c r="H53" s="35" t="s">
        <v>17</v>
      </c>
      <c r="I53" s="35" t="s">
        <v>17</v>
      </c>
      <c r="J53" s="38"/>
      <c r="K53" s="35" t="s">
        <v>137</v>
      </c>
    </row>
    <row r="54" spans="1:11" ht="32">
      <c r="A54" s="14">
        <v>44349</v>
      </c>
      <c r="B54" s="5" t="s">
        <v>208</v>
      </c>
      <c r="C54" s="6" t="s">
        <v>209</v>
      </c>
      <c r="D54" s="29">
        <v>5024188506</v>
      </c>
      <c r="E54" s="5" t="s">
        <v>210</v>
      </c>
      <c r="F54" s="5" t="s">
        <v>211</v>
      </c>
      <c r="G54" s="9" t="s">
        <v>212</v>
      </c>
      <c r="H54" s="5" t="s">
        <v>17</v>
      </c>
      <c r="I54" s="5" t="s">
        <v>17</v>
      </c>
      <c r="J54" s="39"/>
      <c r="K54" s="5" t="s">
        <v>137</v>
      </c>
    </row>
    <row r="55" spans="1:11" ht="32">
      <c r="A55" s="14">
        <v>44354</v>
      </c>
      <c r="B55" s="4" t="s">
        <v>213</v>
      </c>
      <c r="C55" s="4"/>
      <c r="D55" s="27"/>
      <c r="E55" s="4"/>
      <c r="F55" s="4"/>
      <c r="G55" s="8" t="s">
        <v>214</v>
      </c>
      <c r="H55" s="4" t="s">
        <v>17</v>
      </c>
      <c r="I55" s="4"/>
      <c r="J55" s="40"/>
      <c r="K55" s="4"/>
    </row>
    <row r="56" spans="1:11" ht="32">
      <c r="A56" s="14">
        <v>44354</v>
      </c>
      <c r="B56" s="5" t="s">
        <v>215</v>
      </c>
      <c r="C56" s="6" t="s">
        <v>216</v>
      </c>
      <c r="D56" s="29" t="s">
        <v>217</v>
      </c>
      <c r="E56" s="5" t="s">
        <v>218</v>
      </c>
      <c r="F56" s="5" t="s">
        <v>219</v>
      </c>
      <c r="G56" s="58" t="s">
        <v>220</v>
      </c>
      <c r="H56" s="5" t="s">
        <v>17</v>
      </c>
      <c r="I56" s="5"/>
      <c r="J56" s="39"/>
      <c r="K56" s="5"/>
    </row>
    <row r="57" spans="1:11" ht="32">
      <c r="A57" s="14">
        <v>44355</v>
      </c>
      <c r="B57" s="4" t="s">
        <v>221</v>
      </c>
      <c r="C57" s="3" t="s">
        <v>222</v>
      </c>
      <c r="D57" s="27" t="s">
        <v>223</v>
      </c>
      <c r="E57" s="4" t="s">
        <v>224</v>
      </c>
      <c r="F57" s="4" t="s">
        <v>15</v>
      </c>
      <c r="G57" s="8" t="s">
        <v>225</v>
      </c>
      <c r="H57" s="4" t="s">
        <v>17</v>
      </c>
      <c r="I57" s="4" t="s">
        <v>17</v>
      </c>
      <c r="J57" s="40"/>
      <c r="K57" s="4"/>
    </row>
    <row r="58" spans="1:11" ht="48">
      <c r="A58" s="14">
        <v>44356</v>
      </c>
      <c r="B58" s="5" t="s">
        <v>226</v>
      </c>
      <c r="C58" s="5"/>
      <c r="D58" s="29"/>
      <c r="E58" s="5" t="s">
        <v>227</v>
      </c>
      <c r="F58" s="5" t="s">
        <v>228</v>
      </c>
      <c r="G58" s="9" t="s">
        <v>229</v>
      </c>
      <c r="H58" s="5" t="s">
        <v>17</v>
      </c>
      <c r="I58" s="5" t="s">
        <v>17</v>
      </c>
      <c r="J58" s="39"/>
      <c r="K58" s="5"/>
    </row>
    <row r="59" spans="1:11" ht="32">
      <c r="A59" s="14">
        <v>44363</v>
      </c>
      <c r="B59" s="11" t="s">
        <v>230</v>
      </c>
      <c r="C59" s="3" t="s">
        <v>162</v>
      </c>
      <c r="D59" s="27">
        <v>2706687269</v>
      </c>
      <c r="E59" s="4" t="s">
        <v>163</v>
      </c>
      <c r="F59" s="4" t="s">
        <v>164</v>
      </c>
      <c r="G59" s="8" t="s">
        <v>22</v>
      </c>
      <c r="H59" s="4" t="s">
        <v>17</v>
      </c>
      <c r="I59" s="4" t="s">
        <v>17</v>
      </c>
      <c r="J59" s="40"/>
      <c r="K59" s="4"/>
    </row>
    <row r="60" spans="1:11" ht="64">
      <c r="A60" s="14">
        <v>44364</v>
      </c>
      <c r="B60" s="5" t="s">
        <v>231</v>
      </c>
      <c r="C60" s="6" t="s">
        <v>232</v>
      </c>
      <c r="D60" s="29" t="s">
        <v>233</v>
      </c>
      <c r="E60" s="5" t="s">
        <v>234</v>
      </c>
      <c r="F60" s="5"/>
      <c r="G60" s="9" t="s">
        <v>235</v>
      </c>
      <c r="H60" s="5" t="s">
        <v>17</v>
      </c>
      <c r="I60" s="5" t="s">
        <v>17</v>
      </c>
      <c r="J60" s="39"/>
      <c r="K60" s="5"/>
    </row>
    <row r="61" spans="1:11" ht="48">
      <c r="A61" s="14">
        <v>44364</v>
      </c>
      <c r="B61" s="4" t="s">
        <v>236</v>
      </c>
      <c r="C61" s="4"/>
      <c r="D61" s="27"/>
      <c r="E61" s="4" t="s">
        <v>237</v>
      </c>
      <c r="F61" s="4"/>
      <c r="G61" s="8" t="s">
        <v>238</v>
      </c>
      <c r="H61" s="4" t="s">
        <v>17</v>
      </c>
      <c r="I61" s="4"/>
      <c r="J61" s="40"/>
      <c r="K61" s="4"/>
    </row>
    <row r="62" spans="1:11" ht="32">
      <c r="A62" s="14">
        <v>44368</v>
      </c>
      <c r="B62" s="5" t="s">
        <v>239</v>
      </c>
      <c r="C62" s="6" t="s">
        <v>240</v>
      </c>
      <c r="D62" s="29" t="s">
        <v>241</v>
      </c>
      <c r="E62" s="5" t="s">
        <v>242</v>
      </c>
      <c r="F62" s="5" t="s">
        <v>15</v>
      </c>
      <c r="G62" s="9" t="s">
        <v>243</v>
      </c>
      <c r="H62" s="5" t="s">
        <v>17</v>
      </c>
      <c r="I62" s="5" t="s">
        <v>17</v>
      </c>
      <c r="J62" s="39"/>
      <c r="K62" s="5"/>
    </row>
    <row r="63" spans="1:11" ht="48">
      <c r="A63" s="14">
        <v>44368</v>
      </c>
      <c r="B63" s="4" t="s">
        <v>244</v>
      </c>
      <c r="C63" s="3" t="s">
        <v>245</v>
      </c>
      <c r="D63" s="27" t="s">
        <v>246</v>
      </c>
      <c r="E63" s="4" t="s">
        <v>247</v>
      </c>
      <c r="F63" s="4" t="s">
        <v>15</v>
      </c>
      <c r="G63" s="8" t="s">
        <v>248</v>
      </c>
      <c r="H63" s="4" t="s">
        <v>17</v>
      </c>
      <c r="I63" s="4" t="s">
        <v>17</v>
      </c>
      <c r="J63" s="40"/>
      <c r="K63" s="4" t="s">
        <v>137</v>
      </c>
    </row>
    <row r="64" spans="1:11" ht="16">
      <c r="A64" s="14">
        <v>44370</v>
      </c>
      <c r="B64" s="5" t="s">
        <v>249</v>
      </c>
      <c r="C64" s="5"/>
      <c r="D64" s="29" t="s">
        <v>250</v>
      </c>
      <c r="E64" s="5"/>
      <c r="F64" s="5"/>
      <c r="G64" s="9" t="s">
        <v>251</v>
      </c>
      <c r="H64" s="5" t="s">
        <v>17</v>
      </c>
      <c r="I64" s="5"/>
      <c r="J64" s="39"/>
      <c r="K64" s="5"/>
    </row>
    <row r="65" spans="1:11" ht="64">
      <c r="A65" s="14">
        <v>44371</v>
      </c>
      <c r="B65" s="4" t="s">
        <v>252</v>
      </c>
      <c r="C65" s="4"/>
      <c r="D65" s="27" t="s">
        <v>253</v>
      </c>
      <c r="E65" s="4" t="s">
        <v>254</v>
      </c>
      <c r="F65" s="4"/>
      <c r="G65" s="8" t="s">
        <v>255</v>
      </c>
      <c r="H65" s="4" t="s">
        <v>17</v>
      </c>
      <c r="I65" s="4" t="s">
        <v>17</v>
      </c>
      <c r="J65" s="40"/>
      <c r="K65" s="4"/>
    </row>
    <row r="66" spans="1:11" ht="32">
      <c r="A66" s="14">
        <v>44371</v>
      </c>
      <c r="B66" s="5" t="s">
        <v>256</v>
      </c>
      <c r="C66" s="6" t="s">
        <v>257</v>
      </c>
      <c r="D66" s="29" t="s">
        <v>258</v>
      </c>
      <c r="E66" s="5" t="s">
        <v>259</v>
      </c>
      <c r="F66" s="5" t="s">
        <v>15</v>
      </c>
      <c r="G66" s="9" t="s">
        <v>260</v>
      </c>
      <c r="H66" s="5" t="s">
        <v>17</v>
      </c>
      <c r="I66" s="5" t="s">
        <v>17</v>
      </c>
      <c r="J66" s="39"/>
      <c r="K66" s="5"/>
    </row>
    <row r="67" spans="1:11" ht="32">
      <c r="A67" s="14">
        <v>44371</v>
      </c>
      <c r="B67" s="4" t="s">
        <v>261</v>
      </c>
      <c r="C67" s="3" t="s">
        <v>262</v>
      </c>
      <c r="D67" s="27" t="s">
        <v>263</v>
      </c>
      <c r="E67" s="4" t="s">
        <v>264</v>
      </c>
      <c r="F67" s="4" t="s">
        <v>82</v>
      </c>
      <c r="G67" s="8" t="s">
        <v>265</v>
      </c>
      <c r="H67" s="4" t="s">
        <v>17</v>
      </c>
      <c r="I67" s="4" t="s">
        <v>17</v>
      </c>
      <c r="J67" s="40"/>
      <c r="K67" s="4"/>
    </row>
    <row r="68" spans="1:11" ht="16">
      <c r="A68" s="14">
        <v>44376</v>
      </c>
      <c r="B68" s="5" t="s">
        <v>266</v>
      </c>
      <c r="C68" s="6" t="s">
        <v>267</v>
      </c>
      <c r="D68" s="29" t="s">
        <v>268</v>
      </c>
      <c r="E68" s="5" t="s">
        <v>269</v>
      </c>
      <c r="F68" s="5" t="s">
        <v>270</v>
      </c>
      <c r="G68" s="9" t="s">
        <v>271</v>
      </c>
      <c r="H68" s="5" t="s">
        <v>17</v>
      </c>
      <c r="I68" s="5" t="s">
        <v>17</v>
      </c>
      <c r="J68" s="39"/>
      <c r="K68" s="5"/>
    </row>
    <row r="69" spans="1:11" ht="48">
      <c r="A69" s="14">
        <v>44378</v>
      </c>
      <c r="B69" s="4" t="s">
        <v>272</v>
      </c>
      <c r="C69" s="4"/>
      <c r="D69" s="27" t="s">
        <v>273</v>
      </c>
      <c r="E69" s="4"/>
      <c r="F69" s="4"/>
      <c r="G69" s="8" t="s">
        <v>274</v>
      </c>
      <c r="H69" s="4" t="s">
        <v>18</v>
      </c>
      <c r="I69" s="4"/>
      <c r="J69" s="40"/>
      <c r="K69" s="4"/>
    </row>
    <row r="70" spans="1:11" ht="48">
      <c r="A70" s="14">
        <v>44379</v>
      </c>
      <c r="B70" s="5" t="s">
        <v>275</v>
      </c>
      <c r="C70" s="5"/>
      <c r="D70" s="29" t="s">
        <v>276</v>
      </c>
      <c r="E70" s="5"/>
      <c r="F70" s="5"/>
      <c r="G70" s="9" t="s">
        <v>277</v>
      </c>
      <c r="H70" s="5" t="s">
        <v>18</v>
      </c>
      <c r="I70" s="5"/>
      <c r="J70" s="39"/>
      <c r="K70" s="5"/>
    </row>
    <row r="71" spans="1:11" ht="96">
      <c r="A71" s="14">
        <v>44379</v>
      </c>
      <c r="B71" s="4" t="s">
        <v>278</v>
      </c>
      <c r="C71" s="3" t="s">
        <v>279</v>
      </c>
      <c r="D71" s="27" t="s">
        <v>280</v>
      </c>
      <c r="E71" s="4" t="s">
        <v>281</v>
      </c>
      <c r="F71" s="4"/>
      <c r="G71" s="8" t="s">
        <v>282</v>
      </c>
      <c r="H71" s="4" t="s">
        <v>18</v>
      </c>
      <c r="I71" s="4" t="s">
        <v>18</v>
      </c>
      <c r="J71" s="40"/>
      <c r="K71" s="4" t="s">
        <v>184</v>
      </c>
    </row>
    <row r="72" spans="1:11" ht="32">
      <c r="A72" s="14">
        <v>44379</v>
      </c>
      <c r="B72" s="5" t="s">
        <v>283</v>
      </c>
      <c r="C72" s="6" t="s">
        <v>284</v>
      </c>
      <c r="D72" s="29" t="s">
        <v>285</v>
      </c>
      <c r="E72" s="5" t="s">
        <v>286</v>
      </c>
      <c r="F72" s="5"/>
      <c r="G72" s="9" t="s">
        <v>287</v>
      </c>
      <c r="H72" s="5" t="s">
        <v>18</v>
      </c>
      <c r="I72" s="5" t="s">
        <v>18</v>
      </c>
      <c r="J72" s="39"/>
      <c r="K72" s="5" t="s">
        <v>184</v>
      </c>
    </row>
    <row r="73" spans="1:11" ht="32">
      <c r="A73" s="14">
        <v>44379</v>
      </c>
      <c r="B73" s="4" t="s">
        <v>288</v>
      </c>
      <c r="C73" s="4"/>
      <c r="D73" s="27" t="s">
        <v>289</v>
      </c>
      <c r="E73" s="4"/>
      <c r="F73" s="4"/>
      <c r="G73" s="8" t="s">
        <v>290</v>
      </c>
      <c r="H73" s="4" t="s">
        <v>17</v>
      </c>
      <c r="I73" s="4" t="s">
        <v>18</v>
      </c>
      <c r="J73" s="40"/>
      <c r="K73" s="4" t="s">
        <v>184</v>
      </c>
    </row>
    <row r="74" spans="1:11" ht="32">
      <c r="A74" s="14">
        <v>44383</v>
      </c>
      <c r="B74" s="5" t="s">
        <v>291</v>
      </c>
      <c r="C74" s="5"/>
      <c r="D74" s="29" t="s">
        <v>292</v>
      </c>
      <c r="E74" s="5" t="s">
        <v>293</v>
      </c>
      <c r="F74" s="5"/>
      <c r="G74" s="9" t="s">
        <v>294</v>
      </c>
      <c r="H74" s="5" t="s">
        <v>18</v>
      </c>
      <c r="I74" s="5" t="s">
        <v>18</v>
      </c>
      <c r="J74" s="39"/>
      <c r="K74" s="5" t="s">
        <v>184</v>
      </c>
    </row>
    <row r="75" spans="1:11" ht="16">
      <c r="A75" s="59">
        <v>44383</v>
      </c>
      <c r="B75" s="47" t="s">
        <v>295</v>
      </c>
      <c r="C75" s="47"/>
      <c r="D75" s="60" t="s">
        <v>296</v>
      </c>
      <c r="E75" s="47"/>
      <c r="F75" s="47"/>
      <c r="G75" s="31" t="s">
        <v>297</v>
      </c>
      <c r="H75" s="47" t="s">
        <v>17</v>
      </c>
      <c r="I75" s="47"/>
      <c r="J75" s="61"/>
      <c r="K75" s="47"/>
    </row>
    <row r="76" spans="1:11" ht="16">
      <c r="A76" s="59">
        <v>44383</v>
      </c>
      <c r="B76" s="62" t="s">
        <v>298</v>
      </c>
      <c r="C76" s="62"/>
      <c r="D76" s="63" t="s">
        <v>299</v>
      </c>
      <c r="E76" s="62"/>
      <c r="F76" s="62"/>
      <c r="G76" s="64"/>
      <c r="H76" s="62" t="s">
        <v>17</v>
      </c>
      <c r="I76" s="62"/>
      <c r="J76" s="65"/>
      <c r="K76" s="62"/>
    </row>
    <row r="77" spans="1:11" ht="64">
      <c r="A77" s="59">
        <v>44385</v>
      </c>
      <c r="B77" s="47" t="s">
        <v>300</v>
      </c>
      <c r="C77" s="47"/>
      <c r="D77" s="60" t="s">
        <v>301</v>
      </c>
      <c r="E77" s="47"/>
      <c r="F77" s="47"/>
      <c r="G77" s="31" t="s">
        <v>302</v>
      </c>
      <c r="H77" s="47" t="s">
        <v>17</v>
      </c>
      <c r="I77" s="47"/>
      <c r="J77" s="61"/>
      <c r="K77" s="47"/>
    </row>
    <row r="78" spans="1:11" ht="48">
      <c r="A78" s="14">
        <v>44386</v>
      </c>
      <c r="B78" s="5" t="s">
        <v>303</v>
      </c>
      <c r="C78" s="6" t="s">
        <v>304</v>
      </c>
      <c r="D78" s="29" t="s">
        <v>305</v>
      </c>
      <c r="E78" s="5" t="s">
        <v>306</v>
      </c>
      <c r="F78" s="5"/>
      <c r="G78" s="9" t="s">
        <v>307</v>
      </c>
      <c r="H78" s="5" t="s">
        <v>17</v>
      </c>
      <c r="I78" s="5" t="s">
        <v>17</v>
      </c>
      <c r="J78" s="39"/>
      <c r="K78" s="5"/>
    </row>
    <row r="79" spans="1:11" ht="64">
      <c r="A79" s="14">
        <v>44389</v>
      </c>
      <c r="B79" s="4" t="s">
        <v>308</v>
      </c>
      <c r="C79" s="4"/>
      <c r="D79" s="27"/>
      <c r="E79" s="4"/>
      <c r="F79" s="4"/>
      <c r="G79" s="8" t="s">
        <v>309</v>
      </c>
      <c r="H79" s="4" t="s">
        <v>17</v>
      </c>
      <c r="I79" s="4"/>
      <c r="J79" s="40"/>
      <c r="K79" s="4"/>
    </row>
    <row r="80" spans="1:11" ht="32">
      <c r="A80" s="14">
        <v>44390</v>
      </c>
      <c r="B80" s="5" t="s">
        <v>310</v>
      </c>
      <c r="C80" s="5"/>
      <c r="D80" s="29" t="s">
        <v>311</v>
      </c>
      <c r="E80" s="5" t="s">
        <v>312</v>
      </c>
      <c r="F80" s="5"/>
      <c r="G80" s="9" t="s">
        <v>313</v>
      </c>
      <c r="H80" s="5" t="s">
        <v>17</v>
      </c>
      <c r="I80" s="5"/>
      <c r="J80" s="39"/>
      <c r="K80" s="5"/>
    </row>
    <row r="81" spans="1:11" ht="48">
      <c r="A81" s="14">
        <v>44392</v>
      </c>
      <c r="B81" s="4" t="s">
        <v>314</v>
      </c>
      <c r="C81" s="3" t="s">
        <v>315</v>
      </c>
      <c r="D81" s="27" t="s">
        <v>316</v>
      </c>
      <c r="E81" s="4" t="s">
        <v>317</v>
      </c>
      <c r="F81" s="4"/>
      <c r="G81" s="8" t="s">
        <v>318</v>
      </c>
      <c r="H81" s="4" t="s">
        <v>17</v>
      </c>
      <c r="I81" s="4" t="s">
        <v>17</v>
      </c>
      <c r="J81" s="40"/>
      <c r="K81" s="4" t="s">
        <v>189</v>
      </c>
    </row>
    <row r="82" spans="1:11" ht="32">
      <c r="A82" s="14">
        <v>44396</v>
      </c>
      <c r="B82" s="5" t="s">
        <v>319</v>
      </c>
      <c r="C82" s="6" t="s">
        <v>320</v>
      </c>
      <c r="D82" s="29" t="s">
        <v>321</v>
      </c>
      <c r="E82" s="5" t="s">
        <v>322</v>
      </c>
      <c r="F82" s="5"/>
      <c r="G82" s="9" t="s">
        <v>323</v>
      </c>
      <c r="H82" s="5" t="s">
        <v>17</v>
      </c>
      <c r="I82" s="5" t="s">
        <v>17</v>
      </c>
      <c r="J82" s="39"/>
      <c r="K82" s="5" t="s">
        <v>137</v>
      </c>
    </row>
    <row r="83" spans="1:11" ht="32">
      <c r="A83" s="14">
        <v>44397</v>
      </c>
      <c r="B83" s="4" t="s">
        <v>324</v>
      </c>
      <c r="C83" s="3" t="s">
        <v>325</v>
      </c>
      <c r="D83" s="27" t="s">
        <v>326</v>
      </c>
      <c r="E83" s="4" t="s">
        <v>327</v>
      </c>
      <c r="F83" s="4" t="s">
        <v>15</v>
      </c>
      <c r="G83" s="8" t="s">
        <v>328</v>
      </c>
      <c r="H83" s="4" t="s">
        <v>17</v>
      </c>
      <c r="I83" s="4" t="s">
        <v>17</v>
      </c>
      <c r="J83" s="40"/>
      <c r="K83" s="4" t="s">
        <v>137</v>
      </c>
    </row>
    <row r="84" spans="1:11" ht="32">
      <c r="A84" s="14">
        <v>44397</v>
      </c>
      <c r="B84" s="5" t="s">
        <v>329</v>
      </c>
      <c r="C84" s="6" t="s">
        <v>330</v>
      </c>
      <c r="D84" s="29" t="s">
        <v>331</v>
      </c>
      <c r="E84" s="5" t="s">
        <v>332</v>
      </c>
      <c r="F84" s="5" t="s">
        <v>15</v>
      </c>
      <c r="G84" s="9" t="s">
        <v>333</v>
      </c>
      <c r="H84" s="5" t="s">
        <v>17</v>
      </c>
      <c r="I84" s="5" t="s">
        <v>17</v>
      </c>
      <c r="J84" s="39"/>
      <c r="K84" s="5" t="s">
        <v>137</v>
      </c>
    </row>
    <row r="85" spans="1:11" ht="48">
      <c r="A85" s="14">
        <v>44397</v>
      </c>
      <c r="B85" s="4" t="s">
        <v>334</v>
      </c>
      <c r="C85" s="4"/>
      <c r="D85" s="27" t="s">
        <v>335</v>
      </c>
      <c r="E85" s="4"/>
      <c r="F85" s="4"/>
      <c r="G85" s="8" t="s">
        <v>336</v>
      </c>
      <c r="H85" s="4" t="s">
        <v>17</v>
      </c>
      <c r="I85" s="4"/>
      <c r="J85" s="40" t="s">
        <v>17</v>
      </c>
      <c r="K85" s="4"/>
    </row>
    <row r="86" spans="1:11" ht="16">
      <c r="A86" s="14">
        <v>44397</v>
      </c>
      <c r="B86" s="5" t="s">
        <v>337</v>
      </c>
      <c r="C86" s="5"/>
      <c r="D86" s="29" t="s">
        <v>338</v>
      </c>
      <c r="E86" s="5"/>
      <c r="F86" s="5"/>
      <c r="G86" s="9" t="s">
        <v>339</v>
      </c>
      <c r="H86" s="5" t="s">
        <v>17</v>
      </c>
      <c r="I86" s="5"/>
      <c r="J86" s="39"/>
      <c r="K86" s="5"/>
    </row>
    <row r="87" spans="1:11" ht="16">
      <c r="A87" s="14"/>
      <c r="B87" s="4" t="s">
        <v>340</v>
      </c>
      <c r="C87" s="4"/>
      <c r="D87" s="27" t="s">
        <v>341</v>
      </c>
      <c r="E87" s="4"/>
      <c r="F87" s="4"/>
      <c r="G87" s="8" t="s">
        <v>342</v>
      </c>
      <c r="H87" s="4" t="s">
        <v>17</v>
      </c>
      <c r="I87" s="4" t="s">
        <v>17</v>
      </c>
      <c r="J87" s="40"/>
      <c r="K87" s="4" t="s">
        <v>184</v>
      </c>
    </row>
    <row r="88" spans="1:11" ht="32">
      <c r="A88" s="14">
        <v>44403</v>
      </c>
      <c r="B88" s="5" t="s">
        <v>343</v>
      </c>
      <c r="C88" s="5"/>
      <c r="D88" s="29">
        <v>5027125554</v>
      </c>
      <c r="E88" s="5"/>
      <c r="F88" s="5"/>
      <c r="G88" s="9" t="s">
        <v>344</v>
      </c>
      <c r="H88" s="5" t="s">
        <v>17</v>
      </c>
      <c r="I88" s="5"/>
      <c r="J88" s="39"/>
      <c r="K88" s="5"/>
    </row>
    <row r="89" spans="1:11" ht="64">
      <c r="A89" s="14">
        <v>44404</v>
      </c>
      <c r="B89" s="4" t="s">
        <v>345</v>
      </c>
      <c r="C89" s="3" t="s">
        <v>346</v>
      </c>
      <c r="D89" s="27" t="s">
        <v>347</v>
      </c>
      <c r="E89" s="4" t="s">
        <v>348</v>
      </c>
      <c r="F89" s="4" t="s">
        <v>15</v>
      </c>
      <c r="G89" s="8" t="s">
        <v>349</v>
      </c>
      <c r="H89" s="4" t="s">
        <v>17</v>
      </c>
      <c r="I89" s="4"/>
      <c r="J89" s="40"/>
      <c r="K89" s="4" t="s">
        <v>184</v>
      </c>
    </row>
    <row r="90" spans="1:11" ht="48">
      <c r="A90" s="14">
        <v>44404</v>
      </c>
      <c r="B90" s="5" t="s">
        <v>350</v>
      </c>
      <c r="C90" s="6" t="s">
        <v>351</v>
      </c>
      <c r="D90" s="29">
        <v>5024127400</v>
      </c>
      <c r="E90" s="5" t="s">
        <v>352</v>
      </c>
      <c r="F90" s="5"/>
      <c r="G90" s="9" t="s">
        <v>353</v>
      </c>
      <c r="H90" s="5" t="s">
        <v>17</v>
      </c>
      <c r="I90" s="5" t="s">
        <v>17</v>
      </c>
      <c r="J90" s="39"/>
      <c r="K90" s="5" t="s">
        <v>137</v>
      </c>
    </row>
    <row r="91" spans="1:11" ht="32">
      <c r="A91" s="14">
        <v>44404</v>
      </c>
      <c r="B91" s="4" t="s">
        <v>354</v>
      </c>
      <c r="C91" s="3" t="s">
        <v>355</v>
      </c>
      <c r="D91" s="27">
        <v>8127863371</v>
      </c>
      <c r="E91" s="4" t="s">
        <v>356</v>
      </c>
      <c r="F91" s="4" t="s">
        <v>219</v>
      </c>
      <c r="G91" s="8" t="s">
        <v>357</v>
      </c>
      <c r="H91" s="4" t="s">
        <v>17</v>
      </c>
      <c r="I91" s="4"/>
      <c r="J91" s="40"/>
      <c r="K91" s="4"/>
    </row>
    <row r="92" spans="1:11" ht="32">
      <c r="A92" s="14">
        <v>44406</v>
      </c>
      <c r="B92" s="5" t="s">
        <v>358</v>
      </c>
      <c r="C92" s="5"/>
      <c r="D92" s="29">
        <v>5024714670</v>
      </c>
      <c r="E92" s="5"/>
      <c r="F92" s="5"/>
      <c r="G92" s="9" t="s">
        <v>359</v>
      </c>
      <c r="H92" s="5" t="s">
        <v>17</v>
      </c>
      <c r="I92" s="5"/>
      <c r="J92" s="39"/>
      <c r="K92" s="5"/>
    </row>
    <row r="93" spans="1:11" ht="32">
      <c r="A93" s="14">
        <v>44407</v>
      </c>
      <c r="B93" s="4" t="s">
        <v>360</v>
      </c>
      <c r="C93" s="3" t="s">
        <v>361</v>
      </c>
      <c r="D93" s="27">
        <v>3175170569</v>
      </c>
      <c r="E93" s="4" t="s">
        <v>362</v>
      </c>
      <c r="F93" s="4" t="s">
        <v>363</v>
      </c>
      <c r="G93" s="8" t="s">
        <v>364</v>
      </c>
      <c r="H93" s="4" t="s">
        <v>17</v>
      </c>
      <c r="I93" s="4" t="s">
        <v>17</v>
      </c>
      <c r="J93" s="40"/>
      <c r="K93" s="4" t="s">
        <v>189</v>
      </c>
    </row>
    <row r="94" spans="1:11" ht="16">
      <c r="A94" s="14">
        <v>44407</v>
      </c>
      <c r="B94" s="5" t="s">
        <v>365</v>
      </c>
      <c r="C94" s="5"/>
      <c r="D94" s="29">
        <v>5024171529</v>
      </c>
      <c r="E94" s="5" t="s">
        <v>366</v>
      </c>
      <c r="F94" s="5" t="s">
        <v>367</v>
      </c>
      <c r="G94" s="9" t="s">
        <v>368</v>
      </c>
      <c r="H94" s="5" t="s">
        <v>17</v>
      </c>
      <c r="I94" s="5"/>
      <c r="J94" s="39"/>
      <c r="K94" s="5"/>
    </row>
    <row r="95" spans="1:11" ht="48">
      <c r="A95" s="14">
        <v>44410</v>
      </c>
      <c r="B95" s="4" t="s">
        <v>369</v>
      </c>
      <c r="C95" s="3" t="s">
        <v>370</v>
      </c>
      <c r="D95" s="27">
        <v>5028220074</v>
      </c>
      <c r="E95" s="4" t="s">
        <v>371</v>
      </c>
      <c r="F95" s="4" t="s">
        <v>15</v>
      </c>
      <c r="G95" s="31" t="s">
        <v>372</v>
      </c>
      <c r="H95" s="4" t="s">
        <v>17</v>
      </c>
      <c r="I95" s="4" t="s">
        <v>17</v>
      </c>
      <c r="J95" s="40"/>
      <c r="K95" s="4"/>
    </row>
    <row r="96" spans="1:11" ht="16">
      <c r="A96" s="14">
        <v>44410</v>
      </c>
      <c r="B96" s="5" t="s">
        <v>373</v>
      </c>
      <c r="C96" s="6" t="s">
        <v>374</v>
      </c>
      <c r="D96" s="29">
        <v>5022957273</v>
      </c>
      <c r="E96" s="5" t="s">
        <v>375</v>
      </c>
      <c r="F96" s="5" t="s">
        <v>164</v>
      </c>
      <c r="G96" s="5" t="s">
        <v>376</v>
      </c>
      <c r="H96" s="5" t="s">
        <v>17</v>
      </c>
      <c r="I96" s="5" t="s">
        <v>17</v>
      </c>
      <c r="J96" s="39"/>
      <c r="K96" s="5" t="s">
        <v>184</v>
      </c>
    </row>
    <row r="97" spans="1:11" ht="32">
      <c r="A97" s="14">
        <v>44410</v>
      </c>
      <c r="B97" s="4" t="s">
        <v>377</v>
      </c>
      <c r="C97" s="53"/>
      <c r="D97" s="29">
        <v>5022272749</v>
      </c>
      <c r="E97" s="4"/>
      <c r="F97" s="4" t="s">
        <v>153</v>
      </c>
      <c r="G97" s="27" t="s">
        <v>378</v>
      </c>
      <c r="H97" s="4" t="s">
        <v>17</v>
      </c>
      <c r="I97" s="4"/>
      <c r="J97" s="40"/>
      <c r="K97" s="4" t="s">
        <v>379</v>
      </c>
    </row>
    <row r="98" spans="1:11" ht="32">
      <c r="A98" s="14">
        <v>44414</v>
      </c>
      <c r="B98" s="5" t="s">
        <v>380</v>
      </c>
      <c r="C98" s="6" t="s">
        <v>381</v>
      </c>
      <c r="D98" s="29" t="s">
        <v>382</v>
      </c>
      <c r="E98" s="5" t="s">
        <v>383</v>
      </c>
      <c r="F98" s="5"/>
      <c r="G98" s="9" t="s">
        <v>384</v>
      </c>
      <c r="H98" s="5" t="s">
        <v>17</v>
      </c>
      <c r="I98" s="5" t="s">
        <v>17</v>
      </c>
      <c r="J98" s="39"/>
      <c r="K98" s="5"/>
    </row>
    <row r="99" spans="1:11" ht="32">
      <c r="A99" s="14">
        <v>44418</v>
      </c>
      <c r="B99" s="4" t="s">
        <v>385</v>
      </c>
      <c r="C99" s="4"/>
      <c r="D99" s="27" t="s">
        <v>386</v>
      </c>
      <c r="E99" s="4" t="s">
        <v>387</v>
      </c>
      <c r="F99" s="4"/>
      <c r="G99" s="8" t="s">
        <v>388</v>
      </c>
      <c r="H99" s="4" t="s">
        <v>17</v>
      </c>
      <c r="I99" s="4" t="s">
        <v>18</v>
      </c>
      <c r="J99" s="40"/>
      <c r="K99" s="4"/>
    </row>
    <row r="100" spans="1:11" ht="48">
      <c r="A100" s="14">
        <v>44420</v>
      </c>
      <c r="B100" s="5" t="s">
        <v>389</v>
      </c>
      <c r="C100" s="6" t="s">
        <v>390</v>
      </c>
      <c r="D100" s="29">
        <v>5024452411</v>
      </c>
      <c r="E100" s="5" t="s">
        <v>391</v>
      </c>
      <c r="F100" s="5"/>
      <c r="G100" s="9" t="s">
        <v>392</v>
      </c>
      <c r="H100" s="5" t="s">
        <v>17</v>
      </c>
      <c r="I100" s="5" t="s">
        <v>17</v>
      </c>
      <c r="J100" s="39"/>
      <c r="K100" s="5" t="s">
        <v>137</v>
      </c>
    </row>
    <row r="101" spans="1:11" ht="48">
      <c r="A101" s="14">
        <v>44420</v>
      </c>
      <c r="B101" s="4" t="s">
        <v>393</v>
      </c>
      <c r="C101" s="3" t="s">
        <v>394</v>
      </c>
      <c r="D101" s="27">
        <v>5022447985</v>
      </c>
      <c r="E101" s="4" t="s">
        <v>395</v>
      </c>
      <c r="F101" s="4"/>
      <c r="G101" s="8" t="s">
        <v>396</v>
      </c>
      <c r="H101" s="4" t="s">
        <v>17</v>
      </c>
      <c r="I101" s="4" t="s">
        <v>17</v>
      </c>
      <c r="J101" s="40"/>
      <c r="K101" s="4"/>
    </row>
    <row r="102" spans="1:11" ht="64">
      <c r="A102" s="14">
        <v>44420</v>
      </c>
      <c r="B102" s="5" t="s">
        <v>397</v>
      </c>
      <c r="C102" s="6" t="s">
        <v>398</v>
      </c>
      <c r="D102" s="29" t="s">
        <v>399</v>
      </c>
      <c r="E102" s="5" t="s">
        <v>400</v>
      </c>
      <c r="F102" s="5" t="s">
        <v>15</v>
      </c>
      <c r="G102" s="9" t="s">
        <v>401</v>
      </c>
      <c r="H102" s="5" t="s">
        <v>17</v>
      </c>
      <c r="I102" s="5" t="s">
        <v>17</v>
      </c>
      <c r="J102" s="39"/>
      <c r="K102" s="5" t="s">
        <v>137</v>
      </c>
    </row>
    <row r="103" spans="1:11" ht="32">
      <c r="A103" s="14">
        <v>44421</v>
      </c>
      <c r="B103" s="4" t="s">
        <v>402</v>
      </c>
      <c r="C103" s="3" t="s">
        <v>403</v>
      </c>
      <c r="D103" s="27">
        <v>5026641779</v>
      </c>
      <c r="E103" s="4" t="s">
        <v>404</v>
      </c>
      <c r="F103" s="4" t="s">
        <v>15</v>
      </c>
      <c r="G103" s="8" t="s">
        <v>405</v>
      </c>
      <c r="H103" s="4" t="s">
        <v>17</v>
      </c>
      <c r="I103" s="4" t="s">
        <v>17</v>
      </c>
      <c r="J103" s="40"/>
      <c r="K103" s="4"/>
    </row>
    <row r="104" spans="1:11" ht="32">
      <c r="A104" s="14">
        <v>44421</v>
      </c>
      <c r="B104" s="5" t="s">
        <v>406</v>
      </c>
      <c r="C104" s="6" t="s">
        <v>407</v>
      </c>
      <c r="D104" s="29" t="s">
        <v>408</v>
      </c>
      <c r="E104" s="5" t="s">
        <v>409</v>
      </c>
      <c r="F104" s="5" t="s">
        <v>410</v>
      </c>
      <c r="G104" s="9" t="s">
        <v>411</v>
      </c>
      <c r="H104" s="5" t="s">
        <v>17</v>
      </c>
      <c r="I104" s="5" t="s">
        <v>17</v>
      </c>
      <c r="J104" s="39"/>
      <c r="K104" s="5" t="s">
        <v>189</v>
      </c>
    </row>
    <row r="105" spans="1:11" ht="32">
      <c r="A105" s="14">
        <v>44424</v>
      </c>
      <c r="B105" s="4" t="s">
        <v>412</v>
      </c>
      <c r="C105" s="4"/>
      <c r="D105" s="27" t="s">
        <v>413</v>
      </c>
      <c r="E105" s="4" t="s">
        <v>414</v>
      </c>
      <c r="F105" s="4"/>
      <c r="G105" s="8"/>
      <c r="H105" s="4" t="s">
        <v>17</v>
      </c>
      <c r="I105" s="4"/>
      <c r="J105" s="40"/>
      <c r="K105" s="4"/>
    </row>
    <row r="106" spans="1:11" ht="80">
      <c r="A106" s="14">
        <v>44424</v>
      </c>
      <c r="B106" s="5" t="s">
        <v>415</v>
      </c>
      <c r="C106" s="6" t="s">
        <v>416</v>
      </c>
      <c r="D106" s="29" t="s">
        <v>417</v>
      </c>
      <c r="E106" s="5" t="s">
        <v>418</v>
      </c>
      <c r="F106" s="5"/>
      <c r="G106" s="9" t="s">
        <v>419</v>
      </c>
      <c r="H106" s="5" t="s">
        <v>17</v>
      </c>
      <c r="I106" s="5"/>
      <c r="J106" s="39"/>
      <c r="K106" s="5"/>
    </row>
    <row r="107" spans="1:11" ht="32">
      <c r="A107" s="14">
        <v>44424</v>
      </c>
      <c r="B107" s="4" t="s">
        <v>420</v>
      </c>
      <c r="C107" s="4"/>
      <c r="D107" s="27" t="s">
        <v>421</v>
      </c>
      <c r="E107" s="4" t="s">
        <v>422</v>
      </c>
      <c r="F107" s="4"/>
      <c r="G107" s="8" t="s">
        <v>423</v>
      </c>
      <c r="H107" s="4" t="s">
        <v>18</v>
      </c>
      <c r="I107" s="4"/>
      <c r="J107" s="40"/>
      <c r="K107" s="4" t="s">
        <v>184</v>
      </c>
    </row>
    <row r="108" spans="1:11" ht="32">
      <c r="A108" s="14">
        <v>44424</v>
      </c>
      <c r="B108" s="5" t="s">
        <v>424</v>
      </c>
      <c r="C108" s="5"/>
      <c r="D108" s="29" t="s">
        <v>425</v>
      </c>
      <c r="E108" s="5" t="s">
        <v>426</v>
      </c>
      <c r="F108" s="5" t="s">
        <v>427</v>
      </c>
      <c r="G108" s="9" t="s">
        <v>428</v>
      </c>
      <c r="H108" s="5" t="s">
        <v>18</v>
      </c>
      <c r="I108" s="5" t="s">
        <v>18</v>
      </c>
      <c r="J108" s="39"/>
      <c r="K108" s="5" t="s">
        <v>184</v>
      </c>
    </row>
    <row r="109" spans="1:11" ht="80">
      <c r="A109" s="14">
        <v>44428</v>
      </c>
      <c r="B109" s="4" t="s">
        <v>429</v>
      </c>
      <c r="C109" s="3" t="s">
        <v>430</v>
      </c>
      <c r="D109" s="27" t="s">
        <v>431</v>
      </c>
      <c r="E109" s="4" t="s">
        <v>432</v>
      </c>
      <c r="F109" s="4"/>
      <c r="G109" s="8" t="s">
        <v>433</v>
      </c>
      <c r="H109" s="4" t="s">
        <v>17</v>
      </c>
      <c r="I109" s="4" t="s">
        <v>17</v>
      </c>
      <c r="J109" s="40"/>
      <c r="K109" s="4"/>
    </row>
    <row r="110" spans="1:11" ht="32">
      <c r="A110" s="14">
        <v>44428</v>
      </c>
      <c r="B110" s="5" t="s">
        <v>434</v>
      </c>
      <c r="C110" s="6" t="s">
        <v>27</v>
      </c>
      <c r="D110" s="29" t="s">
        <v>28</v>
      </c>
      <c r="E110" s="5" t="s">
        <v>435</v>
      </c>
      <c r="F110" s="5" t="s">
        <v>15</v>
      </c>
      <c r="G110" s="9" t="s">
        <v>436</v>
      </c>
      <c r="H110" s="5" t="s">
        <v>17</v>
      </c>
      <c r="I110" s="5" t="s">
        <v>17</v>
      </c>
      <c r="J110" s="39"/>
      <c r="K110" s="5" t="s">
        <v>137</v>
      </c>
    </row>
    <row r="111" spans="1:11" ht="16">
      <c r="A111" s="14">
        <v>44431</v>
      </c>
      <c r="B111" s="4" t="s">
        <v>437</v>
      </c>
      <c r="C111" s="4"/>
      <c r="D111" s="27" t="s">
        <v>438</v>
      </c>
      <c r="E111" s="4"/>
      <c r="F111" s="4"/>
      <c r="G111" s="8" t="s">
        <v>439</v>
      </c>
      <c r="H111" s="4" t="s">
        <v>17</v>
      </c>
      <c r="I111" s="4"/>
      <c r="J111" s="40"/>
      <c r="K111" s="4"/>
    </row>
    <row r="112" spans="1:11" ht="32">
      <c r="A112" s="14">
        <v>44432</v>
      </c>
      <c r="B112" s="5" t="s">
        <v>440</v>
      </c>
      <c r="C112" s="6" t="s">
        <v>441</v>
      </c>
      <c r="D112" s="29" t="s">
        <v>442</v>
      </c>
      <c r="E112" s="5" t="s">
        <v>443</v>
      </c>
      <c r="F112" s="5" t="s">
        <v>15</v>
      </c>
      <c r="G112" s="9" t="s">
        <v>444</v>
      </c>
      <c r="H112" s="5" t="s">
        <v>17</v>
      </c>
      <c r="I112" s="5" t="s">
        <v>17</v>
      </c>
      <c r="J112" s="39"/>
      <c r="K112" s="5"/>
    </row>
    <row r="113" spans="1:11" ht="32">
      <c r="A113" s="14">
        <v>44432</v>
      </c>
      <c r="B113" s="4" t="s">
        <v>445</v>
      </c>
      <c r="C113" s="4"/>
      <c r="D113" s="27" t="s">
        <v>446</v>
      </c>
      <c r="E113" s="4"/>
      <c r="F113" s="4" t="s">
        <v>15</v>
      </c>
      <c r="G113" s="8" t="s">
        <v>447</v>
      </c>
      <c r="H113" s="4" t="s">
        <v>17</v>
      </c>
      <c r="I113" s="4"/>
      <c r="J113" s="40"/>
      <c r="K113" s="4"/>
    </row>
    <row r="114" spans="1:11" ht="32">
      <c r="A114" s="14">
        <v>44432</v>
      </c>
      <c r="B114" s="5" t="s">
        <v>448</v>
      </c>
      <c r="C114" s="29" t="s">
        <v>449</v>
      </c>
      <c r="D114" s="29" t="s">
        <v>450</v>
      </c>
      <c r="E114" s="5" t="s">
        <v>451</v>
      </c>
      <c r="F114" s="5"/>
      <c r="G114" s="9" t="s">
        <v>452</v>
      </c>
      <c r="H114" s="5" t="s">
        <v>17</v>
      </c>
      <c r="I114" s="5" t="s">
        <v>17</v>
      </c>
      <c r="J114" s="39"/>
      <c r="K114" s="5"/>
    </row>
    <row r="115" spans="1:11" ht="32">
      <c r="A115" s="14">
        <v>44432</v>
      </c>
      <c r="B115" s="4" t="s">
        <v>453</v>
      </c>
      <c r="C115" s="4"/>
      <c r="D115" s="27" t="s">
        <v>454</v>
      </c>
      <c r="E115" s="4"/>
      <c r="F115" s="4"/>
      <c r="G115" s="8" t="s">
        <v>455</v>
      </c>
      <c r="H115" s="4" t="s">
        <v>17</v>
      </c>
      <c r="I115" s="4"/>
      <c r="J115" s="40"/>
      <c r="K115" s="4"/>
    </row>
    <row r="116" spans="1:11" ht="32">
      <c r="A116" s="14">
        <v>44434</v>
      </c>
      <c r="B116" s="5" t="s">
        <v>337</v>
      </c>
      <c r="C116" s="6" t="s">
        <v>456</v>
      </c>
      <c r="D116" s="29" t="s">
        <v>338</v>
      </c>
      <c r="E116" s="5" t="s">
        <v>457</v>
      </c>
      <c r="F116" s="5" t="s">
        <v>15</v>
      </c>
      <c r="G116" s="9" t="s">
        <v>458</v>
      </c>
      <c r="H116" s="5" t="s">
        <v>17</v>
      </c>
      <c r="I116" s="5" t="s">
        <v>17</v>
      </c>
      <c r="J116" s="39"/>
      <c r="K116" s="5" t="s">
        <v>137</v>
      </c>
    </row>
    <row r="117" spans="1:11" ht="32">
      <c r="A117" s="14">
        <v>44435</v>
      </c>
      <c r="B117" s="4" t="s">
        <v>459</v>
      </c>
      <c r="C117" s="3" t="s">
        <v>460</v>
      </c>
      <c r="D117" s="27" t="s">
        <v>461</v>
      </c>
      <c r="E117" s="4" t="s">
        <v>462</v>
      </c>
      <c r="F117" s="4"/>
      <c r="G117" s="8" t="s">
        <v>463</v>
      </c>
      <c r="H117" s="4" t="s">
        <v>17</v>
      </c>
      <c r="I117" s="4"/>
      <c r="J117" s="40"/>
      <c r="K117" s="4"/>
    </row>
    <row r="118" spans="1:11" ht="64">
      <c r="A118" s="14">
        <v>44438</v>
      </c>
      <c r="B118" s="5" t="s">
        <v>464</v>
      </c>
      <c r="C118" s="6" t="s">
        <v>465</v>
      </c>
      <c r="D118" s="29"/>
      <c r="E118" s="5" t="s">
        <v>466</v>
      </c>
      <c r="F118" s="5"/>
      <c r="G118" s="9" t="s">
        <v>467</v>
      </c>
      <c r="H118" s="5" t="s">
        <v>17</v>
      </c>
      <c r="I118" s="5" t="s">
        <v>17</v>
      </c>
      <c r="J118" s="39"/>
      <c r="K118" s="5"/>
    </row>
    <row r="119" spans="1:11" ht="64">
      <c r="A119" s="14">
        <v>44438</v>
      </c>
      <c r="B119" s="4" t="s">
        <v>468</v>
      </c>
      <c r="C119" s="3" t="s">
        <v>469</v>
      </c>
      <c r="D119" s="27" t="s">
        <v>470</v>
      </c>
      <c r="E119" s="4" t="s">
        <v>471</v>
      </c>
      <c r="F119" s="4" t="s">
        <v>270</v>
      </c>
      <c r="G119" s="8" t="s">
        <v>472</v>
      </c>
      <c r="H119" s="4" t="s">
        <v>17</v>
      </c>
      <c r="I119" s="4" t="s">
        <v>17</v>
      </c>
      <c r="J119" s="40"/>
      <c r="K119" s="4"/>
    </row>
    <row r="120" spans="1:11" ht="48">
      <c r="A120" s="14">
        <v>44438</v>
      </c>
      <c r="B120" s="5" t="s">
        <v>473</v>
      </c>
      <c r="C120" s="5"/>
      <c r="D120" s="29" t="s">
        <v>474</v>
      </c>
      <c r="E120" s="5" t="s">
        <v>475</v>
      </c>
      <c r="F120" s="5"/>
      <c r="G120" s="9" t="s">
        <v>476</v>
      </c>
      <c r="H120" s="5" t="s">
        <v>17</v>
      </c>
      <c r="I120" s="5"/>
      <c r="J120" s="39"/>
      <c r="K120" s="5"/>
    </row>
    <row r="121" spans="1:11" ht="32">
      <c r="A121" s="14">
        <v>44438</v>
      </c>
      <c r="B121" s="4" t="s">
        <v>477</v>
      </c>
      <c r="C121" s="4"/>
      <c r="D121" s="29" t="s">
        <v>478</v>
      </c>
      <c r="E121" s="5"/>
      <c r="F121" s="4"/>
      <c r="G121" s="8" t="s">
        <v>479</v>
      </c>
      <c r="H121" s="4" t="s">
        <v>17</v>
      </c>
      <c r="I121" s="4"/>
      <c r="J121" s="40"/>
      <c r="K121" s="4"/>
    </row>
    <row r="122" spans="1:11" ht="48">
      <c r="A122" s="14">
        <v>44439</v>
      </c>
      <c r="B122" s="4" t="s">
        <v>480</v>
      </c>
      <c r="C122" s="3" t="s">
        <v>481</v>
      </c>
      <c r="D122" s="29">
        <v>5027583655</v>
      </c>
      <c r="E122" s="5" t="s">
        <v>482</v>
      </c>
      <c r="F122" s="4" t="s">
        <v>483</v>
      </c>
      <c r="G122" s="8"/>
      <c r="H122" s="4" t="s">
        <v>17</v>
      </c>
      <c r="I122" s="4" t="s">
        <v>17</v>
      </c>
      <c r="J122" s="40"/>
      <c r="K122" s="4" t="s">
        <v>137</v>
      </c>
    </row>
    <row r="123" spans="1:11" ht="64">
      <c r="A123" s="14">
        <v>44440</v>
      </c>
      <c r="B123" s="5" t="s">
        <v>484</v>
      </c>
      <c r="C123" s="6" t="s">
        <v>485</v>
      </c>
      <c r="D123" s="29" t="s">
        <v>486</v>
      </c>
      <c r="E123" s="5" t="s">
        <v>487</v>
      </c>
      <c r="F123" s="5" t="s">
        <v>15</v>
      </c>
      <c r="G123" s="9" t="s">
        <v>488</v>
      </c>
      <c r="H123" s="5" t="s">
        <v>17</v>
      </c>
      <c r="I123" s="5"/>
      <c r="J123" s="39"/>
      <c r="K123" s="5"/>
    </row>
    <row r="124" spans="1:11" ht="16">
      <c r="A124" s="14">
        <v>44441</v>
      </c>
      <c r="B124" s="4" t="s">
        <v>489</v>
      </c>
      <c r="C124" s="4"/>
      <c r="D124" s="27" t="s">
        <v>490</v>
      </c>
      <c r="E124" s="4"/>
      <c r="F124" s="4"/>
      <c r="G124" s="8" t="s">
        <v>491</v>
      </c>
      <c r="H124" s="4" t="s">
        <v>17</v>
      </c>
      <c r="I124" s="4"/>
      <c r="J124" s="40"/>
      <c r="K124" s="4"/>
    </row>
    <row r="125" spans="1:11" ht="64">
      <c r="A125" s="14">
        <v>44441</v>
      </c>
      <c r="B125" s="5" t="s">
        <v>492</v>
      </c>
      <c r="C125" s="6" t="s">
        <v>493</v>
      </c>
      <c r="D125" s="29" t="s">
        <v>494</v>
      </c>
      <c r="E125" s="5" t="s">
        <v>495</v>
      </c>
      <c r="F125" s="5"/>
      <c r="G125" s="9" t="s">
        <v>496</v>
      </c>
      <c r="H125" s="5" t="s">
        <v>17</v>
      </c>
      <c r="I125" s="5"/>
      <c r="J125" s="39"/>
      <c r="K125" s="5"/>
    </row>
    <row r="126" spans="1:11" ht="32">
      <c r="A126" s="14">
        <v>44441</v>
      </c>
      <c r="B126" s="4" t="s">
        <v>497</v>
      </c>
      <c r="C126" s="3" t="s">
        <v>498</v>
      </c>
      <c r="D126" s="27" t="s">
        <v>499</v>
      </c>
      <c r="E126" s="4" t="s">
        <v>500</v>
      </c>
      <c r="F126" s="4"/>
      <c r="G126" s="8" t="s">
        <v>501</v>
      </c>
      <c r="H126" s="4" t="s">
        <v>17</v>
      </c>
      <c r="I126" s="4" t="s">
        <v>17</v>
      </c>
      <c r="J126" s="40"/>
      <c r="K126" s="4"/>
    </row>
    <row r="127" spans="1:11" ht="16">
      <c r="A127" s="14">
        <v>44441</v>
      </c>
      <c r="B127" s="5" t="s">
        <v>502</v>
      </c>
      <c r="C127" s="5"/>
      <c r="D127" s="29" t="s">
        <v>503</v>
      </c>
      <c r="E127" s="5"/>
      <c r="F127" s="5"/>
      <c r="G127" s="9" t="s">
        <v>504</v>
      </c>
      <c r="H127" s="5" t="s">
        <v>17</v>
      </c>
      <c r="I127" s="5"/>
      <c r="J127" s="39" t="s">
        <v>17</v>
      </c>
      <c r="K127" s="5"/>
    </row>
    <row r="128" spans="1:11" ht="32">
      <c r="A128" s="66">
        <v>44440</v>
      </c>
      <c r="B128" s="4" t="s">
        <v>505</v>
      </c>
      <c r="C128" s="3" t="s">
        <v>506</v>
      </c>
      <c r="D128" s="27" t="s">
        <v>507</v>
      </c>
      <c r="E128" s="4" t="s">
        <v>508</v>
      </c>
      <c r="F128" s="4" t="s">
        <v>270</v>
      </c>
      <c r="G128" s="9" t="s">
        <v>509</v>
      </c>
      <c r="H128" s="4" t="s">
        <v>17</v>
      </c>
      <c r="I128" s="4" t="s">
        <v>17</v>
      </c>
      <c r="J128" s="40"/>
      <c r="K128" s="4"/>
    </row>
    <row r="129" spans="1:11" ht="32">
      <c r="A129" s="14">
        <v>44446</v>
      </c>
      <c r="B129" s="5" t="s">
        <v>510</v>
      </c>
      <c r="C129" s="5"/>
      <c r="D129" s="29" t="s">
        <v>511</v>
      </c>
      <c r="E129" s="5"/>
      <c r="F129" s="5"/>
      <c r="G129" s="9" t="s">
        <v>512</v>
      </c>
      <c r="H129" s="5" t="s">
        <v>17</v>
      </c>
      <c r="I129" s="5"/>
      <c r="J129" s="39"/>
      <c r="K129" s="5"/>
    </row>
    <row r="130" spans="1:11" ht="48">
      <c r="A130" s="14">
        <v>44446</v>
      </c>
      <c r="B130" s="4" t="s">
        <v>23</v>
      </c>
      <c r="C130" s="3" t="s">
        <v>513</v>
      </c>
      <c r="D130" s="27" t="s">
        <v>24</v>
      </c>
      <c r="E130" s="4" t="s">
        <v>514</v>
      </c>
      <c r="F130" s="4" t="s">
        <v>164</v>
      </c>
      <c r="G130" s="8" t="s">
        <v>515</v>
      </c>
      <c r="H130" s="4" t="s">
        <v>17</v>
      </c>
      <c r="I130" s="4" t="s">
        <v>17</v>
      </c>
      <c r="J130" s="40"/>
      <c r="K130" s="4"/>
    </row>
    <row r="131" spans="1:11" ht="16">
      <c r="A131" s="14">
        <v>44446</v>
      </c>
      <c r="B131" s="5" t="s">
        <v>516</v>
      </c>
      <c r="C131" s="5"/>
      <c r="D131" s="29" t="s">
        <v>517</v>
      </c>
      <c r="E131" s="5"/>
      <c r="F131" s="5"/>
      <c r="G131" s="9" t="s">
        <v>518</v>
      </c>
      <c r="H131" s="5" t="s">
        <v>17</v>
      </c>
      <c r="I131" s="5"/>
      <c r="J131" s="39"/>
      <c r="K131" s="5"/>
    </row>
    <row r="132" spans="1:11" ht="80">
      <c r="A132" s="14">
        <v>44447</v>
      </c>
      <c r="B132" s="4" t="s">
        <v>519</v>
      </c>
      <c r="C132" s="3" t="s">
        <v>520</v>
      </c>
      <c r="D132" s="4" t="s">
        <v>521</v>
      </c>
      <c r="E132" s="4" t="s">
        <v>522</v>
      </c>
      <c r="F132" s="4" t="s">
        <v>427</v>
      </c>
      <c r="G132" s="8" t="s">
        <v>523</v>
      </c>
      <c r="H132" s="4" t="s">
        <v>17</v>
      </c>
      <c r="I132" s="4" t="s">
        <v>17</v>
      </c>
      <c r="J132" s="40"/>
      <c r="K132" s="4"/>
    </row>
    <row r="133" spans="1:11" ht="32">
      <c r="A133" s="14">
        <v>44447</v>
      </c>
      <c r="B133" s="5" t="s">
        <v>524</v>
      </c>
      <c r="C133" s="5"/>
      <c r="D133" s="29" t="s">
        <v>525</v>
      </c>
      <c r="E133" s="5" t="s">
        <v>526</v>
      </c>
      <c r="F133" s="5" t="s">
        <v>527</v>
      </c>
      <c r="G133" s="9" t="s">
        <v>528</v>
      </c>
      <c r="H133" s="5" t="s">
        <v>17</v>
      </c>
      <c r="I133" s="5"/>
      <c r="J133" s="39"/>
      <c r="K133" s="5"/>
    </row>
    <row r="134" spans="1:11" ht="32">
      <c r="A134" s="14">
        <v>44448</v>
      </c>
      <c r="B134" s="4" t="s">
        <v>497</v>
      </c>
      <c r="C134" s="3" t="s">
        <v>498</v>
      </c>
      <c r="D134" s="27" t="s">
        <v>499</v>
      </c>
      <c r="E134" s="4" t="s">
        <v>500</v>
      </c>
      <c r="F134" s="4"/>
      <c r="G134" s="8" t="s">
        <v>529</v>
      </c>
      <c r="H134" s="4" t="s">
        <v>17</v>
      </c>
      <c r="I134" s="4" t="s">
        <v>17</v>
      </c>
      <c r="J134" s="40"/>
      <c r="K134" s="4"/>
    </row>
    <row r="135" spans="1:11" ht="16">
      <c r="A135" s="14">
        <v>44448</v>
      </c>
      <c r="B135" s="5" t="s">
        <v>530</v>
      </c>
      <c r="C135" s="5"/>
      <c r="D135" s="29" t="s">
        <v>531</v>
      </c>
      <c r="E135" s="5"/>
      <c r="F135" s="5" t="s">
        <v>82</v>
      </c>
      <c r="G135" s="9" t="s">
        <v>532</v>
      </c>
      <c r="H135" s="5" t="s">
        <v>17</v>
      </c>
      <c r="I135" s="5"/>
      <c r="J135" s="39"/>
      <c r="K135" s="5"/>
    </row>
    <row r="136" spans="1:11" ht="48">
      <c r="A136" s="14">
        <v>44448</v>
      </c>
      <c r="B136" s="4" t="s">
        <v>533</v>
      </c>
      <c r="C136" s="3" t="s">
        <v>534</v>
      </c>
      <c r="D136" s="27">
        <v>5025957005</v>
      </c>
      <c r="E136" s="4" t="s">
        <v>535</v>
      </c>
      <c r="F136" s="4"/>
      <c r="G136" s="8" t="s">
        <v>536</v>
      </c>
      <c r="H136" s="4" t="s">
        <v>17</v>
      </c>
      <c r="I136" s="4" t="s">
        <v>17</v>
      </c>
      <c r="J136" s="40"/>
      <c r="K136" s="4" t="s">
        <v>137</v>
      </c>
    </row>
    <row r="137" spans="1:11" ht="16">
      <c r="A137" s="14">
        <v>44448</v>
      </c>
      <c r="B137" s="5" t="s">
        <v>537</v>
      </c>
      <c r="C137" s="5"/>
      <c r="D137" s="29" t="s">
        <v>538</v>
      </c>
      <c r="E137" s="5"/>
      <c r="F137" s="5"/>
      <c r="G137" s="9"/>
      <c r="H137" s="5" t="s">
        <v>17</v>
      </c>
      <c r="I137" s="5"/>
      <c r="J137" s="39" t="s">
        <v>17</v>
      </c>
      <c r="K137" s="5"/>
    </row>
    <row r="138" spans="1:11" ht="32">
      <c r="A138" s="16">
        <v>44448</v>
      </c>
      <c r="B138" s="67" t="s">
        <v>539</v>
      </c>
      <c r="C138" s="67"/>
      <c r="D138" s="68" t="s">
        <v>540</v>
      </c>
      <c r="E138" s="67"/>
      <c r="F138" s="67"/>
      <c r="G138" s="69" t="s">
        <v>541</v>
      </c>
      <c r="H138" s="67" t="s">
        <v>17</v>
      </c>
      <c r="I138" s="67"/>
      <c r="J138" s="70" t="s">
        <v>17</v>
      </c>
      <c r="K138" s="4"/>
    </row>
    <row r="139" spans="1:11" ht="16">
      <c r="A139" s="14">
        <v>44449</v>
      </c>
      <c r="B139" s="5" t="s">
        <v>542</v>
      </c>
      <c r="C139" s="5"/>
      <c r="D139" s="29" t="s">
        <v>543</v>
      </c>
      <c r="E139" s="5" t="s">
        <v>227</v>
      </c>
      <c r="F139" s="5"/>
      <c r="G139" s="9" t="s">
        <v>544</v>
      </c>
      <c r="H139" s="5" t="s">
        <v>17</v>
      </c>
      <c r="I139" s="5" t="s">
        <v>17</v>
      </c>
      <c r="J139" s="39"/>
      <c r="K139" s="5"/>
    </row>
    <row r="140" spans="1:11" ht="80">
      <c r="A140" s="14">
        <v>44451</v>
      </c>
      <c r="B140" s="4" t="s">
        <v>492</v>
      </c>
      <c r="C140" s="3" t="s">
        <v>493</v>
      </c>
      <c r="D140" s="27" t="s">
        <v>494</v>
      </c>
      <c r="E140" s="4" t="s">
        <v>545</v>
      </c>
      <c r="F140" s="4"/>
      <c r="G140" s="9" t="s">
        <v>546</v>
      </c>
      <c r="H140" s="4" t="s">
        <v>17</v>
      </c>
      <c r="I140" s="4"/>
      <c r="J140" s="40" t="s">
        <v>17</v>
      </c>
      <c r="K140" s="4"/>
    </row>
    <row r="141" spans="1:11" ht="32">
      <c r="A141" s="14">
        <v>44452</v>
      </c>
      <c r="B141" s="5" t="s">
        <v>547</v>
      </c>
      <c r="C141" s="5"/>
      <c r="D141" s="29" t="s">
        <v>548</v>
      </c>
      <c r="E141" s="5" t="s">
        <v>549</v>
      </c>
      <c r="F141" s="5"/>
      <c r="G141" s="9" t="s">
        <v>550</v>
      </c>
      <c r="H141" s="5" t="s">
        <v>17</v>
      </c>
      <c r="I141" s="5"/>
      <c r="J141" s="39"/>
      <c r="K141" s="5"/>
    </row>
    <row r="142" spans="1:11" ht="32">
      <c r="A142" s="14">
        <v>44454</v>
      </c>
      <c r="B142" s="4" t="s">
        <v>551</v>
      </c>
      <c r="C142" s="4"/>
      <c r="D142" s="27" t="s">
        <v>552</v>
      </c>
      <c r="E142" s="4"/>
      <c r="F142" s="4"/>
      <c r="G142" s="8" t="s">
        <v>553</v>
      </c>
      <c r="H142" s="4" t="s">
        <v>17</v>
      </c>
      <c r="I142" s="4"/>
      <c r="J142" s="40"/>
      <c r="K142" s="4"/>
    </row>
    <row r="143" spans="1:11" ht="32">
      <c r="A143" s="14">
        <v>44455</v>
      </c>
      <c r="B143" s="5" t="s">
        <v>554</v>
      </c>
      <c r="C143" s="6" t="s">
        <v>555</v>
      </c>
      <c r="D143" s="29" t="s">
        <v>556</v>
      </c>
      <c r="E143" s="5" t="s">
        <v>557</v>
      </c>
      <c r="F143" s="5"/>
      <c r="G143" s="9" t="s">
        <v>558</v>
      </c>
      <c r="H143" s="5" t="s">
        <v>17</v>
      </c>
      <c r="I143" s="5" t="s">
        <v>17</v>
      </c>
      <c r="J143" s="39"/>
      <c r="K143" s="5"/>
    </row>
    <row r="144" spans="1:11" ht="32">
      <c r="A144" s="14">
        <v>44456</v>
      </c>
      <c r="B144" s="4" t="s">
        <v>559</v>
      </c>
      <c r="C144" s="4" t="s">
        <v>560</v>
      </c>
      <c r="D144" s="27" t="s">
        <v>561</v>
      </c>
      <c r="E144" s="4" t="s">
        <v>562</v>
      </c>
      <c r="F144" s="4"/>
      <c r="G144" s="8" t="s">
        <v>563</v>
      </c>
      <c r="H144" s="4" t="s">
        <v>17</v>
      </c>
      <c r="I144" s="4" t="s">
        <v>17</v>
      </c>
      <c r="J144" s="40"/>
      <c r="K144" s="4"/>
    </row>
    <row r="145" spans="1:11" ht="48">
      <c r="A145" s="14">
        <v>44456</v>
      </c>
      <c r="B145" s="5" t="s">
        <v>564</v>
      </c>
      <c r="C145" s="6" t="s">
        <v>565</v>
      </c>
      <c r="D145" s="29" t="s">
        <v>566</v>
      </c>
      <c r="E145" s="5" t="s">
        <v>567</v>
      </c>
      <c r="F145" s="5" t="s">
        <v>568</v>
      </c>
      <c r="G145" s="9" t="s">
        <v>569</v>
      </c>
      <c r="H145" s="5" t="s">
        <v>17</v>
      </c>
      <c r="I145" s="5"/>
      <c r="J145" s="39"/>
      <c r="K145" s="5"/>
    </row>
    <row r="146" spans="1:11" ht="48">
      <c r="A146" s="14">
        <v>44459</v>
      </c>
      <c r="B146" s="4" t="s">
        <v>570</v>
      </c>
      <c r="C146" s="4"/>
      <c r="D146" s="27" t="s">
        <v>571</v>
      </c>
      <c r="E146" s="4"/>
      <c r="F146" s="4"/>
      <c r="G146" s="8" t="s">
        <v>572</v>
      </c>
      <c r="H146" s="4" t="s">
        <v>17</v>
      </c>
      <c r="I146" s="4"/>
      <c r="J146" s="40"/>
      <c r="K146" s="4"/>
    </row>
    <row r="147" spans="1:11" ht="16">
      <c r="A147" s="14">
        <v>44460</v>
      </c>
      <c r="B147" s="5" t="s">
        <v>573</v>
      </c>
      <c r="C147" s="5"/>
      <c r="D147" s="29" t="s">
        <v>574</v>
      </c>
      <c r="E147" s="5"/>
      <c r="F147" s="5"/>
      <c r="G147" s="9" t="s">
        <v>575</v>
      </c>
      <c r="H147" s="5" t="s">
        <v>17</v>
      </c>
      <c r="I147" s="5"/>
      <c r="J147" s="39"/>
      <c r="K147" s="5"/>
    </row>
    <row r="148" spans="1:11" ht="48">
      <c r="A148" s="14">
        <v>44460</v>
      </c>
      <c r="B148" s="5" t="s">
        <v>516</v>
      </c>
      <c r="C148" s="5"/>
      <c r="D148" s="29" t="s">
        <v>517</v>
      </c>
      <c r="E148" s="5" t="s">
        <v>576</v>
      </c>
      <c r="F148" s="5"/>
      <c r="G148" s="9" t="s">
        <v>577</v>
      </c>
      <c r="H148" s="4" t="s">
        <v>17</v>
      </c>
      <c r="I148" s="4"/>
      <c r="J148" s="40"/>
      <c r="K148" s="4" t="s">
        <v>137</v>
      </c>
    </row>
    <row r="149" spans="1:11" ht="32">
      <c r="A149" s="14">
        <v>44460</v>
      </c>
      <c r="B149" s="5" t="s">
        <v>578</v>
      </c>
      <c r="C149" s="5"/>
      <c r="D149" s="29" t="s">
        <v>579</v>
      </c>
      <c r="E149" s="5"/>
      <c r="F149" s="5" t="s">
        <v>15</v>
      </c>
      <c r="G149" s="9" t="s">
        <v>580</v>
      </c>
      <c r="H149" s="5" t="s">
        <v>17</v>
      </c>
      <c r="I149" s="5"/>
      <c r="J149" s="39"/>
      <c r="K149" s="5"/>
    </row>
    <row r="150" spans="1:11" ht="16">
      <c r="A150" s="14">
        <v>44460</v>
      </c>
      <c r="B150" s="4" t="s">
        <v>581</v>
      </c>
      <c r="C150" s="4"/>
      <c r="D150" s="27" t="s">
        <v>582</v>
      </c>
      <c r="E150" s="4"/>
      <c r="F150" s="4"/>
      <c r="G150" s="9" t="s">
        <v>583</v>
      </c>
      <c r="H150" s="4" t="s">
        <v>17</v>
      </c>
      <c r="I150" s="4"/>
      <c r="J150" s="40"/>
      <c r="K150" s="4"/>
    </row>
    <row r="151" spans="1:11" ht="32">
      <c r="A151" s="14">
        <v>44461</v>
      </c>
      <c r="B151" s="5" t="s">
        <v>584</v>
      </c>
      <c r="C151" s="6" t="s">
        <v>585</v>
      </c>
      <c r="D151" s="29">
        <v>8127360500</v>
      </c>
      <c r="E151" s="5" t="s">
        <v>586</v>
      </c>
      <c r="F151" s="5" t="s">
        <v>15</v>
      </c>
      <c r="G151" s="9" t="s">
        <v>587</v>
      </c>
      <c r="H151" s="5" t="s">
        <v>17</v>
      </c>
      <c r="I151" s="5" t="s">
        <v>17</v>
      </c>
      <c r="J151" s="39"/>
      <c r="K151" s="5" t="s">
        <v>137</v>
      </c>
    </row>
    <row r="152" spans="1:11" ht="32">
      <c r="A152" s="14">
        <v>44461</v>
      </c>
      <c r="B152" s="4" t="s">
        <v>588</v>
      </c>
      <c r="C152" s="3" t="s">
        <v>589</v>
      </c>
      <c r="D152" s="27" t="s">
        <v>590</v>
      </c>
      <c r="E152" s="4" t="s">
        <v>591</v>
      </c>
      <c r="F152" s="4" t="s">
        <v>592</v>
      </c>
      <c r="G152" s="8" t="s">
        <v>593</v>
      </c>
      <c r="H152" s="4" t="s">
        <v>17</v>
      </c>
      <c r="I152" s="4" t="s">
        <v>17</v>
      </c>
      <c r="J152" s="40"/>
      <c r="K152" s="4" t="s">
        <v>137</v>
      </c>
    </row>
    <row r="153" spans="1:11" ht="48">
      <c r="A153" s="14">
        <v>44461</v>
      </c>
      <c r="B153" s="5" t="s">
        <v>594</v>
      </c>
      <c r="C153" s="5"/>
      <c r="D153" s="29" t="s">
        <v>595</v>
      </c>
      <c r="E153" s="5"/>
      <c r="F153" s="5"/>
      <c r="G153" s="9" t="s">
        <v>596</v>
      </c>
      <c r="H153" s="5" t="s">
        <v>17</v>
      </c>
      <c r="I153" s="5"/>
      <c r="J153" s="39"/>
      <c r="K153" s="5"/>
    </row>
    <row r="154" spans="1:11" ht="32">
      <c r="A154" s="14">
        <v>44460</v>
      </c>
      <c r="B154" s="4" t="s">
        <v>597</v>
      </c>
      <c r="C154" s="3" t="s">
        <v>598</v>
      </c>
      <c r="D154" s="27" t="s">
        <v>599</v>
      </c>
      <c r="E154" s="4" t="s">
        <v>600</v>
      </c>
      <c r="F154" s="4" t="s">
        <v>601</v>
      </c>
      <c r="G154" s="8" t="s">
        <v>602</v>
      </c>
      <c r="H154" s="4" t="s">
        <v>17</v>
      </c>
      <c r="I154" s="4" t="s">
        <v>17</v>
      </c>
      <c r="J154" s="40"/>
      <c r="K154" s="4" t="s">
        <v>137</v>
      </c>
    </row>
    <row r="155" spans="1:11" ht="32">
      <c r="A155" s="14">
        <v>44461</v>
      </c>
      <c r="B155" s="5" t="s">
        <v>231</v>
      </c>
      <c r="C155" s="6" t="s">
        <v>603</v>
      </c>
      <c r="D155" s="29" t="s">
        <v>604</v>
      </c>
      <c r="E155" s="5" t="s">
        <v>605</v>
      </c>
      <c r="F155" s="5" t="s">
        <v>15</v>
      </c>
      <c r="G155" s="9" t="s">
        <v>606</v>
      </c>
      <c r="H155" s="5" t="s">
        <v>17</v>
      </c>
      <c r="I155" s="5"/>
      <c r="J155" s="39"/>
      <c r="K155" s="5"/>
    </row>
    <row r="156" spans="1:11" ht="32">
      <c r="A156" s="14">
        <v>44463</v>
      </c>
      <c r="B156" s="4" t="s">
        <v>607</v>
      </c>
      <c r="C156" s="4"/>
      <c r="D156" s="27" t="s">
        <v>608</v>
      </c>
      <c r="E156" s="4" t="s">
        <v>609</v>
      </c>
      <c r="F156" s="4"/>
      <c r="G156" s="8" t="s">
        <v>610</v>
      </c>
      <c r="H156" s="4" t="s">
        <v>17</v>
      </c>
      <c r="I156" s="4"/>
      <c r="J156" s="40"/>
      <c r="K156" s="4"/>
    </row>
    <row r="157" spans="1:11" ht="32">
      <c r="A157" s="14">
        <v>44463</v>
      </c>
      <c r="B157" s="5" t="s">
        <v>611</v>
      </c>
      <c r="C157" s="5"/>
      <c r="D157" s="29" t="s">
        <v>612</v>
      </c>
      <c r="E157" s="5" t="s">
        <v>613</v>
      </c>
      <c r="F157" s="5"/>
      <c r="G157" s="9" t="s">
        <v>614</v>
      </c>
      <c r="H157" s="5" t="s">
        <v>17</v>
      </c>
      <c r="I157" s="5"/>
      <c r="J157" s="39" t="s">
        <v>17</v>
      </c>
      <c r="K157" s="5"/>
    </row>
    <row r="158" spans="1:11" ht="32">
      <c r="A158" s="14">
        <v>44462</v>
      </c>
      <c r="B158" s="4" t="s">
        <v>448</v>
      </c>
      <c r="C158" s="4"/>
      <c r="D158" s="29" t="s">
        <v>450</v>
      </c>
      <c r="E158" s="4"/>
      <c r="F158" s="4"/>
      <c r="G158" s="8" t="s">
        <v>615</v>
      </c>
      <c r="H158" s="4" t="s">
        <v>17</v>
      </c>
      <c r="I158" s="4"/>
      <c r="J158" s="40"/>
      <c r="K158" s="4"/>
    </row>
    <row r="159" spans="1:11" ht="80">
      <c r="A159" s="14">
        <v>44466</v>
      </c>
      <c r="B159" s="5" t="s">
        <v>616</v>
      </c>
      <c r="C159" s="6" t="s">
        <v>617</v>
      </c>
      <c r="D159" s="29" t="s">
        <v>618</v>
      </c>
      <c r="E159" s="5" t="s">
        <v>619</v>
      </c>
      <c r="F159" s="5"/>
      <c r="G159" s="9" t="s">
        <v>620</v>
      </c>
      <c r="H159" s="5" t="s">
        <v>17</v>
      </c>
      <c r="I159" s="5" t="s">
        <v>17</v>
      </c>
      <c r="J159" s="39"/>
      <c r="K159" s="5"/>
    </row>
    <row r="160" spans="1:11" ht="32">
      <c r="A160" s="14">
        <v>44466</v>
      </c>
      <c r="B160" s="4" t="s">
        <v>621</v>
      </c>
      <c r="C160" s="3" t="s">
        <v>622</v>
      </c>
      <c r="D160" s="27">
        <v>5027243577</v>
      </c>
      <c r="E160" s="4" t="s">
        <v>623</v>
      </c>
      <c r="F160" s="4" t="s">
        <v>568</v>
      </c>
      <c r="G160" s="8" t="s">
        <v>624</v>
      </c>
      <c r="H160" s="4" t="s">
        <v>17</v>
      </c>
      <c r="I160" s="4"/>
      <c r="J160" s="40"/>
      <c r="K160" s="4" t="s">
        <v>137</v>
      </c>
    </row>
    <row r="161" spans="1:11" ht="32">
      <c r="A161" s="14">
        <v>44467</v>
      </c>
      <c r="B161" s="5" t="s">
        <v>625</v>
      </c>
      <c r="C161" s="6" t="s">
        <v>626</v>
      </c>
      <c r="D161" s="29" t="s">
        <v>627</v>
      </c>
      <c r="E161" s="5" t="s">
        <v>628</v>
      </c>
      <c r="F161" s="5" t="s">
        <v>82</v>
      </c>
      <c r="G161" s="9" t="s">
        <v>629</v>
      </c>
      <c r="H161" s="5" t="s">
        <v>17</v>
      </c>
      <c r="I161" s="5"/>
      <c r="J161" s="39"/>
      <c r="K161" s="5" t="s">
        <v>137</v>
      </c>
    </row>
    <row r="162" spans="1:11" ht="48">
      <c r="A162" s="14">
        <v>44468</v>
      </c>
      <c r="B162" s="4" t="s">
        <v>630</v>
      </c>
      <c r="C162" s="3" t="s">
        <v>631</v>
      </c>
      <c r="D162" s="27" t="s">
        <v>632</v>
      </c>
      <c r="E162" s="4" t="s">
        <v>633</v>
      </c>
      <c r="F162" s="4"/>
      <c r="G162" s="8" t="s">
        <v>634</v>
      </c>
      <c r="H162" s="4" t="s">
        <v>17</v>
      </c>
      <c r="I162" s="4" t="s">
        <v>17</v>
      </c>
      <c r="J162" s="40"/>
      <c r="K162" s="4"/>
    </row>
    <row r="163" spans="1:11" ht="80">
      <c r="A163" s="14">
        <v>44468</v>
      </c>
      <c r="B163" s="5" t="s">
        <v>635</v>
      </c>
      <c r="C163" s="6" t="s">
        <v>636</v>
      </c>
      <c r="D163" s="29" t="s">
        <v>637</v>
      </c>
      <c r="E163" s="5" t="s">
        <v>638</v>
      </c>
      <c r="F163" s="5" t="s">
        <v>568</v>
      </c>
      <c r="G163" s="9" t="s">
        <v>639</v>
      </c>
      <c r="H163" s="5" t="s">
        <v>17</v>
      </c>
      <c r="I163" s="5" t="s">
        <v>17</v>
      </c>
      <c r="J163" s="39"/>
      <c r="K163" s="5"/>
    </row>
    <row r="164" spans="1:11" ht="16">
      <c r="A164" s="14">
        <v>44468</v>
      </c>
      <c r="B164" s="4" t="s">
        <v>640</v>
      </c>
      <c r="C164" s="4"/>
      <c r="D164" s="27">
        <v>2703123727</v>
      </c>
      <c r="E164" s="4" t="s">
        <v>641</v>
      </c>
      <c r="F164" s="4" t="s">
        <v>82</v>
      </c>
      <c r="G164" s="8" t="s">
        <v>642</v>
      </c>
      <c r="H164" s="4" t="s">
        <v>17</v>
      </c>
      <c r="I164" s="4"/>
      <c r="J164" s="40"/>
      <c r="K164" s="4"/>
    </row>
    <row r="165" spans="1:11" ht="32">
      <c r="A165" s="14">
        <v>44470</v>
      </c>
      <c r="B165" s="5" t="s">
        <v>643</v>
      </c>
      <c r="C165" s="5"/>
      <c r="D165" s="29" t="s">
        <v>644</v>
      </c>
      <c r="E165" s="5" t="s">
        <v>645</v>
      </c>
      <c r="F165" s="5"/>
      <c r="G165" s="9" t="s">
        <v>646</v>
      </c>
      <c r="H165" s="5" t="s">
        <v>17</v>
      </c>
      <c r="I165" s="5" t="s">
        <v>17</v>
      </c>
      <c r="J165" s="39"/>
      <c r="K165" s="5"/>
    </row>
    <row r="166" spans="1:11" ht="48">
      <c r="A166" s="14">
        <v>44473</v>
      </c>
      <c r="B166" s="4" t="s">
        <v>647</v>
      </c>
      <c r="C166" s="3" t="s">
        <v>648</v>
      </c>
      <c r="D166" s="27" t="s">
        <v>649</v>
      </c>
      <c r="E166" s="4" t="s">
        <v>650</v>
      </c>
      <c r="F166" s="4" t="s">
        <v>651</v>
      </c>
      <c r="G166" s="8" t="s">
        <v>652</v>
      </c>
      <c r="H166" s="4" t="s">
        <v>17</v>
      </c>
      <c r="I166" s="4" t="s">
        <v>17</v>
      </c>
      <c r="J166" s="40"/>
      <c r="K166" s="4"/>
    </row>
    <row r="167" spans="1:11" ht="32">
      <c r="A167" s="14">
        <v>44473</v>
      </c>
      <c r="B167" s="5" t="s">
        <v>653</v>
      </c>
      <c r="C167" s="5"/>
      <c r="D167" s="29" t="s">
        <v>654</v>
      </c>
      <c r="E167" s="5"/>
      <c r="F167" s="5"/>
      <c r="G167" s="9" t="s">
        <v>655</v>
      </c>
      <c r="H167" s="5" t="s">
        <v>17</v>
      </c>
      <c r="I167" s="5"/>
      <c r="J167" s="39"/>
      <c r="K167" s="5"/>
    </row>
    <row r="168" spans="1:11" ht="32">
      <c r="A168" s="14">
        <v>44473</v>
      </c>
      <c r="B168" s="4" t="s">
        <v>656</v>
      </c>
      <c r="C168" s="4"/>
      <c r="D168" s="27" t="s">
        <v>316</v>
      </c>
      <c r="E168" s="4" t="s">
        <v>657</v>
      </c>
      <c r="F168" s="4"/>
      <c r="G168" s="8" t="s">
        <v>658</v>
      </c>
      <c r="H168" s="4" t="s">
        <v>17</v>
      </c>
      <c r="I168" s="4" t="s">
        <v>17</v>
      </c>
      <c r="J168" s="40"/>
      <c r="K168" s="4"/>
    </row>
    <row r="169" spans="1:11" ht="16">
      <c r="A169" s="14">
        <v>44476</v>
      </c>
      <c r="B169" s="5" t="s">
        <v>659</v>
      </c>
      <c r="C169" s="5"/>
      <c r="D169" s="29" t="s">
        <v>660</v>
      </c>
      <c r="E169" s="5"/>
      <c r="F169" s="5"/>
      <c r="G169" s="9" t="s">
        <v>661</v>
      </c>
      <c r="H169" s="5" t="s">
        <v>17</v>
      </c>
      <c r="I169" s="5"/>
      <c r="J169" s="39"/>
      <c r="K169" s="5"/>
    </row>
    <row r="170" spans="1:11" ht="48">
      <c r="A170" s="14">
        <v>44475</v>
      </c>
      <c r="B170" s="4" t="s">
        <v>662</v>
      </c>
      <c r="C170" s="3" t="s">
        <v>663</v>
      </c>
      <c r="D170" s="27" t="s">
        <v>664</v>
      </c>
      <c r="E170" s="4" t="s">
        <v>665</v>
      </c>
      <c r="F170" s="4"/>
      <c r="G170" s="8"/>
      <c r="H170" s="4" t="s">
        <v>17</v>
      </c>
      <c r="I170" s="4" t="s">
        <v>17</v>
      </c>
      <c r="J170" s="40"/>
      <c r="K170" s="4" t="s">
        <v>137</v>
      </c>
    </row>
    <row r="171" spans="1:11" ht="48">
      <c r="A171" s="14">
        <v>44477</v>
      </c>
      <c r="B171" s="5" t="s">
        <v>666</v>
      </c>
      <c r="C171" s="5"/>
      <c r="D171" s="29" t="s">
        <v>667</v>
      </c>
      <c r="E171" s="5"/>
      <c r="F171" s="5"/>
      <c r="G171" s="9" t="s">
        <v>668</v>
      </c>
      <c r="H171" s="5" t="s">
        <v>17</v>
      </c>
      <c r="I171" s="5"/>
      <c r="J171" s="39"/>
      <c r="K171" s="5"/>
    </row>
    <row r="172" spans="1:11" ht="48">
      <c r="A172" s="14">
        <v>44480</v>
      </c>
      <c r="B172" s="4" t="s">
        <v>669</v>
      </c>
      <c r="C172" s="3" t="s">
        <v>670</v>
      </c>
      <c r="D172" s="27" t="s">
        <v>671</v>
      </c>
      <c r="E172" s="4" t="s">
        <v>672</v>
      </c>
      <c r="F172" s="4" t="s">
        <v>15</v>
      </c>
      <c r="G172" s="8" t="s">
        <v>673</v>
      </c>
      <c r="H172" s="4" t="s">
        <v>17</v>
      </c>
      <c r="I172" s="4"/>
      <c r="J172" s="40"/>
      <c r="K172" s="4"/>
    </row>
    <row r="173" spans="1:11" ht="64">
      <c r="A173" s="14">
        <v>44480</v>
      </c>
      <c r="B173" s="5" t="s">
        <v>674</v>
      </c>
      <c r="C173" s="6" t="s">
        <v>675</v>
      </c>
      <c r="D173" s="29" t="s">
        <v>676</v>
      </c>
      <c r="E173" s="5" t="s">
        <v>677</v>
      </c>
      <c r="F173" s="5" t="s">
        <v>270</v>
      </c>
      <c r="G173" s="9" t="s">
        <v>678</v>
      </c>
      <c r="H173" s="5" t="s">
        <v>17</v>
      </c>
      <c r="I173" s="5" t="s">
        <v>17</v>
      </c>
      <c r="J173" s="39"/>
      <c r="K173" s="5"/>
    </row>
    <row r="174" spans="1:11" ht="32">
      <c r="A174" s="14">
        <v>44480</v>
      </c>
      <c r="B174" s="4" t="s">
        <v>679</v>
      </c>
      <c r="C174" s="4"/>
      <c r="D174" s="27" t="s">
        <v>680</v>
      </c>
      <c r="E174" s="4"/>
      <c r="F174" s="4"/>
      <c r="G174" s="8" t="s">
        <v>681</v>
      </c>
      <c r="H174" s="4" t="s">
        <v>17</v>
      </c>
      <c r="I174" s="4"/>
      <c r="J174" s="40"/>
      <c r="K174" s="4"/>
    </row>
    <row r="175" spans="1:11" ht="32">
      <c r="A175" s="14">
        <v>44481</v>
      </c>
      <c r="B175" s="5" t="s">
        <v>682</v>
      </c>
      <c r="C175" s="5"/>
      <c r="D175" s="29" t="s">
        <v>683</v>
      </c>
      <c r="E175" s="5" t="s">
        <v>684</v>
      </c>
      <c r="F175" s="5"/>
      <c r="G175" s="9" t="s">
        <v>685</v>
      </c>
      <c r="H175" s="5" t="s">
        <v>17</v>
      </c>
      <c r="I175" s="5"/>
      <c r="J175" s="39" t="s">
        <v>17</v>
      </c>
      <c r="K175" s="5"/>
    </row>
    <row r="176" spans="1:11" ht="16">
      <c r="A176" s="14">
        <v>44482</v>
      </c>
      <c r="B176" s="4" t="s">
        <v>686</v>
      </c>
      <c r="C176" s="4"/>
      <c r="D176" s="27">
        <v>5024175226</v>
      </c>
      <c r="E176" s="4"/>
      <c r="F176" s="4"/>
      <c r="G176" s="8"/>
      <c r="H176" s="4" t="s">
        <v>17</v>
      </c>
      <c r="I176" s="4"/>
      <c r="J176" s="40" t="s">
        <v>17</v>
      </c>
      <c r="K176" s="4"/>
    </row>
    <row r="177" spans="1:11" ht="16">
      <c r="A177" s="14">
        <v>44482</v>
      </c>
      <c r="B177" s="5" t="s">
        <v>621</v>
      </c>
      <c r="C177" s="5"/>
      <c r="D177" s="29" t="s">
        <v>687</v>
      </c>
      <c r="E177" s="5"/>
      <c r="F177" s="5"/>
      <c r="G177" s="9" t="s">
        <v>688</v>
      </c>
      <c r="H177" s="5" t="s">
        <v>17</v>
      </c>
      <c r="I177" s="5"/>
      <c r="J177" s="39"/>
      <c r="K177" s="5"/>
    </row>
    <row r="178" spans="1:11" ht="16">
      <c r="A178" s="14">
        <v>44483</v>
      </c>
      <c r="B178" s="4" t="s">
        <v>689</v>
      </c>
      <c r="C178" s="4"/>
      <c r="D178" s="27">
        <v>8594890748</v>
      </c>
      <c r="E178" s="4"/>
      <c r="F178" s="4"/>
      <c r="G178" s="8"/>
      <c r="H178" s="4" t="s">
        <v>17</v>
      </c>
      <c r="I178" s="4"/>
      <c r="J178" s="40"/>
      <c r="K178" s="4"/>
    </row>
    <row r="179" spans="1:11" ht="48">
      <c r="A179" s="14">
        <v>44484</v>
      </c>
      <c r="B179" s="5" t="s">
        <v>690</v>
      </c>
      <c r="C179" s="6" t="s">
        <v>691</v>
      </c>
      <c r="D179" s="29">
        <v>5024196124</v>
      </c>
      <c r="E179" s="5" t="s">
        <v>692</v>
      </c>
      <c r="F179" s="5" t="s">
        <v>82</v>
      </c>
      <c r="G179" s="9" t="s">
        <v>693</v>
      </c>
      <c r="H179" s="5" t="s">
        <v>17</v>
      </c>
      <c r="I179" s="5" t="s">
        <v>17</v>
      </c>
      <c r="J179" s="39"/>
      <c r="K179" s="5"/>
    </row>
    <row r="180" spans="1:11" ht="48">
      <c r="A180" s="14">
        <v>44487</v>
      </c>
      <c r="B180" s="4" t="s">
        <v>694</v>
      </c>
      <c r="C180" s="4"/>
      <c r="D180" s="27" t="s">
        <v>695</v>
      </c>
      <c r="E180" s="4"/>
      <c r="F180" s="4" t="s">
        <v>696</v>
      </c>
      <c r="G180" s="8" t="s">
        <v>697</v>
      </c>
      <c r="H180" s="4" t="s">
        <v>17</v>
      </c>
      <c r="I180" s="4"/>
      <c r="J180" s="40" t="s">
        <v>17</v>
      </c>
      <c r="K180" s="4"/>
    </row>
    <row r="181" spans="1:11" ht="80">
      <c r="A181" s="14">
        <v>44488</v>
      </c>
      <c r="B181" s="5" t="s">
        <v>698</v>
      </c>
      <c r="C181" s="6" t="s">
        <v>699</v>
      </c>
      <c r="D181" s="29" t="s">
        <v>700</v>
      </c>
      <c r="E181" s="5" t="s">
        <v>701</v>
      </c>
      <c r="F181" s="5"/>
      <c r="G181" s="9" t="s">
        <v>702</v>
      </c>
      <c r="H181" s="5" t="s">
        <v>17</v>
      </c>
      <c r="I181" s="5" t="s">
        <v>17</v>
      </c>
      <c r="J181" s="39"/>
      <c r="K181" s="5"/>
    </row>
    <row r="182" spans="1:11" ht="48">
      <c r="A182" s="14">
        <v>44489</v>
      </c>
      <c r="B182" s="4" t="s">
        <v>703</v>
      </c>
      <c r="C182" s="3" t="s">
        <v>704</v>
      </c>
      <c r="D182" s="27" t="s">
        <v>705</v>
      </c>
      <c r="E182" s="4" t="s">
        <v>706</v>
      </c>
      <c r="F182" s="4" t="s">
        <v>592</v>
      </c>
      <c r="G182" s="8" t="s">
        <v>707</v>
      </c>
      <c r="H182" s="4" t="s">
        <v>17</v>
      </c>
      <c r="I182" s="4" t="s">
        <v>17</v>
      </c>
      <c r="J182" s="40"/>
      <c r="K182" s="4"/>
    </row>
    <row r="183" spans="1:11" ht="80">
      <c r="A183" s="14">
        <v>44489</v>
      </c>
      <c r="B183" s="5" t="s">
        <v>708</v>
      </c>
      <c r="C183" s="6" t="s">
        <v>709</v>
      </c>
      <c r="D183" s="29" t="s">
        <v>710</v>
      </c>
      <c r="E183" s="5" t="s">
        <v>711</v>
      </c>
      <c r="F183" s="5" t="s">
        <v>712</v>
      </c>
      <c r="G183" s="9" t="s">
        <v>713</v>
      </c>
      <c r="H183" s="5" t="s">
        <v>17</v>
      </c>
      <c r="I183" s="5" t="s">
        <v>17</v>
      </c>
      <c r="J183" s="39"/>
      <c r="K183" s="5"/>
    </row>
    <row r="184" spans="1:11" ht="80">
      <c r="A184" s="14">
        <v>44489</v>
      </c>
      <c r="B184" s="4" t="s">
        <v>714</v>
      </c>
      <c r="C184" s="4" t="s">
        <v>715</v>
      </c>
      <c r="D184" s="27" t="s">
        <v>716</v>
      </c>
      <c r="E184" s="4" t="s">
        <v>717</v>
      </c>
      <c r="F184" s="4" t="s">
        <v>718</v>
      </c>
      <c r="G184" s="8" t="s">
        <v>719</v>
      </c>
      <c r="H184" s="4" t="s">
        <v>17</v>
      </c>
      <c r="I184" s="4" t="s">
        <v>17</v>
      </c>
      <c r="J184" s="40"/>
      <c r="K184" s="4"/>
    </row>
    <row r="185" spans="1:11" ht="32">
      <c r="A185" s="14">
        <v>44489</v>
      </c>
      <c r="B185" s="5" t="s">
        <v>720</v>
      </c>
      <c r="C185" s="6" t="s">
        <v>721</v>
      </c>
      <c r="D185" s="29" t="s">
        <v>722</v>
      </c>
      <c r="E185" s="5" t="s">
        <v>723</v>
      </c>
      <c r="F185" s="5" t="s">
        <v>724</v>
      </c>
      <c r="G185" s="9" t="s">
        <v>725</v>
      </c>
      <c r="H185" s="5" t="s">
        <v>17</v>
      </c>
      <c r="I185" s="5" t="s">
        <v>17</v>
      </c>
      <c r="J185" s="39"/>
      <c r="K185" s="5" t="s">
        <v>137</v>
      </c>
    </row>
    <row r="186" spans="1:11" ht="32">
      <c r="A186" s="14">
        <v>44490</v>
      </c>
      <c r="B186" s="4" t="s">
        <v>726</v>
      </c>
      <c r="C186" s="3" t="s">
        <v>727</v>
      </c>
      <c r="D186" s="27" t="s">
        <v>728</v>
      </c>
      <c r="E186" s="4" t="s">
        <v>729</v>
      </c>
      <c r="F186" s="4"/>
      <c r="G186" s="8" t="s">
        <v>730</v>
      </c>
      <c r="H186" s="4" t="s">
        <v>17</v>
      </c>
      <c r="I186" s="4"/>
      <c r="J186" s="40"/>
      <c r="K186" s="4"/>
    </row>
    <row r="187" spans="1:11" ht="32">
      <c r="A187" s="14">
        <v>44491</v>
      </c>
      <c r="B187" s="5" t="s">
        <v>731</v>
      </c>
      <c r="C187" s="6" t="s">
        <v>732</v>
      </c>
      <c r="D187" s="29">
        <v>5028198685</v>
      </c>
      <c r="E187" s="5" t="s">
        <v>733</v>
      </c>
      <c r="F187" s="5" t="s">
        <v>82</v>
      </c>
      <c r="G187" s="9" t="s">
        <v>734</v>
      </c>
      <c r="H187" s="5" t="s">
        <v>17</v>
      </c>
      <c r="I187" s="5" t="s">
        <v>17</v>
      </c>
      <c r="J187" s="39"/>
      <c r="K187" s="5" t="s">
        <v>137</v>
      </c>
    </row>
    <row r="188" spans="1:11" ht="64">
      <c r="A188" s="14">
        <v>44494</v>
      </c>
      <c r="B188" s="4" t="s">
        <v>735</v>
      </c>
      <c r="C188" s="4"/>
      <c r="D188" s="27" t="s">
        <v>736</v>
      </c>
      <c r="E188" s="4"/>
      <c r="F188" s="4" t="s">
        <v>270</v>
      </c>
      <c r="G188" s="8" t="s">
        <v>737</v>
      </c>
      <c r="H188" s="4" t="s">
        <v>17</v>
      </c>
      <c r="I188" s="4"/>
      <c r="J188" s="40"/>
      <c r="K188" s="4"/>
    </row>
    <row r="189" spans="1:11" ht="16">
      <c r="A189" s="14">
        <v>44495</v>
      </c>
      <c r="B189" s="5" t="s">
        <v>738</v>
      </c>
      <c r="C189" s="5"/>
      <c r="D189" s="29" t="s">
        <v>739</v>
      </c>
      <c r="E189" s="5"/>
      <c r="F189" s="5"/>
      <c r="G189" s="9" t="s">
        <v>740</v>
      </c>
      <c r="H189" s="5" t="s">
        <v>17</v>
      </c>
      <c r="I189" s="5"/>
      <c r="J189" s="39"/>
      <c r="K189" s="5"/>
    </row>
    <row r="190" spans="1:11" ht="48">
      <c r="A190" s="14">
        <v>44496</v>
      </c>
      <c r="B190" s="4" t="s">
        <v>741</v>
      </c>
      <c r="C190" s="3" t="s">
        <v>742</v>
      </c>
      <c r="D190" s="27" t="s">
        <v>743</v>
      </c>
      <c r="E190" s="4" t="s">
        <v>744</v>
      </c>
      <c r="F190" s="4" t="s">
        <v>15</v>
      </c>
      <c r="G190" s="8" t="s">
        <v>745</v>
      </c>
      <c r="H190" s="4" t="s">
        <v>17</v>
      </c>
      <c r="I190" s="4" t="s">
        <v>17</v>
      </c>
      <c r="J190" s="40"/>
      <c r="K190" s="4"/>
    </row>
    <row r="191" spans="1:11" ht="16">
      <c r="A191" s="14">
        <v>44496</v>
      </c>
      <c r="B191" s="5" t="s">
        <v>746</v>
      </c>
      <c r="C191" s="5"/>
      <c r="D191" s="29" t="s">
        <v>747</v>
      </c>
      <c r="E191" s="5"/>
      <c r="F191" s="5"/>
      <c r="G191" s="9" t="s">
        <v>748</v>
      </c>
      <c r="H191" s="5" t="s">
        <v>17</v>
      </c>
      <c r="I191" s="5"/>
      <c r="J191" s="39"/>
      <c r="K191" s="5"/>
    </row>
    <row r="192" spans="1:11" ht="16">
      <c r="A192" s="14">
        <v>44497</v>
      </c>
      <c r="B192" s="4" t="s">
        <v>749</v>
      </c>
      <c r="C192" s="4"/>
      <c r="D192" s="27" t="s">
        <v>750</v>
      </c>
      <c r="E192" s="4"/>
      <c r="F192" s="4"/>
      <c r="G192" s="8" t="s">
        <v>751</v>
      </c>
      <c r="H192" s="4" t="s">
        <v>17</v>
      </c>
      <c r="I192" s="4"/>
      <c r="J192" s="40"/>
      <c r="K192" s="4"/>
    </row>
    <row r="193" spans="1:11" ht="48">
      <c r="A193" s="14">
        <v>44497</v>
      </c>
      <c r="B193" s="5" t="s">
        <v>752</v>
      </c>
      <c r="C193" s="6" t="s">
        <v>753</v>
      </c>
      <c r="D193" s="29" t="s">
        <v>754</v>
      </c>
      <c r="E193" s="5" t="s">
        <v>755</v>
      </c>
      <c r="F193" s="5" t="s">
        <v>756</v>
      </c>
      <c r="G193" s="9" t="s">
        <v>757</v>
      </c>
      <c r="H193" s="5" t="s">
        <v>17</v>
      </c>
      <c r="I193" s="5" t="s">
        <v>17</v>
      </c>
      <c r="J193" s="39"/>
      <c r="K193" s="5" t="s">
        <v>137</v>
      </c>
    </row>
    <row r="194" spans="1:11" ht="16">
      <c r="A194" s="14">
        <v>44498</v>
      </c>
      <c r="B194" s="4" t="s">
        <v>758</v>
      </c>
      <c r="C194" s="4"/>
      <c r="D194" s="27" t="s">
        <v>759</v>
      </c>
      <c r="E194" s="4"/>
      <c r="F194" s="4"/>
      <c r="G194" s="8"/>
      <c r="H194" s="4" t="s">
        <v>17</v>
      </c>
      <c r="I194" s="4"/>
      <c r="J194" s="40"/>
      <c r="K194" s="4"/>
    </row>
    <row r="195" spans="1:11" ht="32">
      <c r="A195" s="14">
        <v>44501</v>
      </c>
      <c r="B195" s="5" t="s">
        <v>760</v>
      </c>
      <c r="C195" s="5"/>
      <c r="D195" s="29">
        <v>5022246092</v>
      </c>
      <c r="E195" s="5"/>
      <c r="F195" s="5"/>
      <c r="G195" s="9"/>
      <c r="H195" s="5" t="s">
        <v>17</v>
      </c>
      <c r="I195" s="5"/>
      <c r="J195" s="39"/>
      <c r="K195" s="5"/>
    </row>
    <row r="196" spans="1:11" ht="32">
      <c r="A196" s="14">
        <v>44501</v>
      </c>
      <c r="B196" s="4" t="s">
        <v>761</v>
      </c>
      <c r="C196" s="3" t="s">
        <v>762</v>
      </c>
      <c r="D196" s="27">
        <v>5027735524</v>
      </c>
      <c r="E196" s="4" t="s">
        <v>763</v>
      </c>
      <c r="F196" s="4" t="s">
        <v>82</v>
      </c>
      <c r="G196" s="8" t="s">
        <v>764</v>
      </c>
      <c r="H196" s="4" t="s">
        <v>17</v>
      </c>
      <c r="I196" s="4" t="s">
        <v>17</v>
      </c>
      <c r="J196" s="40"/>
      <c r="K196" s="4"/>
    </row>
    <row r="197" spans="1:11" ht="32">
      <c r="A197" s="14">
        <v>44501</v>
      </c>
      <c r="B197" s="5" t="s">
        <v>765</v>
      </c>
      <c r="C197" s="5"/>
      <c r="D197" s="29">
        <v>5025233650</v>
      </c>
      <c r="E197" s="5" t="s">
        <v>766</v>
      </c>
      <c r="F197" s="5"/>
      <c r="G197" s="9" t="s">
        <v>767</v>
      </c>
      <c r="H197" s="5" t="s">
        <v>17</v>
      </c>
      <c r="I197" s="5"/>
      <c r="J197" s="39"/>
      <c r="K197" s="5"/>
    </row>
    <row r="198" spans="1:11" ht="32">
      <c r="A198" s="14">
        <v>44501</v>
      </c>
      <c r="B198" s="4" t="s">
        <v>647</v>
      </c>
      <c r="C198" s="3" t="s">
        <v>648</v>
      </c>
      <c r="D198" s="27">
        <v>7169838734</v>
      </c>
      <c r="E198" s="4" t="s">
        <v>768</v>
      </c>
      <c r="F198" s="4" t="s">
        <v>568</v>
      </c>
      <c r="G198" s="8" t="s">
        <v>769</v>
      </c>
      <c r="H198" s="4" t="s">
        <v>17</v>
      </c>
      <c r="I198" s="4" t="s">
        <v>17</v>
      </c>
      <c r="J198" s="40"/>
      <c r="K198" s="4"/>
    </row>
    <row r="199" spans="1:11" ht="16">
      <c r="A199" s="14">
        <v>44501</v>
      </c>
      <c r="B199" s="5" t="s">
        <v>770</v>
      </c>
      <c r="C199" s="5"/>
      <c r="D199" s="29">
        <v>5169415015</v>
      </c>
      <c r="E199" s="5"/>
      <c r="F199" s="5"/>
      <c r="G199" s="9"/>
      <c r="H199" s="5" t="s">
        <v>17</v>
      </c>
      <c r="I199" s="5"/>
      <c r="J199" s="39"/>
      <c r="K199" s="5"/>
    </row>
    <row r="200" spans="1:11" ht="16">
      <c r="A200" s="14">
        <v>44501</v>
      </c>
      <c r="B200" s="4" t="s">
        <v>771</v>
      </c>
      <c r="C200" s="4"/>
      <c r="D200" s="27">
        <v>5027733107</v>
      </c>
      <c r="E200" s="4"/>
      <c r="F200" s="4"/>
      <c r="G200" s="8"/>
      <c r="H200" s="4" t="s">
        <v>17</v>
      </c>
      <c r="I200" s="4"/>
      <c r="J200" s="40"/>
      <c r="K200" s="4"/>
    </row>
    <row r="201" spans="1:11" ht="16">
      <c r="A201" s="14">
        <v>44501</v>
      </c>
      <c r="B201" s="5" t="s">
        <v>772</v>
      </c>
      <c r="C201" s="5"/>
      <c r="D201" s="29" t="s">
        <v>773</v>
      </c>
      <c r="E201" s="5"/>
      <c r="F201" s="5"/>
      <c r="G201" s="9" t="s">
        <v>774</v>
      </c>
      <c r="H201" s="5" t="s">
        <v>17</v>
      </c>
      <c r="I201" s="5"/>
      <c r="J201" s="39"/>
      <c r="K201" s="5"/>
    </row>
    <row r="202" spans="1:11" ht="32">
      <c r="A202" s="14">
        <v>44502</v>
      </c>
      <c r="B202" s="4" t="s">
        <v>775</v>
      </c>
      <c r="C202" s="3" t="s">
        <v>776</v>
      </c>
      <c r="D202" s="27">
        <v>5025005147</v>
      </c>
      <c r="E202" s="4" t="s">
        <v>777</v>
      </c>
      <c r="F202" s="4" t="s">
        <v>82</v>
      </c>
      <c r="G202" s="8" t="s">
        <v>778</v>
      </c>
      <c r="H202" s="4" t="s">
        <v>17</v>
      </c>
      <c r="I202" s="4" t="s">
        <v>17</v>
      </c>
      <c r="J202" s="40"/>
      <c r="K202" s="4" t="s">
        <v>137</v>
      </c>
    </row>
    <row r="203" spans="1:11" ht="16">
      <c r="A203" s="14">
        <v>44502</v>
      </c>
      <c r="B203" s="5" t="s">
        <v>779</v>
      </c>
      <c r="C203" s="5"/>
      <c r="D203" s="29">
        <v>5024242982</v>
      </c>
      <c r="E203" s="5"/>
      <c r="F203" s="5"/>
      <c r="G203" s="9"/>
      <c r="H203" s="5" t="s">
        <v>17</v>
      </c>
      <c r="I203" s="5"/>
      <c r="J203" s="39"/>
      <c r="K203" s="5"/>
    </row>
    <row r="204" spans="1:11" ht="32">
      <c r="A204" s="14">
        <v>44502</v>
      </c>
      <c r="B204" s="4" t="s">
        <v>780</v>
      </c>
      <c r="C204" s="3" t="s">
        <v>781</v>
      </c>
      <c r="D204" s="27">
        <v>8127860151</v>
      </c>
      <c r="E204" s="4"/>
      <c r="F204" s="4"/>
      <c r="G204" s="8" t="s">
        <v>782</v>
      </c>
      <c r="H204" s="4" t="s">
        <v>17</v>
      </c>
      <c r="I204" s="4"/>
      <c r="J204" s="40"/>
      <c r="K204" s="4"/>
    </row>
    <row r="205" spans="1:11" ht="32">
      <c r="A205" s="14">
        <v>44503</v>
      </c>
      <c r="B205" s="5" t="s">
        <v>783</v>
      </c>
      <c r="C205" s="6" t="s">
        <v>784</v>
      </c>
      <c r="D205" s="29" t="s">
        <v>785</v>
      </c>
      <c r="E205" s="5" t="s">
        <v>786</v>
      </c>
      <c r="F205" s="5"/>
      <c r="G205" s="9" t="s">
        <v>787</v>
      </c>
      <c r="H205" s="5" t="s">
        <v>17</v>
      </c>
      <c r="I205" s="5" t="s">
        <v>17</v>
      </c>
      <c r="J205" s="39"/>
      <c r="K205" s="5"/>
    </row>
    <row r="206" spans="1:11" ht="32">
      <c r="A206" s="14">
        <v>44504</v>
      </c>
      <c r="B206" s="4" t="s">
        <v>788</v>
      </c>
      <c r="C206" s="71" t="s">
        <v>789</v>
      </c>
      <c r="D206" s="27">
        <v>7758303427</v>
      </c>
      <c r="E206" s="4" t="s">
        <v>790</v>
      </c>
      <c r="F206" s="4"/>
      <c r="G206" s="8" t="s">
        <v>791</v>
      </c>
      <c r="H206" s="4" t="s">
        <v>17</v>
      </c>
      <c r="I206" s="4" t="s">
        <v>17</v>
      </c>
      <c r="J206" s="40"/>
      <c r="K206" s="4"/>
    </row>
    <row r="207" spans="1:11" ht="16">
      <c r="A207" s="14">
        <v>44508</v>
      </c>
      <c r="B207" s="5" t="s">
        <v>792</v>
      </c>
      <c r="C207" s="5"/>
      <c r="D207" s="29" t="s">
        <v>793</v>
      </c>
      <c r="E207" s="5"/>
      <c r="F207" s="5"/>
      <c r="G207" s="9" t="s">
        <v>794</v>
      </c>
      <c r="H207" s="5" t="s">
        <v>17</v>
      </c>
      <c r="I207" s="5"/>
      <c r="J207" s="39"/>
      <c r="K207" s="5"/>
    </row>
    <row r="208" spans="1:11" ht="16">
      <c r="A208" s="14">
        <v>44508</v>
      </c>
      <c r="B208" s="4" t="s">
        <v>795</v>
      </c>
      <c r="C208" s="4"/>
      <c r="D208" s="27" t="s">
        <v>796</v>
      </c>
      <c r="E208" s="4"/>
      <c r="F208" s="4"/>
      <c r="G208" s="8"/>
      <c r="H208" s="4" t="s">
        <v>17</v>
      </c>
      <c r="I208" s="4"/>
      <c r="J208" s="40"/>
      <c r="K208" s="4"/>
    </row>
    <row r="209" spans="1:11" ht="16">
      <c r="A209" s="14">
        <v>44508</v>
      </c>
      <c r="B209" s="5" t="s">
        <v>797</v>
      </c>
      <c r="C209" s="5"/>
      <c r="D209" s="29" t="s">
        <v>798</v>
      </c>
      <c r="E209" s="5"/>
      <c r="F209" s="5"/>
      <c r="G209" s="9" t="s">
        <v>799</v>
      </c>
      <c r="H209" s="5" t="s">
        <v>17</v>
      </c>
      <c r="I209" s="5"/>
      <c r="J209" s="39"/>
      <c r="K209" s="5"/>
    </row>
    <row r="210" spans="1:11" ht="32">
      <c r="A210" s="14">
        <v>44508</v>
      </c>
      <c r="B210" s="4" t="s">
        <v>800</v>
      </c>
      <c r="C210" s="3" t="s">
        <v>801</v>
      </c>
      <c r="D210" s="27" t="s">
        <v>802</v>
      </c>
      <c r="E210" s="4"/>
      <c r="F210" s="4"/>
      <c r="G210" s="8" t="s">
        <v>803</v>
      </c>
      <c r="H210" s="4" t="s">
        <v>17</v>
      </c>
      <c r="I210" s="4"/>
      <c r="J210" s="40"/>
      <c r="K210" s="4"/>
    </row>
    <row r="211" spans="1:11" ht="32">
      <c r="A211" s="14">
        <v>44508</v>
      </c>
      <c r="B211" s="5" t="s">
        <v>23</v>
      </c>
      <c r="C211" s="5"/>
      <c r="D211" s="29" t="s">
        <v>24</v>
      </c>
      <c r="E211" s="5" t="s">
        <v>804</v>
      </c>
      <c r="F211" s="5"/>
      <c r="G211" s="9" t="s">
        <v>805</v>
      </c>
      <c r="H211" s="5"/>
      <c r="I211" s="5" t="s">
        <v>17</v>
      </c>
      <c r="J211" s="39"/>
      <c r="K211" s="5"/>
    </row>
    <row r="212" spans="1:11" ht="80">
      <c r="A212" s="14">
        <v>44508</v>
      </c>
      <c r="B212" s="4" t="s">
        <v>806</v>
      </c>
      <c r="C212" s="3" t="s">
        <v>807</v>
      </c>
      <c r="D212" s="27" t="s">
        <v>808</v>
      </c>
      <c r="E212" s="4" t="s">
        <v>809</v>
      </c>
      <c r="F212" s="4"/>
      <c r="G212" s="8" t="s">
        <v>810</v>
      </c>
      <c r="H212" s="4" t="s">
        <v>17</v>
      </c>
      <c r="I212" s="4"/>
      <c r="J212" s="40"/>
      <c r="K212" s="4"/>
    </row>
    <row r="213" spans="1:11" ht="32">
      <c r="A213" s="14">
        <v>44510</v>
      </c>
      <c r="B213" s="5" t="s">
        <v>811</v>
      </c>
      <c r="C213" s="5"/>
      <c r="D213" s="29" t="s">
        <v>812</v>
      </c>
      <c r="E213" s="5"/>
      <c r="F213" s="5"/>
      <c r="G213" s="9"/>
      <c r="H213" s="5" t="s">
        <v>17</v>
      </c>
      <c r="I213" s="5"/>
      <c r="J213" s="39"/>
      <c r="K213" s="5"/>
    </row>
    <row r="214" spans="1:11" ht="32">
      <c r="A214" s="14">
        <v>44512</v>
      </c>
      <c r="B214" s="4" t="s">
        <v>813</v>
      </c>
      <c r="C214" s="3" t="s">
        <v>814</v>
      </c>
      <c r="D214" s="27" t="s">
        <v>815</v>
      </c>
      <c r="E214" s="4" t="s">
        <v>816</v>
      </c>
      <c r="F214" s="4" t="s">
        <v>82</v>
      </c>
      <c r="G214" s="8" t="s">
        <v>817</v>
      </c>
      <c r="H214" s="4" t="s">
        <v>17</v>
      </c>
      <c r="I214" s="4"/>
      <c r="J214" s="40"/>
      <c r="K214" s="4"/>
    </row>
    <row r="215" spans="1:11" ht="32">
      <c r="A215" s="14">
        <v>44512</v>
      </c>
      <c r="B215" s="5" t="s">
        <v>818</v>
      </c>
      <c r="C215" s="6" t="s">
        <v>819</v>
      </c>
      <c r="D215" s="29" t="s">
        <v>820</v>
      </c>
      <c r="E215" s="5" t="s">
        <v>821</v>
      </c>
      <c r="F215" s="5" t="s">
        <v>15</v>
      </c>
      <c r="G215" s="9" t="s">
        <v>822</v>
      </c>
      <c r="H215" s="5" t="s">
        <v>17</v>
      </c>
      <c r="I215" s="5" t="s">
        <v>17</v>
      </c>
      <c r="J215" s="39"/>
      <c r="K215" s="5" t="s">
        <v>137</v>
      </c>
    </row>
    <row r="216" spans="1:11" ht="64">
      <c r="A216" s="14">
        <v>44515</v>
      </c>
      <c r="B216" s="5" t="s">
        <v>823</v>
      </c>
      <c r="C216" s="6" t="s">
        <v>824</v>
      </c>
      <c r="D216" s="29" t="s">
        <v>825</v>
      </c>
      <c r="E216" s="5" t="s">
        <v>826</v>
      </c>
      <c r="F216" s="5" t="s">
        <v>82</v>
      </c>
      <c r="G216" s="9" t="s">
        <v>827</v>
      </c>
      <c r="H216" s="5" t="s">
        <v>17</v>
      </c>
      <c r="I216" s="5" t="s">
        <v>17</v>
      </c>
      <c r="J216" s="39"/>
      <c r="K216" s="5" t="s">
        <v>137</v>
      </c>
    </row>
    <row r="217" spans="1:11" ht="48">
      <c r="A217" s="14">
        <v>44516</v>
      </c>
      <c r="B217" s="5" t="s">
        <v>828</v>
      </c>
      <c r="C217" s="6" t="s">
        <v>829</v>
      </c>
      <c r="D217" s="29">
        <v>5026939600</v>
      </c>
      <c r="E217" s="5" t="s">
        <v>830</v>
      </c>
      <c r="F217" s="5" t="s">
        <v>568</v>
      </c>
      <c r="G217" s="9" t="s">
        <v>831</v>
      </c>
      <c r="H217" s="5" t="s">
        <v>17</v>
      </c>
      <c r="I217" s="5" t="s">
        <v>17</v>
      </c>
      <c r="J217" s="39"/>
      <c r="K217" s="5" t="s">
        <v>137</v>
      </c>
    </row>
    <row r="218" spans="1:11" ht="16">
      <c r="A218" s="14">
        <v>44516</v>
      </c>
      <c r="B218" s="4" t="s">
        <v>832</v>
      </c>
      <c r="C218" s="4"/>
      <c r="D218" s="27" t="s">
        <v>833</v>
      </c>
      <c r="E218" s="4"/>
      <c r="F218" s="4"/>
      <c r="G218" s="8" t="s">
        <v>834</v>
      </c>
      <c r="H218" s="4" t="s">
        <v>17</v>
      </c>
      <c r="I218" s="4"/>
      <c r="J218" s="40"/>
      <c r="K218" s="4"/>
    </row>
    <row r="219" spans="1:11" ht="32">
      <c r="A219" s="14">
        <v>44516</v>
      </c>
      <c r="B219" s="5" t="s">
        <v>835</v>
      </c>
      <c r="C219" s="5"/>
      <c r="D219" s="29" t="s">
        <v>836</v>
      </c>
      <c r="E219" s="5"/>
      <c r="F219" s="5"/>
      <c r="G219" s="9" t="s">
        <v>837</v>
      </c>
      <c r="H219" s="5" t="s">
        <v>17</v>
      </c>
      <c r="I219" s="5"/>
      <c r="J219" s="39" t="s">
        <v>17</v>
      </c>
      <c r="K219" s="5"/>
    </row>
    <row r="220" spans="1:11" ht="32">
      <c r="A220" s="14">
        <v>44516</v>
      </c>
      <c r="B220" s="4" t="s">
        <v>838</v>
      </c>
      <c r="C220" s="4"/>
      <c r="D220" s="27">
        <v>8599874502</v>
      </c>
      <c r="E220" s="4"/>
      <c r="F220" s="4"/>
      <c r="G220" s="8" t="s">
        <v>839</v>
      </c>
      <c r="H220" s="4" t="s">
        <v>17</v>
      </c>
      <c r="I220" s="4"/>
      <c r="J220" s="40"/>
      <c r="K220" s="4"/>
    </row>
    <row r="221" spans="1:11" ht="32">
      <c r="A221" s="14">
        <v>44518</v>
      </c>
      <c r="B221" s="5" t="s">
        <v>840</v>
      </c>
      <c r="C221" s="6"/>
      <c r="D221" s="29" t="s">
        <v>841</v>
      </c>
      <c r="E221" s="5"/>
      <c r="F221" s="5"/>
      <c r="G221" s="9" t="s">
        <v>842</v>
      </c>
      <c r="H221" s="5" t="s">
        <v>17</v>
      </c>
      <c r="I221" s="5"/>
      <c r="J221" s="39"/>
      <c r="K221" s="5"/>
    </row>
    <row r="222" spans="1:11" ht="16">
      <c r="A222" s="14">
        <v>44524</v>
      </c>
      <c r="B222" s="4" t="s">
        <v>843</v>
      </c>
      <c r="C222" s="4"/>
      <c r="D222" s="27" t="s">
        <v>844</v>
      </c>
      <c r="E222" s="4"/>
      <c r="F222" s="4"/>
      <c r="G222" s="8" t="s">
        <v>845</v>
      </c>
      <c r="H222" s="4" t="s">
        <v>17</v>
      </c>
      <c r="I222" s="4"/>
      <c r="J222" s="40" t="s">
        <v>17</v>
      </c>
      <c r="K222" s="4"/>
    </row>
    <row r="223" spans="1:11" ht="48">
      <c r="A223" s="14">
        <v>44530</v>
      </c>
      <c r="B223" s="5" t="s">
        <v>846</v>
      </c>
      <c r="C223" s="6" t="s">
        <v>847</v>
      </c>
      <c r="D223" s="29">
        <v>5027748654</v>
      </c>
      <c r="E223" s="5" t="s">
        <v>848</v>
      </c>
      <c r="F223" s="5" t="s">
        <v>15</v>
      </c>
      <c r="G223" s="9"/>
      <c r="H223" s="5" t="s">
        <v>17</v>
      </c>
      <c r="I223" s="5" t="s">
        <v>17</v>
      </c>
      <c r="J223" s="39"/>
      <c r="K223" s="5"/>
    </row>
    <row r="224" spans="1:11" ht="48">
      <c r="A224" s="14">
        <v>44544</v>
      </c>
      <c r="B224" s="4" t="s">
        <v>849</v>
      </c>
      <c r="C224" s="4"/>
      <c r="D224" s="27" t="s">
        <v>850</v>
      </c>
      <c r="E224" s="4"/>
      <c r="F224" s="4"/>
      <c r="G224" s="8" t="s">
        <v>851</v>
      </c>
      <c r="H224" s="4" t="s">
        <v>17</v>
      </c>
      <c r="I224" s="4"/>
      <c r="J224" s="40"/>
      <c r="K224" s="4"/>
    </row>
    <row r="225" spans="1:11">
      <c r="A225" s="14"/>
      <c r="B225" s="4"/>
      <c r="C225" s="4"/>
      <c r="D225" s="27"/>
      <c r="E225" s="4"/>
      <c r="F225" s="4"/>
      <c r="G225" s="8"/>
      <c r="H225" s="4"/>
      <c r="I225" s="4"/>
      <c r="J225" s="40"/>
      <c r="K225" s="4"/>
    </row>
    <row r="226" spans="1:11">
      <c r="A226" s="14"/>
      <c r="B226" s="4"/>
      <c r="C226" s="4"/>
      <c r="D226" s="27"/>
      <c r="E226" s="4"/>
      <c r="F226" s="4"/>
      <c r="G226" s="8"/>
      <c r="H226" s="4"/>
      <c r="I226" s="4"/>
      <c r="J226" s="40"/>
      <c r="K226" s="4"/>
    </row>
    <row r="227" spans="1:11">
      <c r="A227" s="14"/>
      <c r="B227" s="4"/>
      <c r="C227" s="4"/>
      <c r="D227" s="27"/>
      <c r="E227" s="4"/>
      <c r="F227" s="4"/>
      <c r="G227" s="8"/>
      <c r="H227" s="4"/>
      <c r="I227" s="4"/>
      <c r="J227" s="40"/>
      <c r="K227" s="4"/>
    </row>
    <row r="228" spans="1:11">
      <c r="A228" s="14"/>
      <c r="B228" s="4"/>
      <c r="C228" s="4"/>
      <c r="D228" s="27"/>
      <c r="E228" s="4"/>
      <c r="F228" s="4"/>
      <c r="G228" s="8"/>
      <c r="H228" s="4"/>
      <c r="I228" s="4"/>
      <c r="J228" s="40"/>
      <c r="K228" s="4"/>
    </row>
    <row r="229" spans="1:11">
      <c r="A229" s="14"/>
      <c r="B229" s="4"/>
      <c r="C229" s="4"/>
      <c r="D229" s="27"/>
      <c r="E229" s="4"/>
      <c r="F229" s="4"/>
      <c r="G229" s="8"/>
      <c r="H229" s="4"/>
      <c r="I229" s="4"/>
      <c r="J229" s="40"/>
      <c r="K229" s="4"/>
    </row>
    <row r="230" spans="1:11">
      <c r="A230" s="14"/>
      <c r="B230" s="4"/>
      <c r="C230" s="4"/>
      <c r="D230" s="27"/>
      <c r="E230" s="4"/>
      <c r="F230" s="4"/>
      <c r="G230" s="8"/>
      <c r="H230" s="4"/>
      <c r="I230" s="4"/>
      <c r="J230" s="40"/>
      <c r="K230" s="4"/>
    </row>
    <row r="231" spans="1:11">
      <c r="A231" s="14"/>
      <c r="B231" s="4"/>
      <c r="C231" s="4"/>
      <c r="D231" s="27"/>
      <c r="E231" s="4"/>
      <c r="F231" s="4"/>
      <c r="G231" s="8"/>
      <c r="H231" s="4"/>
      <c r="I231" s="4"/>
      <c r="J231" s="40"/>
      <c r="K231" s="4"/>
    </row>
    <row r="232" spans="1:11">
      <c r="A232" s="14"/>
      <c r="B232" s="4"/>
      <c r="C232" s="4"/>
      <c r="D232" s="27"/>
      <c r="E232" s="4"/>
      <c r="F232" s="4"/>
      <c r="G232" s="8"/>
      <c r="H232" s="4"/>
      <c r="I232" s="4"/>
      <c r="J232" s="40"/>
      <c r="K232" s="4"/>
    </row>
    <row r="233" spans="1:11">
      <c r="A233" s="14"/>
      <c r="B233" s="4"/>
      <c r="C233" s="4"/>
      <c r="D233" s="27"/>
      <c r="E233" s="4"/>
      <c r="F233" s="4"/>
      <c r="G233" s="8"/>
      <c r="H233" s="4"/>
      <c r="I233" s="4"/>
      <c r="J233" s="40"/>
      <c r="K233" s="4"/>
    </row>
    <row r="234" spans="1:11">
      <c r="A234" s="14"/>
      <c r="B234" s="4"/>
      <c r="C234" s="4"/>
      <c r="D234" s="27"/>
      <c r="E234" s="4"/>
      <c r="F234" s="4"/>
      <c r="G234" s="8"/>
      <c r="H234" s="4"/>
      <c r="I234" s="4"/>
      <c r="J234" s="40"/>
      <c r="K234" s="4"/>
    </row>
    <row r="235" spans="1:11">
      <c r="A235" s="14"/>
      <c r="B235" s="4"/>
      <c r="C235" s="4"/>
      <c r="D235" s="27"/>
      <c r="E235" s="4"/>
      <c r="F235" s="4"/>
      <c r="G235" s="8"/>
      <c r="H235" s="4"/>
      <c r="I235" s="4"/>
      <c r="J235" s="40"/>
      <c r="K235" s="4"/>
    </row>
    <row r="236" spans="1:11">
      <c r="A236" s="14"/>
      <c r="B236" s="4"/>
      <c r="C236" s="4"/>
      <c r="D236" s="27"/>
      <c r="E236" s="4"/>
      <c r="F236" s="4"/>
      <c r="G236" s="8"/>
      <c r="H236" s="4"/>
      <c r="I236" s="4"/>
      <c r="J236" s="40"/>
      <c r="K236" s="4"/>
    </row>
    <row r="237" spans="1:11">
      <c r="A237" s="14"/>
      <c r="B237" s="4"/>
      <c r="C237" s="4"/>
      <c r="D237" s="27"/>
      <c r="E237" s="4"/>
      <c r="F237" s="4"/>
      <c r="G237" s="8"/>
      <c r="H237" s="4"/>
      <c r="I237" s="4"/>
      <c r="J237" s="40"/>
      <c r="K237" s="4"/>
    </row>
    <row r="238" spans="1:11">
      <c r="A238" s="14"/>
      <c r="B238" s="4"/>
      <c r="C238" s="4"/>
      <c r="D238" s="27"/>
      <c r="E238" s="4"/>
      <c r="F238" s="4"/>
      <c r="G238" s="8"/>
      <c r="H238" s="4"/>
      <c r="I238" s="4"/>
      <c r="J238" s="40"/>
      <c r="K238" s="4"/>
    </row>
    <row r="239" spans="1:11">
      <c r="A239" s="14"/>
      <c r="B239" s="4"/>
      <c r="C239" s="4"/>
      <c r="D239" s="27"/>
      <c r="E239" s="4"/>
      <c r="F239" s="4"/>
      <c r="G239" s="8"/>
      <c r="H239" s="4"/>
      <c r="I239" s="4"/>
      <c r="J239" s="40"/>
      <c r="K239" s="4"/>
    </row>
    <row r="240" spans="1:11">
      <c r="A240" s="14"/>
      <c r="B240" s="4"/>
      <c r="C240" s="4"/>
      <c r="D240" s="27"/>
      <c r="E240" s="4"/>
      <c r="F240" s="4"/>
      <c r="G240" s="8"/>
      <c r="H240" s="4"/>
      <c r="I240" s="4"/>
      <c r="J240" s="40"/>
      <c r="K240" s="4"/>
    </row>
    <row r="241" spans="1:11">
      <c r="A241" s="14"/>
      <c r="B241" s="4"/>
      <c r="C241" s="4"/>
      <c r="D241" s="27"/>
      <c r="E241" s="4"/>
      <c r="F241" s="4"/>
      <c r="G241" s="8"/>
      <c r="H241" s="4"/>
      <c r="I241" s="4"/>
      <c r="J241" s="40"/>
      <c r="K241" s="4"/>
    </row>
    <row r="242" spans="1:11">
      <c r="A242" s="14"/>
      <c r="B242" s="4"/>
      <c r="C242" s="4"/>
      <c r="D242" s="27"/>
      <c r="E242" s="4"/>
      <c r="F242" s="4"/>
      <c r="G242" s="8"/>
      <c r="H242" s="4"/>
      <c r="I242" s="4"/>
      <c r="J242" s="40"/>
      <c r="K242" s="4"/>
    </row>
    <row r="243" spans="1:11">
      <c r="A243" s="14"/>
      <c r="B243" s="4"/>
      <c r="C243" s="4"/>
      <c r="D243" s="27"/>
      <c r="E243" s="4"/>
      <c r="F243" s="4"/>
      <c r="G243" s="8"/>
      <c r="H243" s="4"/>
      <c r="I243" s="4"/>
      <c r="J243" s="40"/>
      <c r="K243" s="4"/>
    </row>
    <row r="244" spans="1:11">
      <c r="A244" s="14"/>
      <c r="B244" s="4"/>
      <c r="C244" s="4"/>
      <c r="D244" s="27"/>
      <c r="E244" s="4"/>
      <c r="F244" s="4"/>
      <c r="G244" s="8"/>
      <c r="H244" s="4"/>
      <c r="I244" s="4"/>
      <c r="J244" s="40"/>
      <c r="K244" s="4"/>
    </row>
    <row r="245" spans="1:11">
      <c r="A245" s="14"/>
      <c r="B245" s="4"/>
      <c r="C245" s="4"/>
      <c r="D245" s="27"/>
      <c r="E245" s="4"/>
      <c r="F245" s="4"/>
      <c r="G245" s="8"/>
      <c r="H245" s="4"/>
      <c r="I245" s="4"/>
      <c r="J245" s="40"/>
      <c r="K245" s="4"/>
    </row>
    <row r="246" spans="1:11">
      <c r="A246" s="14"/>
      <c r="B246" s="4"/>
      <c r="C246" s="4"/>
      <c r="D246" s="27"/>
      <c r="E246" s="4"/>
      <c r="F246" s="4"/>
      <c r="G246" s="8"/>
      <c r="H246" s="4"/>
      <c r="I246" s="4"/>
      <c r="J246" s="40"/>
      <c r="K246" s="4"/>
    </row>
    <row r="247" spans="1:11">
      <c r="A247" s="14"/>
      <c r="B247" s="4"/>
      <c r="C247" s="4"/>
      <c r="D247" s="27"/>
      <c r="E247" s="4"/>
      <c r="F247" s="4"/>
      <c r="G247" s="8"/>
      <c r="H247" s="4"/>
      <c r="I247" s="4"/>
      <c r="J247" s="40"/>
      <c r="K247" s="4"/>
    </row>
    <row r="248" spans="1:11">
      <c r="A248" s="14"/>
      <c r="B248" s="4"/>
      <c r="C248" s="4"/>
      <c r="D248" s="27"/>
      <c r="E248" s="4"/>
      <c r="F248" s="4"/>
      <c r="G248" s="8"/>
      <c r="H248" s="4"/>
      <c r="I248" s="4"/>
      <c r="J248" s="40"/>
      <c r="K248" s="4"/>
    </row>
    <row r="249" spans="1:11">
      <c r="A249" s="14"/>
      <c r="B249" s="4"/>
      <c r="C249" s="4"/>
      <c r="D249" s="27"/>
      <c r="E249" s="4"/>
      <c r="F249" s="4"/>
      <c r="G249" s="8"/>
      <c r="H249" s="4"/>
      <c r="I249" s="4"/>
      <c r="J249" s="40"/>
      <c r="K249" s="4"/>
    </row>
    <row r="250" spans="1:11">
      <c r="A250" s="14"/>
      <c r="B250" s="4"/>
      <c r="C250" s="4"/>
      <c r="D250" s="27"/>
      <c r="E250" s="4"/>
      <c r="F250" s="4"/>
      <c r="G250" s="8"/>
      <c r="H250" s="4"/>
      <c r="I250" s="4"/>
      <c r="J250" s="40"/>
      <c r="K250" s="4"/>
    </row>
    <row r="251" spans="1:11">
      <c r="A251" s="14"/>
      <c r="B251" s="4"/>
      <c r="C251" s="4"/>
      <c r="D251" s="27"/>
      <c r="E251" s="4"/>
      <c r="F251" s="4"/>
      <c r="G251" s="8"/>
      <c r="H251" s="4"/>
      <c r="I251" s="4"/>
      <c r="J251" s="40"/>
      <c r="K251" s="4"/>
    </row>
    <row r="252" spans="1:11">
      <c r="A252" s="14"/>
      <c r="B252" s="4"/>
      <c r="C252" s="4"/>
      <c r="D252" s="27"/>
      <c r="E252" s="4"/>
      <c r="F252" s="4"/>
      <c r="G252" s="8"/>
      <c r="H252" s="4"/>
      <c r="I252" s="4"/>
      <c r="J252" s="40"/>
      <c r="K252" s="4"/>
    </row>
    <row r="253" spans="1:11">
      <c r="A253" s="14"/>
      <c r="B253" s="4"/>
      <c r="C253" s="4"/>
      <c r="D253" s="27"/>
      <c r="E253" s="4"/>
      <c r="F253" s="4"/>
      <c r="G253" s="8"/>
      <c r="H253" s="4"/>
      <c r="I253" s="4"/>
      <c r="J253" s="40"/>
      <c r="K253" s="4"/>
    </row>
    <row r="254" spans="1:11">
      <c r="A254" s="14"/>
      <c r="B254" s="4"/>
      <c r="C254" s="4"/>
      <c r="D254" s="27"/>
      <c r="E254" s="4"/>
      <c r="F254" s="4"/>
      <c r="G254" s="8"/>
      <c r="H254" s="4"/>
      <c r="I254" s="4"/>
      <c r="J254" s="40"/>
      <c r="K254" s="4"/>
    </row>
    <row r="255" spans="1:11">
      <c r="A255" s="14"/>
      <c r="B255" s="4"/>
      <c r="C255" s="4"/>
      <c r="D255" s="27"/>
      <c r="E255" s="4"/>
      <c r="F255" s="4"/>
      <c r="G255" s="8"/>
      <c r="H255" s="4"/>
      <c r="I255" s="4"/>
      <c r="J255" s="40"/>
      <c r="K255" s="4"/>
    </row>
    <row r="256" spans="1:11">
      <c r="A256" s="14"/>
      <c r="B256" s="4"/>
      <c r="C256" s="4"/>
      <c r="D256" s="27"/>
      <c r="E256" s="4"/>
      <c r="F256" s="4"/>
      <c r="G256" s="8"/>
      <c r="H256" s="4"/>
      <c r="I256" s="4"/>
      <c r="J256" s="40"/>
      <c r="K256" s="4"/>
    </row>
    <row r="257" spans="1:11">
      <c r="A257" s="14"/>
      <c r="B257" s="4"/>
      <c r="C257" s="4"/>
      <c r="D257" s="27"/>
      <c r="E257" s="4"/>
      <c r="F257" s="4"/>
      <c r="G257" s="8"/>
      <c r="H257" s="4"/>
      <c r="I257" s="4"/>
      <c r="J257" s="40"/>
      <c r="K257" s="4"/>
    </row>
    <row r="258" spans="1:11">
      <c r="A258" s="14"/>
      <c r="B258" s="4"/>
      <c r="C258" s="4"/>
      <c r="D258" s="27"/>
      <c r="E258" s="4"/>
      <c r="F258" s="4"/>
      <c r="G258" s="8"/>
      <c r="H258" s="4"/>
      <c r="I258" s="4"/>
      <c r="J258" s="40"/>
      <c r="K258" s="4"/>
    </row>
    <row r="259" spans="1:11">
      <c r="A259" s="14"/>
      <c r="B259" s="4"/>
      <c r="C259" s="4"/>
      <c r="D259" s="27"/>
      <c r="E259" s="4"/>
      <c r="F259" s="4"/>
      <c r="G259" s="8"/>
      <c r="H259" s="4"/>
      <c r="I259" s="4"/>
      <c r="J259" s="40"/>
      <c r="K259" s="4"/>
    </row>
    <row r="260" spans="1:11">
      <c r="A260" s="14"/>
      <c r="B260" s="4"/>
      <c r="C260" s="4"/>
      <c r="D260" s="27"/>
      <c r="E260" s="4"/>
      <c r="F260" s="4"/>
      <c r="G260" s="8"/>
      <c r="H260" s="4"/>
      <c r="I260" s="4"/>
      <c r="J260" s="40"/>
      <c r="K260" s="4"/>
    </row>
    <row r="261" spans="1:11">
      <c r="A261" s="14"/>
      <c r="B261" s="4"/>
      <c r="C261" s="4"/>
      <c r="D261" s="27"/>
      <c r="E261" s="4"/>
      <c r="F261" s="4"/>
      <c r="G261" s="8"/>
      <c r="H261" s="4"/>
      <c r="I261" s="4"/>
      <c r="J261" s="40"/>
      <c r="K261" s="4"/>
    </row>
    <row r="262" spans="1:11">
      <c r="A262" s="14"/>
      <c r="B262" s="4"/>
      <c r="C262" s="4"/>
      <c r="D262" s="27"/>
      <c r="E262" s="4"/>
      <c r="F262" s="4"/>
      <c r="G262" s="8"/>
      <c r="H262" s="4"/>
      <c r="I262" s="4"/>
      <c r="J262" s="40"/>
      <c r="K262" s="4"/>
    </row>
    <row r="263" spans="1:11">
      <c r="A263" s="14"/>
      <c r="B263" s="4"/>
      <c r="C263" s="4"/>
      <c r="D263" s="27"/>
      <c r="E263" s="4"/>
      <c r="F263" s="4"/>
      <c r="G263" s="8"/>
      <c r="H263" s="4"/>
      <c r="I263" s="4"/>
      <c r="J263" s="40"/>
      <c r="K263" s="4"/>
    </row>
    <row r="264" spans="1:11">
      <c r="A264" s="14"/>
      <c r="B264" s="4"/>
      <c r="C264" s="4"/>
      <c r="D264" s="27"/>
      <c r="E264" s="4"/>
      <c r="F264" s="4"/>
      <c r="G264" s="8"/>
      <c r="H264" s="4"/>
      <c r="I264" s="4"/>
      <c r="J264" s="40"/>
      <c r="K264" s="4"/>
    </row>
    <row r="265" spans="1:11">
      <c r="A265" s="14"/>
      <c r="B265" s="4"/>
      <c r="C265" s="4"/>
      <c r="D265" s="27"/>
      <c r="E265" s="4"/>
      <c r="F265" s="4"/>
      <c r="G265" s="8"/>
      <c r="H265" s="4"/>
      <c r="I265" s="4"/>
      <c r="J265" s="40"/>
      <c r="K265" s="4"/>
    </row>
    <row r="266" spans="1:11">
      <c r="A266" s="14"/>
      <c r="B266" s="4"/>
      <c r="C266" s="4"/>
      <c r="D266" s="27"/>
      <c r="E266" s="4"/>
      <c r="F266" s="4"/>
      <c r="G266" s="8"/>
      <c r="H266" s="4"/>
      <c r="I266" s="4"/>
      <c r="J266" s="40"/>
      <c r="K266" s="4"/>
    </row>
    <row r="267" spans="1:11">
      <c r="A267" s="14"/>
      <c r="B267" s="4"/>
      <c r="C267" s="4"/>
      <c r="D267" s="27"/>
      <c r="E267" s="4"/>
      <c r="F267" s="4"/>
      <c r="G267" s="8"/>
      <c r="H267" s="4"/>
      <c r="I267" s="4"/>
      <c r="J267" s="40"/>
      <c r="K267" s="4"/>
    </row>
    <row r="268" spans="1:11">
      <c r="A268" s="14"/>
      <c r="B268" s="4"/>
      <c r="C268" s="4"/>
      <c r="D268" s="27"/>
      <c r="E268" s="4"/>
      <c r="F268" s="4"/>
      <c r="G268" s="8"/>
      <c r="H268" s="4"/>
      <c r="I268" s="4"/>
      <c r="J268" s="40"/>
      <c r="K268" s="4"/>
    </row>
    <row r="269" spans="1:11">
      <c r="A269" s="14"/>
      <c r="B269" s="4"/>
      <c r="C269" s="4"/>
      <c r="D269" s="27"/>
      <c r="E269" s="4"/>
      <c r="F269" s="4"/>
      <c r="G269" s="8"/>
      <c r="H269" s="4"/>
      <c r="I269" s="4"/>
      <c r="J269" s="40"/>
      <c r="K269" s="4"/>
    </row>
    <row r="270" spans="1:11">
      <c r="A270" s="14"/>
      <c r="B270" s="4"/>
      <c r="C270" s="4"/>
      <c r="D270" s="27"/>
      <c r="E270" s="4"/>
      <c r="F270" s="4"/>
      <c r="G270" s="8"/>
      <c r="H270" s="4"/>
      <c r="I270" s="4"/>
      <c r="J270" s="40"/>
      <c r="K270" s="4"/>
    </row>
    <row r="271" spans="1:11">
      <c r="A271" s="14"/>
      <c r="B271" s="4"/>
      <c r="C271" s="4"/>
      <c r="D271" s="27"/>
      <c r="E271" s="4"/>
      <c r="F271" s="4"/>
      <c r="G271" s="8"/>
      <c r="H271" s="4"/>
      <c r="I271" s="4"/>
      <c r="J271" s="40"/>
      <c r="K271" s="4"/>
    </row>
    <row r="272" spans="1:11">
      <c r="A272" s="14"/>
      <c r="B272" s="4"/>
      <c r="C272" s="4"/>
      <c r="D272" s="27"/>
      <c r="E272" s="4"/>
      <c r="F272" s="4"/>
      <c r="G272" s="8"/>
      <c r="H272" s="4"/>
      <c r="I272" s="4"/>
      <c r="J272" s="40"/>
      <c r="K272" s="4"/>
    </row>
    <row r="273" spans="1:11">
      <c r="A273" s="14"/>
      <c r="B273" s="4"/>
      <c r="C273" s="4"/>
      <c r="D273" s="27"/>
      <c r="E273" s="4"/>
      <c r="F273" s="4"/>
      <c r="G273" s="8"/>
      <c r="H273" s="4"/>
      <c r="I273" s="4"/>
      <c r="J273" s="40"/>
      <c r="K273" s="4"/>
    </row>
    <row r="274" spans="1:11">
      <c r="A274" s="14"/>
      <c r="B274" s="4"/>
      <c r="C274" s="4"/>
      <c r="D274" s="27"/>
      <c r="E274" s="4"/>
      <c r="F274" s="4"/>
      <c r="G274" s="8"/>
      <c r="H274" s="4"/>
      <c r="I274" s="4"/>
      <c r="J274" s="40"/>
      <c r="K274" s="4"/>
    </row>
    <row r="275" spans="1:11">
      <c r="A275" s="14"/>
      <c r="B275" s="4"/>
      <c r="C275" s="4"/>
      <c r="D275" s="27"/>
      <c r="E275" s="4"/>
      <c r="F275" s="4"/>
      <c r="G275" s="8"/>
      <c r="H275" s="4"/>
      <c r="I275" s="4"/>
      <c r="J275" s="40"/>
      <c r="K275" s="4"/>
    </row>
    <row r="276" spans="1:11">
      <c r="A276" s="14"/>
      <c r="B276" s="4"/>
      <c r="C276" s="4"/>
      <c r="D276" s="27"/>
      <c r="E276" s="4"/>
      <c r="F276" s="4"/>
      <c r="G276" s="8"/>
      <c r="H276" s="4"/>
      <c r="I276" s="4"/>
      <c r="J276" s="40"/>
      <c r="K276" s="4"/>
    </row>
    <row r="277" spans="1:11">
      <c r="A277" s="14"/>
      <c r="B277" s="4"/>
      <c r="C277" s="4"/>
      <c r="D277" s="27"/>
      <c r="E277" s="4"/>
      <c r="F277" s="4"/>
      <c r="G277" s="8"/>
      <c r="H277" s="4"/>
      <c r="I277" s="4"/>
      <c r="J277" s="40"/>
      <c r="K277" s="4"/>
    </row>
    <row r="278" spans="1:11">
      <c r="A278" s="14"/>
      <c r="B278" s="4"/>
      <c r="C278" s="4"/>
      <c r="D278" s="27"/>
      <c r="E278" s="4"/>
      <c r="F278" s="4"/>
      <c r="G278" s="8"/>
      <c r="H278" s="4"/>
      <c r="I278" s="4"/>
      <c r="J278" s="40"/>
      <c r="K278" s="4"/>
    </row>
    <row r="279" spans="1:11">
      <c r="A279" s="14"/>
      <c r="B279" s="4"/>
      <c r="C279" s="4"/>
      <c r="D279" s="27"/>
      <c r="E279" s="4"/>
      <c r="F279" s="4"/>
      <c r="G279" s="8"/>
      <c r="H279" s="4"/>
      <c r="I279" s="4"/>
      <c r="J279" s="40"/>
      <c r="K279" s="4"/>
    </row>
    <row r="280" spans="1:11">
      <c r="A280" s="14"/>
      <c r="B280" s="4"/>
      <c r="C280" s="4"/>
      <c r="D280" s="27"/>
      <c r="E280" s="4"/>
      <c r="F280" s="4"/>
      <c r="G280" s="8"/>
      <c r="H280" s="4"/>
      <c r="I280" s="4"/>
      <c r="J280" s="40"/>
      <c r="K280" s="4"/>
    </row>
    <row r="281" spans="1:11">
      <c r="A281" s="14"/>
      <c r="B281" s="4"/>
      <c r="C281" s="4"/>
      <c r="D281" s="27"/>
      <c r="E281" s="4"/>
      <c r="F281" s="4"/>
      <c r="G281" s="8"/>
      <c r="H281" s="4"/>
      <c r="I281" s="4"/>
      <c r="J281" s="40"/>
      <c r="K281" s="4"/>
    </row>
    <row r="282" spans="1:11">
      <c r="A282" s="14"/>
      <c r="B282" s="4"/>
      <c r="C282" s="4"/>
      <c r="D282" s="27"/>
      <c r="E282" s="4"/>
      <c r="F282" s="4"/>
      <c r="G282" s="8"/>
      <c r="H282" s="4"/>
      <c r="I282" s="4"/>
      <c r="J282" s="40"/>
      <c r="K282" s="4"/>
    </row>
    <row r="283" spans="1:11">
      <c r="A283" s="14"/>
      <c r="B283" s="4"/>
      <c r="C283" s="4"/>
      <c r="D283" s="27"/>
      <c r="E283" s="4"/>
      <c r="F283" s="4"/>
      <c r="G283" s="8"/>
      <c r="H283" s="4"/>
      <c r="I283" s="4"/>
      <c r="J283" s="40"/>
      <c r="K283" s="4"/>
    </row>
    <row r="284" spans="1:11">
      <c r="A284" s="14"/>
      <c r="B284" s="4"/>
      <c r="C284" s="4"/>
      <c r="D284" s="27"/>
      <c r="E284" s="4"/>
      <c r="F284" s="4"/>
      <c r="G284" s="8"/>
      <c r="H284" s="4"/>
      <c r="I284" s="4"/>
      <c r="J284" s="40"/>
      <c r="K284" s="4"/>
    </row>
    <row r="285" spans="1:11">
      <c r="A285" s="14"/>
      <c r="B285" s="4"/>
      <c r="C285" s="4"/>
      <c r="D285" s="27"/>
      <c r="E285" s="4"/>
      <c r="F285" s="4"/>
      <c r="G285" s="8"/>
      <c r="H285" s="4"/>
      <c r="I285" s="4"/>
      <c r="J285" s="40"/>
      <c r="K285" s="4"/>
    </row>
    <row r="286" spans="1:11">
      <c r="A286" s="14"/>
      <c r="B286" s="4"/>
      <c r="C286" s="4"/>
      <c r="D286" s="27"/>
      <c r="E286" s="4"/>
      <c r="F286" s="4"/>
      <c r="G286" s="8"/>
      <c r="H286" s="4"/>
      <c r="I286" s="4"/>
      <c r="J286" s="40"/>
      <c r="K286" s="4"/>
    </row>
    <row r="287" spans="1:11">
      <c r="A287" s="14"/>
      <c r="B287" s="4"/>
      <c r="C287" s="4"/>
      <c r="D287" s="27"/>
      <c r="E287" s="4"/>
      <c r="F287" s="4"/>
      <c r="G287" s="8"/>
      <c r="H287" s="4"/>
      <c r="I287" s="4"/>
      <c r="J287" s="40"/>
      <c r="K287" s="4"/>
    </row>
    <row r="288" spans="1:11">
      <c r="A288" s="14"/>
      <c r="B288" s="4"/>
      <c r="C288" s="4"/>
      <c r="D288" s="27"/>
      <c r="E288" s="4"/>
      <c r="F288" s="4"/>
      <c r="G288" s="8"/>
      <c r="H288" s="4"/>
      <c r="I288" s="4"/>
      <c r="J288" s="40"/>
      <c r="K288" s="4"/>
    </row>
    <row r="289" spans="1:11">
      <c r="A289" s="14"/>
      <c r="B289" s="4"/>
      <c r="C289" s="4"/>
      <c r="D289" s="27"/>
      <c r="E289" s="4"/>
      <c r="F289" s="4"/>
      <c r="G289" s="8"/>
      <c r="H289" s="4"/>
      <c r="I289" s="4"/>
      <c r="J289" s="40"/>
      <c r="K289" s="4"/>
    </row>
    <row r="290" spans="1:11">
      <c r="A290" s="14"/>
      <c r="B290" s="4"/>
      <c r="C290" s="4"/>
      <c r="D290" s="27"/>
      <c r="E290" s="4"/>
      <c r="F290" s="4"/>
      <c r="G290" s="8"/>
      <c r="H290" s="4"/>
      <c r="I290" s="4"/>
      <c r="J290" s="40"/>
      <c r="K290" s="4"/>
    </row>
    <row r="291" spans="1:11">
      <c r="A291" s="14"/>
      <c r="B291" s="4"/>
      <c r="C291" s="4"/>
      <c r="D291" s="27"/>
      <c r="E291" s="4"/>
      <c r="F291" s="4"/>
      <c r="G291" s="8"/>
      <c r="H291" s="4"/>
      <c r="I291" s="4"/>
      <c r="J291" s="40"/>
      <c r="K291" s="4"/>
    </row>
    <row r="292" spans="1:11">
      <c r="A292" s="14"/>
      <c r="B292" s="4"/>
      <c r="C292" s="4"/>
      <c r="D292" s="27"/>
      <c r="E292" s="4"/>
      <c r="F292" s="4"/>
      <c r="G292" s="8"/>
      <c r="H292" s="4"/>
      <c r="I292" s="4"/>
      <c r="J292" s="40"/>
      <c r="K292" s="4"/>
    </row>
    <row r="293" spans="1:11">
      <c r="A293" s="14"/>
      <c r="B293" s="4"/>
      <c r="C293" s="4"/>
      <c r="D293" s="27"/>
      <c r="E293" s="4"/>
      <c r="F293" s="4"/>
      <c r="G293" s="8"/>
      <c r="H293" s="4"/>
      <c r="I293" s="4"/>
      <c r="J293" s="40"/>
      <c r="K293" s="4"/>
    </row>
    <row r="294" spans="1:11">
      <c r="A294" s="14"/>
      <c r="B294" s="4"/>
      <c r="C294" s="4"/>
      <c r="D294" s="27"/>
      <c r="E294" s="4"/>
      <c r="F294" s="4"/>
      <c r="G294" s="8"/>
      <c r="H294" s="4"/>
      <c r="I294" s="4"/>
      <c r="J294" s="40"/>
      <c r="K294" s="4"/>
    </row>
    <row r="295" spans="1:11">
      <c r="A295" s="14"/>
      <c r="B295" s="4"/>
      <c r="C295" s="4"/>
      <c r="D295" s="27"/>
      <c r="E295" s="4"/>
      <c r="F295" s="4"/>
      <c r="G295" s="8"/>
      <c r="H295" s="4"/>
      <c r="I295" s="4"/>
      <c r="J295" s="40"/>
      <c r="K295" s="4"/>
    </row>
    <row r="296" spans="1:11">
      <c r="A296" s="14"/>
      <c r="B296" s="4"/>
      <c r="C296" s="4"/>
      <c r="D296" s="27"/>
      <c r="E296" s="4"/>
      <c r="F296" s="4"/>
      <c r="G296" s="8"/>
      <c r="H296" s="4"/>
      <c r="I296" s="4"/>
      <c r="J296" s="40"/>
      <c r="K296" s="4"/>
    </row>
    <row r="297" spans="1:11">
      <c r="A297" s="14"/>
      <c r="B297" s="4"/>
      <c r="C297" s="4"/>
      <c r="D297" s="27"/>
      <c r="E297" s="4"/>
      <c r="F297" s="4"/>
      <c r="G297" s="8"/>
      <c r="H297" s="4"/>
      <c r="I297" s="4"/>
      <c r="J297" s="40"/>
      <c r="K297" s="4"/>
    </row>
    <row r="298" spans="1:11">
      <c r="A298" s="14"/>
      <c r="B298" s="4"/>
      <c r="C298" s="4"/>
      <c r="D298" s="27"/>
      <c r="E298" s="4"/>
      <c r="F298" s="4"/>
      <c r="G298" s="8"/>
      <c r="H298" s="4"/>
      <c r="I298" s="4"/>
      <c r="J298" s="40"/>
      <c r="K298" s="4"/>
    </row>
    <row r="299" spans="1:11">
      <c r="A299" s="14"/>
      <c r="B299" s="4"/>
      <c r="C299" s="4"/>
      <c r="D299" s="27"/>
      <c r="E299" s="4"/>
      <c r="F299" s="4"/>
      <c r="G299" s="8"/>
      <c r="H299" s="4"/>
      <c r="I299" s="4"/>
      <c r="J299" s="40"/>
      <c r="K299" s="4"/>
    </row>
    <row r="300" spans="1:11">
      <c r="A300" s="14"/>
      <c r="B300" s="4"/>
      <c r="C300" s="4"/>
      <c r="D300" s="27"/>
      <c r="E300" s="4"/>
      <c r="F300" s="4"/>
      <c r="G300" s="8"/>
      <c r="H300" s="4"/>
      <c r="I300" s="4"/>
      <c r="J300" s="40"/>
      <c r="K300" s="4"/>
    </row>
    <row r="301" spans="1:11">
      <c r="A301" s="14"/>
      <c r="B301" s="4"/>
      <c r="C301" s="4"/>
      <c r="D301" s="27"/>
      <c r="E301" s="4"/>
      <c r="F301" s="4"/>
      <c r="G301" s="8"/>
      <c r="H301" s="4"/>
      <c r="I301" s="4"/>
      <c r="J301" s="40"/>
      <c r="K301" s="4"/>
    </row>
    <row r="302" spans="1:11">
      <c r="A302" s="14"/>
      <c r="B302" s="4"/>
      <c r="C302" s="4"/>
      <c r="D302" s="27"/>
      <c r="E302" s="4"/>
      <c r="F302" s="4"/>
      <c r="G302" s="8"/>
      <c r="H302" s="4"/>
      <c r="I302" s="4"/>
      <c r="J302" s="40"/>
      <c r="K302" s="4"/>
    </row>
    <row r="303" spans="1:11">
      <c r="A303" s="14"/>
      <c r="B303" s="4"/>
      <c r="C303" s="4"/>
      <c r="D303" s="27"/>
      <c r="E303" s="4"/>
      <c r="F303" s="4"/>
      <c r="G303" s="8"/>
      <c r="H303" s="4"/>
      <c r="I303" s="4"/>
      <c r="J303" s="40"/>
      <c r="K303" s="4"/>
    </row>
    <row r="304" spans="1:11">
      <c r="A304" s="14"/>
      <c r="B304" s="4"/>
      <c r="C304" s="4"/>
      <c r="D304" s="27"/>
      <c r="E304" s="4"/>
      <c r="F304" s="4"/>
      <c r="G304" s="8"/>
      <c r="H304" s="4"/>
      <c r="I304" s="4"/>
      <c r="J304" s="40"/>
      <c r="K304" s="4"/>
    </row>
    <row r="305" spans="1:11">
      <c r="A305" s="14"/>
      <c r="B305" s="4"/>
      <c r="C305" s="4"/>
      <c r="D305" s="27"/>
      <c r="E305" s="4"/>
      <c r="F305" s="4"/>
      <c r="G305" s="8"/>
      <c r="H305" s="4"/>
      <c r="I305" s="4"/>
      <c r="J305" s="40"/>
      <c r="K305" s="4"/>
    </row>
    <row r="306" spans="1:11">
      <c r="A306" s="14"/>
      <c r="B306" s="4"/>
      <c r="C306" s="4"/>
      <c r="D306" s="27"/>
      <c r="E306" s="4"/>
      <c r="F306" s="4"/>
      <c r="G306" s="8"/>
      <c r="H306" s="4"/>
      <c r="I306" s="4"/>
      <c r="J306" s="40"/>
      <c r="K306" s="4"/>
    </row>
    <row r="307" spans="1:11">
      <c r="A307" s="14"/>
      <c r="B307" s="4"/>
      <c r="C307" s="4"/>
      <c r="D307" s="27"/>
      <c r="E307" s="4"/>
      <c r="F307" s="4"/>
      <c r="G307" s="8"/>
      <c r="H307" s="4"/>
      <c r="I307" s="4"/>
      <c r="J307" s="40"/>
      <c r="K307" s="4"/>
    </row>
    <row r="308" spans="1:11">
      <c r="A308" s="14"/>
      <c r="B308" s="4"/>
      <c r="C308" s="4"/>
      <c r="D308" s="27"/>
      <c r="E308" s="4"/>
      <c r="F308" s="4"/>
      <c r="G308" s="8"/>
      <c r="H308" s="4"/>
      <c r="I308" s="4"/>
      <c r="J308" s="40"/>
      <c r="K308" s="4"/>
    </row>
    <row r="309" spans="1:11">
      <c r="A309" s="14"/>
      <c r="B309" s="4"/>
      <c r="C309" s="4"/>
      <c r="D309" s="27"/>
      <c r="E309" s="4"/>
      <c r="F309" s="4"/>
      <c r="G309" s="8"/>
      <c r="H309" s="4"/>
      <c r="I309" s="4"/>
      <c r="J309" s="40"/>
      <c r="K309" s="4"/>
    </row>
    <row r="310" spans="1:11">
      <c r="A310" s="14"/>
      <c r="B310" s="4"/>
      <c r="C310" s="4"/>
      <c r="D310" s="27"/>
      <c r="E310" s="4"/>
      <c r="F310" s="4"/>
      <c r="G310" s="8"/>
      <c r="H310" s="4"/>
      <c r="I310" s="4"/>
      <c r="J310" s="40"/>
      <c r="K310" s="4"/>
    </row>
    <row r="311" spans="1:11">
      <c r="A311" s="14"/>
      <c r="B311" s="4"/>
      <c r="C311" s="4"/>
      <c r="D311" s="27"/>
      <c r="E311" s="4"/>
      <c r="F311" s="4"/>
      <c r="G311" s="8"/>
      <c r="H311" s="4"/>
      <c r="I311" s="4"/>
      <c r="J311" s="40"/>
      <c r="K311" s="4"/>
    </row>
    <row r="312" spans="1:11">
      <c r="A312" s="14"/>
      <c r="B312" s="4"/>
      <c r="C312" s="4"/>
      <c r="D312" s="27"/>
      <c r="E312" s="4"/>
      <c r="F312" s="4"/>
      <c r="G312" s="8"/>
      <c r="H312" s="4"/>
      <c r="I312" s="4"/>
      <c r="J312" s="40"/>
      <c r="K312" s="4"/>
    </row>
    <row r="313" spans="1:11">
      <c r="A313" s="14"/>
      <c r="B313" s="4"/>
      <c r="C313" s="4"/>
      <c r="D313" s="27"/>
      <c r="E313" s="4"/>
      <c r="F313" s="4"/>
      <c r="G313" s="8"/>
      <c r="H313" s="4"/>
      <c r="I313" s="4"/>
      <c r="J313" s="40"/>
      <c r="K313" s="4"/>
    </row>
    <row r="314" spans="1:11">
      <c r="A314" s="14"/>
      <c r="B314" s="4"/>
      <c r="C314" s="4"/>
      <c r="D314" s="27"/>
      <c r="E314" s="4"/>
      <c r="F314" s="4"/>
      <c r="G314" s="8"/>
      <c r="H314" s="4"/>
      <c r="I314" s="4"/>
      <c r="J314" s="40"/>
      <c r="K314" s="4"/>
    </row>
    <row r="315" spans="1:11">
      <c r="A315" s="14"/>
      <c r="B315" s="4"/>
      <c r="C315" s="4"/>
      <c r="D315" s="27"/>
      <c r="E315" s="4"/>
      <c r="F315" s="4"/>
      <c r="G315" s="8"/>
      <c r="H315" s="4"/>
      <c r="I315" s="4"/>
      <c r="J315" s="40"/>
      <c r="K315" s="4"/>
    </row>
    <row r="316" spans="1:11">
      <c r="A316" s="14"/>
      <c r="B316" s="4"/>
      <c r="C316" s="4"/>
      <c r="D316" s="27"/>
      <c r="E316" s="4"/>
      <c r="F316" s="4"/>
      <c r="G316" s="8"/>
      <c r="H316" s="4"/>
      <c r="I316" s="4"/>
      <c r="J316" s="40"/>
      <c r="K316" s="4"/>
    </row>
    <row r="317" spans="1:11">
      <c r="A317" s="14"/>
      <c r="B317" s="4"/>
      <c r="C317" s="4"/>
      <c r="D317" s="27"/>
      <c r="E317" s="4"/>
      <c r="F317" s="4"/>
      <c r="G317" s="8"/>
      <c r="H317" s="4"/>
      <c r="I317" s="4"/>
      <c r="J317" s="40"/>
      <c r="K317" s="4"/>
    </row>
    <row r="318" spans="1:11">
      <c r="A318" s="14"/>
      <c r="B318" s="4"/>
      <c r="C318" s="4"/>
      <c r="D318" s="27"/>
      <c r="E318" s="4"/>
      <c r="F318" s="4"/>
      <c r="G318" s="8"/>
      <c r="H318" s="4"/>
      <c r="I318" s="4"/>
      <c r="J318" s="40"/>
      <c r="K318" s="4"/>
    </row>
    <row r="319" spans="1:11">
      <c r="A319" s="14"/>
      <c r="B319" s="4"/>
      <c r="C319" s="4"/>
      <c r="D319" s="27"/>
      <c r="E319" s="4"/>
      <c r="F319" s="4"/>
      <c r="G319" s="8"/>
      <c r="H319" s="4"/>
      <c r="I319" s="4"/>
      <c r="J319" s="40"/>
      <c r="K319" s="4"/>
    </row>
    <row r="320" spans="1:11">
      <c r="A320" s="14"/>
      <c r="B320" s="4"/>
      <c r="C320" s="4"/>
      <c r="D320" s="27"/>
      <c r="E320" s="4"/>
      <c r="F320" s="4"/>
      <c r="G320" s="8"/>
      <c r="H320" s="4"/>
      <c r="I320" s="4"/>
      <c r="J320" s="40"/>
      <c r="K320" s="4"/>
    </row>
    <row r="321" spans="1:11">
      <c r="A321" s="14"/>
      <c r="B321" s="4"/>
      <c r="C321" s="4"/>
      <c r="D321" s="27"/>
      <c r="E321" s="4"/>
      <c r="F321" s="4"/>
      <c r="G321" s="8"/>
      <c r="H321" s="4"/>
      <c r="I321" s="4"/>
      <c r="J321" s="40"/>
      <c r="K321" s="4"/>
    </row>
    <row r="322" spans="1:11">
      <c r="A322" s="14"/>
      <c r="B322" s="4"/>
      <c r="C322" s="4"/>
      <c r="D322" s="27"/>
      <c r="E322" s="4"/>
      <c r="F322" s="4"/>
      <c r="G322" s="8"/>
      <c r="H322" s="4"/>
      <c r="I322" s="4"/>
      <c r="J322" s="40"/>
      <c r="K322" s="4"/>
    </row>
    <row r="323" spans="1:11">
      <c r="A323" s="14"/>
      <c r="B323" s="4"/>
      <c r="C323" s="4"/>
      <c r="D323" s="27"/>
      <c r="E323" s="4"/>
      <c r="F323" s="4"/>
      <c r="G323" s="8"/>
      <c r="H323" s="4"/>
      <c r="I323" s="4"/>
      <c r="J323" s="40"/>
      <c r="K323" s="4"/>
    </row>
    <row r="324" spans="1:11">
      <c r="A324" s="14"/>
      <c r="B324" s="4"/>
      <c r="C324" s="4"/>
      <c r="D324" s="27"/>
      <c r="E324" s="4"/>
      <c r="F324" s="4"/>
      <c r="G324" s="8"/>
      <c r="H324" s="4"/>
      <c r="I324" s="4"/>
      <c r="J324" s="40"/>
      <c r="K324" s="4"/>
    </row>
    <row r="325" spans="1:11">
      <c r="A325" s="14"/>
      <c r="B325" s="4"/>
      <c r="C325" s="4"/>
      <c r="D325" s="27"/>
      <c r="E325" s="4"/>
      <c r="F325" s="4"/>
      <c r="G325" s="8"/>
      <c r="H325" s="4"/>
      <c r="I325" s="4"/>
      <c r="J325" s="40"/>
      <c r="K325" s="4"/>
    </row>
    <row r="326" spans="1:11">
      <c r="A326" s="14"/>
      <c r="B326" s="4"/>
      <c r="C326" s="4"/>
      <c r="D326" s="27"/>
      <c r="E326" s="4"/>
      <c r="F326" s="4"/>
      <c r="G326" s="8"/>
      <c r="H326" s="4"/>
      <c r="I326" s="4"/>
      <c r="J326" s="40"/>
      <c r="K326" s="4"/>
    </row>
    <row r="327" spans="1:11">
      <c r="A327" s="14"/>
      <c r="B327" s="4"/>
      <c r="C327" s="4"/>
      <c r="D327" s="27"/>
      <c r="E327" s="4"/>
      <c r="F327" s="4"/>
      <c r="G327" s="8"/>
      <c r="H327" s="4"/>
      <c r="I327" s="4"/>
      <c r="J327" s="40"/>
      <c r="K327" s="4"/>
    </row>
    <row r="328" spans="1:11">
      <c r="A328" s="14"/>
      <c r="B328" s="4"/>
      <c r="C328" s="4"/>
      <c r="D328" s="27"/>
      <c r="E328" s="4"/>
      <c r="F328" s="4"/>
      <c r="G328" s="8"/>
      <c r="H328" s="4"/>
      <c r="I328" s="4"/>
      <c r="J328" s="40"/>
      <c r="K328" s="4"/>
    </row>
    <row r="329" spans="1:11">
      <c r="A329" s="14"/>
      <c r="B329" s="4"/>
      <c r="C329" s="4"/>
      <c r="D329" s="27"/>
      <c r="E329" s="4"/>
      <c r="F329" s="4"/>
      <c r="G329" s="8"/>
      <c r="H329" s="4"/>
      <c r="I329" s="4"/>
      <c r="J329" s="40"/>
      <c r="K329" s="4"/>
    </row>
    <row r="330" spans="1:11">
      <c r="A330" s="14"/>
      <c r="B330" s="4"/>
      <c r="C330" s="4"/>
      <c r="D330" s="27"/>
      <c r="E330" s="4"/>
      <c r="F330" s="4"/>
      <c r="G330" s="8"/>
      <c r="H330" s="4"/>
      <c r="I330" s="4"/>
      <c r="J330" s="40"/>
      <c r="K330" s="4"/>
    </row>
    <row r="331" spans="1:11">
      <c r="A331" s="14"/>
      <c r="B331" s="4"/>
      <c r="C331" s="4"/>
      <c r="D331" s="27"/>
      <c r="E331" s="4"/>
      <c r="F331" s="4"/>
      <c r="G331" s="8"/>
      <c r="H331" s="4"/>
      <c r="I331" s="4"/>
      <c r="J331" s="40"/>
      <c r="K331" s="4"/>
    </row>
    <row r="332" spans="1:11">
      <c r="A332" s="14"/>
      <c r="B332" s="4"/>
      <c r="C332" s="4"/>
      <c r="D332" s="27"/>
      <c r="E332" s="4"/>
      <c r="F332" s="4"/>
      <c r="G332" s="8"/>
      <c r="H332" s="4"/>
      <c r="I332" s="4"/>
      <c r="J332" s="40"/>
      <c r="K332" s="4"/>
    </row>
    <row r="333" spans="1:11">
      <c r="A333" s="14"/>
      <c r="B333" s="4"/>
      <c r="C333" s="4"/>
      <c r="D333" s="27"/>
      <c r="E333" s="4"/>
      <c r="F333" s="4"/>
      <c r="G333" s="8"/>
      <c r="H333" s="4"/>
      <c r="I333" s="4"/>
      <c r="J333" s="40"/>
      <c r="K333" s="4"/>
    </row>
    <row r="334" spans="1:11">
      <c r="A334" s="14"/>
      <c r="B334" s="4"/>
      <c r="C334" s="4"/>
      <c r="D334" s="27"/>
      <c r="E334" s="4"/>
      <c r="F334" s="4"/>
      <c r="G334" s="8"/>
      <c r="H334" s="4"/>
      <c r="I334" s="4"/>
      <c r="J334" s="40"/>
      <c r="K334" s="4"/>
    </row>
    <row r="335" spans="1:11">
      <c r="A335" s="14"/>
      <c r="B335" s="4"/>
      <c r="C335" s="4"/>
      <c r="D335" s="27"/>
      <c r="E335" s="4"/>
      <c r="F335" s="4"/>
      <c r="G335" s="8"/>
      <c r="H335" s="4"/>
      <c r="I335" s="4"/>
      <c r="J335" s="40"/>
      <c r="K335" s="4"/>
    </row>
    <row r="336" spans="1:11">
      <c r="A336" s="14"/>
      <c r="B336" s="4"/>
      <c r="C336" s="4"/>
      <c r="D336" s="27"/>
      <c r="E336" s="4"/>
      <c r="F336" s="4"/>
      <c r="G336" s="8"/>
      <c r="H336" s="4"/>
      <c r="I336" s="4"/>
      <c r="J336" s="40"/>
      <c r="K336" s="4"/>
    </row>
    <row r="337" spans="1:11">
      <c r="A337" s="14"/>
      <c r="B337" s="4"/>
      <c r="C337" s="4"/>
      <c r="D337" s="27"/>
      <c r="E337" s="4"/>
      <c r="F337" s="4"/>
      <c r="G337" s="8"/>
      <c r="H337" s="4"/>
      <c r="I337" s="4"/>
      <c r="J337" s="40"/>
      <c r="K337" s="4"/>
    </row>
    <row r="338" spans="1:11">
      <c r="A338" s="14"/>
      <c r="B338" s="4"/>
      <c r="C338" s="4"/>
      <c r="D338" s="27"/>
      <c r="E338" s="4"/>
      <c r="F338" s="4"/>
      <c r="G338" s="8"/>
      <c r="H338" s="4"/>
      <c r="I338" s="4"/>
      <c r="J338" s="40"/>
      <c r="K338" s="4"/>
    </row>
    <row r="339" spans="1:11">
      <c r="A339" s="14"/>
      <c r="B339" s="4"/>
      <c r="C339" s="4"/>
      <c r="D339" s="27"/>
      <c r="E339" s="4"/>
      <c r="F339" s="4"/>
      <c r="G339" s="8"/>
      <c r="H339" s="4"/>
      <c r="I339" s="4"/>
      <c r="J339" s="40"/>
      <c r="K339" s="4"/>
    </row>
    <row r="340" spans="1:11">
      <c r="A340" s="14"/>
      <c r="B340" s="4"/>
      <c r="C340" s="4"/>
      <c r="D340" s="27"/>
      <c r="E340" s="4"/>
      <c r="F340" s="4"/>
      <c r="G340" s="8"/>
      <c r="H340" s="4"/>
      <c r="I340" s="4"/>
      <c r="J340" s="40"/>
      <c r="K340" s="4"/>
    </row>
    <row r="341" spans="1:11">
      <c r="A341" s="14"/>
      <c r="B341" s="4"/>
      <c r="C341" s="4"/>
      <c r="D341" s="27"/>
      <c r="E341" s="4"/>
      <c r="F341" s="4"/>
      <c r="G341" s="8"/>
      <c r="H341" s="4"/>
      <c r="I341" s="4"/>
      <c r="J341" s="40"/>
      <c r="K341" s="4"/>
    </row>
    <row r="342" spans="1:11">
      <c r="A342" s="14"/>
      <c r="B342" s="4"/>
      <c r="C342" s="4"/>
      <c r="D342" s="27"/>
      <c r="E342" s="4"/>
      <c r="F342" s="4"/>
      <c r="G342" s="8"/>
      <c r="H342" s="4"/>
      <c r="I342" s="4"/>
      <c r="J342" s="40"/>
      <c r="K342" s="4"/>
    </row>
    <row r="343" spans="1:11">
      <c r="A343" s="14"/>
      <c r="B343" s="4"/>
      <c r="C343" s="4"/>
      <c r="D343" s="27"/>
      <c r="E343" s="4"/>
      <c r="F343" s="4"/>
      <c r="G343" s="8"/>
      <c r="H343" s="4"/>
      <c r="I343" s="4"/>
      <c r="J343" s="40"/>
      <c r="K343" s="4"/>
    </row>
    <row r="344" spans="1:11">
      <c r="A344" s="14"/>
      <c r="B344" s="4"/>
      <c r="C344" s="4"/>
      <c r="D344" s="27"/>
      <c r="E344" s="4"/>
      <c r="F344" s="4"/>
      <c r="G344" s="8"/>
      <c r="H344" s="4"/>
      <c r="I344" s="4"/>
      <c r="J344" s="40"/>
      <c r="K344" s="4"/>
    </row>
    <row r="345" spans="1:11">
      <c r="A345" s="14"/>
      <c r="B345" s="4"/>
      <c r="C345" s="4"/>
      <c r="D345" s="27"/>
      <c r="E345" s="4"/>
      <c r="F345" s="4"/>
      <c r="G345" s="8"/>
      <c r="H345" s="4"/>
      <c r="I345" s="4"/>
      <c r="J345" s="40"/>
      <c r="K345" s="4"/>
    </row>
    <row r="346" spans="1:11">
      <c r="A346" s="14"/>
      <c r="B346" s="4"/>
      <c r="C346" s="4"/>
      <c r="D346" s="27"/>
      <c r="E346" s="4"/>
      <c r="F346" s="4"/>
      <c r="G346" s="8"/>
      <c r="H346" s="4"/>
      <c r="I346" s="4"/>
      <c r="J346" s="40"/>
      <c r="K346" s="4"/>
    </row>
    <row r="347" spans="1:11">
      <c r="A347" s="14"/>
      <c r="B347" s="4"/>
      <c r="C347" s="4"/>
      <c r="D347" s="27"/>
      <c r="E347" s="4"/>
      <c r="F347" s="4"/>
      <c r="G347" s="8"/>
      <c r="H347" s="4"/>
      <c r="I347" s="4"/>
      <c r="J347" s="40"/>
      <c r="K347" s="4"/>
    </row>
    <row r="348" spans="1:11">
      <c r="A348" s="14"/>
      <c r="B348" s="4"/>
      <c r="C348" s="4"/>
      <c r="D348" s="27"/>
      <c r="E348" s="4"/>
      <c r="F348" s="4"/>
      <c r="G348" s="8"/>
      <c r="H348" s="4"/>
      <c r="I348" s="4"/>
      <c r="J348" s="40"/>
      <c r="K348" s="4"/>
    </row>
    <row r="349" spans="1:11">
      <c r="A349" s="14"/>
      <c r="B349" s="4"/>
      <c r="C349" s="4"/>
      <c r="D349" s="27"/>
      <c r="E349" s="4"/>
      <c r="F349" s="4"/>
      <c r="G349" s="8"/>
      <c r="H349" s="4"/>
      <c r="I349" s="4"/>
      <c r="J349" s="40"/>
      <c r="K349" s="4"/>
    </row>
    <row r="350" spans="1:11">
      <c r="A350" s="14"/>
      <c r="B350" s="4"/>
      <c r="C350" s="4"/>
      <c r="D350" s="27"/>
      <c r="E350" s="4"/>
      <c r="F350" s="4"/>
      <c r="G350" s="8"/>
      <c r="H350" s="4"/>
      <c r="I350" s="4"/>
      <c r="J350" s="40"/>
      <c r="K350" s="4"/>
    </row>
    <row r="351" spans="1:11">
      <c r="A351" s="14"/>
      <c r="B351" s="4"/>
      <c r="C351" s="4"/>
      <c r="D351" s="27"/>
      <c r="E351" s="4"/>
      <c r="F351" s="4"/>
      <c r="G351" s="8"/>
      <c r="H351" s="4"/>
      <c r="I351" s="4"/>
      <c r="J351" s="40"/>
      <c r="K351" s="4"/>
    </row>
    <row r="352" spans="1:11">
      <c r="A352" s="14"/>
      <c r="B352" s="4"/>
      <c r="C352" s="4"/>
      <c r="D352" s="27"/>
      <c r="E352" s="4"/>
      <c r="F352" s="4"/>
      <c r="G352" s="8"/>
      <c r="H352" s="4"/>
      <c r="I352" s="4"/>
      <c r="J352" s="40"/>
      <c r="K352" s="4"/>
    </row>
    <row r="353" spans="1:11">
      <c r="A353" s="14"/>
      <c r="B353" s="4"/>
      <c r="C353" s="4"/>
      <c r="D353" s="27"/>
      <c r="E353" s="4"/>
      <c r="F353" s="4"/>
      <c r="G353" s="8"/>
      <c r="H353" s="4"/>
      <c r="I353" s="4"/>
      <c r="J353" s="40"/>
      <c r="K353" s="4"/>
    </row>
    <row r="354" spans="1:11">
      <c r="A354" s="14"/>
      <c r="B354" s="4"/>
      <c r="C354" s="4"/>
      <c r="D354" s="27"/>
      <c r="E354" s="4"/>
      <c r="F354" s="4"/>
      <c r="G354" s="8"/>
      <c r="H354" s="4"/>
      <c r="I354" s="4"/>
      <c r="J354" s="40"/>
      <c r="K354" s="4"/>
    </row>
    <row r="355" spans="1:11">
      <c r="A355" s="14"/>
      <c r="B355" s="4"/>
      <c r="C355" s="4"/>
      <c r="D355" s="27"/>
      <c r="E355" s="4"/>
      <c r="F355" s="4"/>
      <c r="G355" s="8"/>
      <c r="H355" s="4"/>
      <c r="I355" s="4"/>
      <c r="J355" s="40"/>
      <c r="K355" s="4"/>
    </row>
    <row r="356" spans="1:11">
      <c r="A356" s="14"/>
      <c r="B356" s="4"/>
      <c r="C356" s="4"/>
      <c r="D356" s="27"/>
      <c r="E356" s="4"/>
      <c r="F356" s="4"/>
      <c r="G356" s="8"/>
      <c r="H356" s="4"/>
      <c r="I356" s="4"/>
      <c r="J356" s="40"/>
      <c r="K356" s="4"/>
    </row>
    <row r="357" spans="1:11">
      <c r="A357" s="14"/>
      <c r="B357" s="4"/>
      <c r="C357" s="4"/>
      <c r="D357" s="27"/>
      <c r="E357" s="4"/>
      <c r="F357" s="4"/>
      <c r="G357" s="8"/>
      <c r="H357" s="4"/>
      <c r="I357" s="4"/>
      <c r="J357" s="40"/>
      <c r="K357" s="4"/>
    </row>
    <row r="358" spans="1:11">
      <c r="A358" s="14"/>
      <c r="B358" s="4"/>
      <c r="C358" s="4"/>
      <c r="D358" s="27"/>
      <c r="E358" s="4"/>
      <c r="F358" s="4"/>
      <c r="G358" s="8"/>
      <c r="H358" s="4"/>
      <c r="I358" s="4"/>
      <c r="J358" s="40"/>
      <c r="K358" s="4"/>
    </row>
    <row r="359" spans="1:11">
      <c r="A359" s="14"/>
      <c r="B359" s="4"/>
      <c r="C359" s="4"/>
      <c r="D359" s="27"/>
      <c r="E359" s="4"/>
      <c r="F359" s="4"/>
      <c r="G359" s="8"/>
      <c r="H359" s="4"/>
      <c r="I359" s="4"/>
      <c r="J359" s="40"/>
      <c r="K359" s="4"/>
    </row>
    <row r="360" spans="1:11">
      <c r="A360" s="14"/>
      <c r="B360" s="4"/>
      <c r="C360" s="4"/>
      <c r="D360" s="27"/>
      <c r="E360" s="4"/>
      <c r="F360" s="4"/>
      <c r="G360" s="8"/>
      <c r="H360" s="4"/>
      <c r="I360" s="4"/>
      <c r="J360" s="40"/>
      <c r="K360" s="4"/>
    </row>
    <row r="361" spans="1:11">
      <c r="A361" s="14"/>
      <c r="B361" s="4"/>
      <c r="C361" s="4"/>
      <c r="D361" s="27"/>
      <c r="E361" s="4"/>
      <c r="F361" s="4"/>
      <c r="G361" s="8"/>
      <c r="H361" s="4"/>
      <c r="I361" s="4"/>
      <c r="J361" s="40"/>
      <c r="K361" s="4"/>
    </row>
    <row r="362" spans="1:11">
      <c r="A362" s="14"/>
      <c r="B362" s="4"/>
      <c r="C362" s="4"/>
      <c r="D362" s="27"/>
      <c r="E362" s="4"/>
      <c r="F362" s="4"/>
      <c r="G362" s="8"/>
      <c r="H362" s="4"/>
      <c r="I362" s="4"/>
      <c r="J362" s="40"/>
      <c r="K362" s="4"/>
    </row>
    <row r="363" spans="1:11">
      <c r="A363" s="14"/>
      <c r="B363" s="4"/>
      <c r="C363" s="4"/>
      <c r="D363" s="27"/>
      <c r="E363" s="4"/>
      <c r="F363" s="4"/>
      <c r="G363" s="8"/>
      <c r="H363" s="4"/>
      <c r="I363" s="4"/>
      <c r="J363" s="40"/>
      <c r="K363" s="4"/>
    </row>
    <row r="364" spans="1:11">
      <c r="A364" s="14"/>
      <c r="B364" s="4"/>
      <c r="C364" s="4"/>
      <c r="D364" s="27"/>
      <c r="E364" s="4"/>
      <c r="F364" s="4"/>
      <c r="G364" s="8"/>
      <c r="H364" s="4"/>
      <c r="I364" s="4"/>
      <c r="J364" s="40"/>
      <c r="K364" s="4"/>
    </row>
    <row r="365" spans="1:11">
      <c r="A365" s="14"/>
      <c r="B365" s="4"/>
      <c r="C365" s="4"/>
      <c r="D365" s="27"/>
      <c r="E365" s="4"/>
      <c r="F365" s="4"/>
      <c r="G365" s="8"/>
      <c r="H365" s="4"/>
      <c r="I365" s="4"/>
      <c r="J365" s="40"/>
      <c r="K365" s="4"/>
    </row>
    <row r="366" spans="1:11">
      <c r="A366" s="14"/>
      <c r="B366" s="4"/>
      <c r="C366" s="4"/>
      <c r="D366" s="27"/>
      <c r="E366" s="4"/>
      <c r="F366" s="4"/>
      <c r="G366" s="8"/>
      <c r="H366" s="4"/>
      <c r="I366" s="4"/>
      <c r="J366" s="40"/>
      <c r="K366" s="4"/>
    </row>
    <row r="367" spans="1:11">
      <c r="A367" s="14"/>
      <c r="B367" s="4"/>
      <c r="C367" s="4"/>
      <c r="D367" s="27"/>
      <c r="E367" s="4"/>
      <c r="F367" s="4"/>
      <c r="G367" s="8"/>
      <c r="H367" s="4"/>
      <c r="I367" s="4"/>
      <c r="J367" s="40"/>
      <c r="K367" s="4"/>
    </row>
    <row r="368" spans="1:11">
      <c r="A368" s="14"/>
      <c r="B368" s="4"/>
      <c r="C368" s="4"/>
      <c r="D368" s="27"/>
      <c r="E368" s="4"/>
      <c r="F368" s="4"/>
      <c r="G368" s="8"/>
      <c r="H368" s="4"/>
      <c r="I368" s="4"/>
      <c r="J368" s="40"/>
      <c r="K368" s="4"/>
    </row>
    <row r="369" spans="1:11">
      <c r="A369" s="14"/>
      <c r="B369" s="4"/>
      <c r="C369" s="4"/>
      <c r="D369" s="27"/>
      <c r="E369" s="4"/>
      <c r="F369" s="4"/>
      <c r="G369" s="8"/>
      <c r="H369" s="4"/>
      <c r="I369" s="4"/>
      <c r="J369" s="40"/>
      <c r="K369" s="4"/>
    </row>
    <row r="370" spans="1:11">
      <c r="A370" s="14"/>
      <c r="B370" s="4"/>
      <c r="C370" s="4"/>
      <c r="D370" s="27"/>
      <c r="E370" s="4"/>
      <c r="F370" s="4"/>
      <c r="G370" s="8"/>
      <c r="H370" s="4"/>
      <c r="I370" s="4"/>
      <c r="J370" s="40"/>
      <c r="K370" s="4"/>
    </row>
    <row r="371" spans="1:11">
      <c r="A371" s="14"/>
      <c r="B371" s="4"/>
      <c r="C371" s="4"/>
      <c r="D371" s="27"/>
      <c r="E371" s="4"/>
      <c r="F371" s="4"/>
      <c r="G371" s="8"/>
      <c r="H371" s="4"/>
      <c r="I371" s="4"/>
      <c r="J371" s="40"/>
      <c r="K371" s="4"/>
    </row>
    <row r="372" spans="1:11">
      <c r="A372" s="14"/>
      <c r="B372" s="4"/>
      <c r="C372" s="4"/>
      <c r="D372" s="27"/>
      <c r="E372" s="4"/>
      <c r="F372" s="4"/>
      <c r="G372" s="8"/>
      <c r="H372" s="4"/>
      <c r="I372" s="4"/>
      <c r="J372" s="40"/>
      <c r="K372" s="4"/>
    </row>
    <row r="373" spans="1:11">
      <c r="A373" s="14"/>
      <c r="B373" s="4"/>
      <c r="C373" s="4"/>
      <c r="D373" s="27"/>
      <c r="E373" s="4"/>
      <c r="F373" s="4"/>
      <c r="G373" s="8"/>
      <c r="H373" s="4"/>
      <c r="I373" s="4"/>
      <c r="J373" s="40"/>
      <c r="K373" s="4"/>
    </row>
    <row r="374" spans="1:11">
      <c r="A374" s="14"/>
      <c r="B374" s="4"/>
      <c r="C374" s="4"/>
      <c r="D374" s="27"/>
      <c r="E374" s="4"/>
      <c r="F374" s="4"/>
      <c r="G374" s="8"/>
      <c r="H374" s="4"/>
      <c r="I374" s="4"/>
      <c r="J374" s="40"/>
      <c r="K374" s="4"/>
    </row>
    <row r="375" spans="1:11">
      <c r="A375" s="14"/>
      <c r="B375" s="4"/>
      <c r="C375" s="4"/>
      <c r="D375" s="27"/>
      <c r="E375" s="4"/>
      <c r="F375" s="4"/>
      <c r="G375" s="8"/>
      <c r="H375" s="4"/>
      <c r="I375" s="4"/>
      <c r="J375" s="40"/>
      <c r="K375" s="4"/>
    </row>
    <row r="376" spans="1:11">
      <c r="A376" s="14"/>
      <c r="B376" s="4"/>
      <c r="C376" s="4"/>
      <c r="D376" s="27"/>
      <c r="E376" s="4"/>
      <c r="F376" s="4"/>
      <c r="G376" s="8"/>
      <c r="H376" s="4"/>
      <c r="I376" s="4"/>
      <c r="J376" s="40"/>
      <c r="K376" s="4"/>
    </row>
    <row r="377" spans="1:11">
      <c r="A377" s="14"/>
      <c r="B377" s="4"/>
      <c r="C377" s="4"/>
      <c r="D377" s="27"/>
      <c r="E377" s="4"/>
      <c r="F377" s="4"/>
      <c r="G377" s="8"/>
      <c r="H377" s="4"/>
      <c r="I377" s="4"/>
      <c r="J377" s="40"/>
      <c r="K377" s="4"/>
    </row>
    <row r="378" spans="1:11">
      <c r="A378" s="14"/>
      <c r="B378" s="4"/>
      <c r="C378" s="4"/>
      <c r="D378" s="27"/>
      <c r="E378" s="4"/>
      <c r="F378" s="4"/>
      <c r="G378" s="8"/>
      <c r="H378" s="4"/>
      <c r="I378" s="4"/>
      <c r="J378" s="40"/>
      <c r="K378" s="4"/>
    </row>
    <row r="379" spans="1:11">
      <c r="A379" s="14"/>
      <c r="B379" s="4"/>
      <c r="C379" s="4"/>
      <c r="D379" s="27"/>
      <c r="E379" s="4"/>
      <c r="F379" s="4"/>
      <c r="G379" s="8"/>
      <c r="H379" s="4"/>
      <c r="I379" s="4"/>
      <c r="J379" s="40"/>
      <c r="K379" s="4"/>
    </row>
    <row r="380" spans="1:11">
      <c r="A380" s="14"/>
      <c r="B380" s="4"/>
      <c r="C380" s="4"/>
      <c r="D380" s="27"/>
      <c r="E380" s="4"/>
      <c r="F380" s="4"/>
      <c r="G380" s="8"/>
      <c r="H380" s="4"/>
      <c r="I380" s="4"/>
      <c r="J380" s="40"/>
      <c r="K380" s="4"/>
    </row>
    <row r="381" spans="1:11">
      <c r="A381" s="14"/>
      <c r="B381" s="4"/>
      <c r="C381" s="4"/>
      <c r="D381" s="27"/>
      <c r="E381" s="4"/>
      <c r="F381" s="4"/>
      <c r="G381" s="8"/>
      <c r="H381" s="4"/>
      <c r="I381" s="4"/>
      <c r="J381" s="40"/>
      <c r="K381" s="4"/>
    </row>
    <row r="382" spans="1:11">
      <c r="A382" s="14"/>
      <c r="B382" s="4"/>
      <c r="C382" s="4"/>
      <c r="D382" s="27"/>
      <c r="E382" s="4"/>
      <c r="F382" s="4"/>
      <c r="G382" s="8"/>
      <c r="H382" s="4"/>
      <c r="I382" s="4"/>
      <c r="J382" s="40"/>
      <c r="K382" s="4"/>
    </row>
    <row r="383" spans="1:11">
      <c r="A383" s="14"/>
      <c r="B383" s="4"/>
      <c r="C383" s="4"/>
      <c r="D383" s="27"/>
      <c r="E383" s="4"/>
      <c r="F383" s="4"/>
      <c r="G383" s="8"/>
      <c r="H383" s="4"/>
      <c r="I383" s="4"/>
      <c r="J383" s="40"/>
      <c r="K383" s="4"/>
    </row>
    <row r="384" spans="1:11">
      <c r="A384" s="14"/>
      <c r="B384" s="4"/>
      <c r="C384" s="4"/>
      <c r="D384" s="27"/>
      <c r="E384" s="4"/>
      <c r="F384" s="4"/>
      <c r="G384" s="8"/>
      <c r="H384" s="4"/>
      <c r="I384" s="4"/>
      <c r="J384" s="40"/>
      <c r="K384" s="4"/>
    </row>
    <row r="385" spans="1:11">
      <c r="A385" s="14"/>
      <c r="B385" s="4"/>
      <c r="C385" s="4"/>
      <c r="D385" s="27"/>
      <c r="E385" s="4"/>
      <c r="F385" s="4"/>
      <c r="G385" s="8"/>
      <c r="H385" s="4"/>
      <c r="I385" s="4"/>
      <c r="J385" s="40"/>
      <c r="K385" s="4"/>
    </row>
    <row r="386" spans="1:11">
      <c r="A386" s="14"/>
      <c r="B386" s="4"/>
      <c r="C386" s="4"/>
      <c r="D386" s="27"/>
      <c r="E386" s="4"/>
      <c r="F386" s="4"/>
      <c r="G386" s="8"/>
      <c r="H386" s="4"/>
      <c r="I386" s="4"/>
      <c r="J386" s="40"/>
      <c r="K386" s="4"/>
    </row>
    <row r="387" spans="1:11">
      <c r="A387" s="14"/>
      <c r="B387" s="4"/>
      <c r="C387" s="4"/>
      <c r="D387" s="27"/>
      <c r="E387" s="4"/>
      <c r="F387" s="4"/>
      <c r="G387" s="8"/>
      <c r="H387" s="4"/>
      <c r="I387" s="4"/>
      <c r="J387" s="40"/>
      <c r="K387" s="4"/>
    </row>
    <row r="388" spans="1:11">
      <c r="A388" s="14"/>
      <c r="B388" s="4"/>
      <c r="C388" s="4"/>
      <c r="D388" s="27"/>
      <c r="E388" s="4"/>
      <c r="F388" s="4"/>
      <c r="G388" s="8"/>
      <c r="H388" s="4"/>
      <c r="I388" s="4"/>
      <c r="J388" s="40"/>
      <c r="K388" s="4"/>
    </row>
    <row r="389" spans="1:11">
      <c r="A389" s="14"/>
      <c r="B389" s="4"/>
      <c r="C389" s="4"/>
      <c r="D389" s="27"/>
      <c r="E389" s="4"/>
      <c r="F389" s="4"/>
      <c r="G389" s="8"/>
      <c r="H389" s="4"/>
      <c r="I389" s="4"/>
      <c r="J389" s="40"/>
      <c r="K389" s="4"/>
    </row>
    <row r="390" spans="1:11">
      <c r="A390" s="14"/>
      <c r="B390" s="4"/>
      <c r="C390" s="4"/>
      <c r="D390" s="27"/>
      <c r="E390" s="4"/>
      <c r="F390" s="4"/>
      <c r="G390" s="8"/>
      <c r="H390" s="4"/>
      <c r="I390" s="4"/>
      <c r="J390" s="40"/>
      <c r="K390" s="4"/>
    </row>
    <row r="391" spans="1:11">
      <c r="A391" s="14"/>
      <c r="B391" s="4"/>
      <c r="C391" s="4"/>
      <c r="D391" s="27"/>
      <c r="E391" s="4"/>
      <c r="F391" s="4"/>
      <c r="G391" s="8"/>
      <c r="H391" s="4"/>
      <c r="I391" s="4"/>
      <c r="J391" s="40"/>
      <c r="K391" s="4"/>
    </row>
    <row r="392" spans="1:11">
      <c r="A392" s="14"/>
      <c r="B392" s="4"/>
      <c r="C392" s="4"/>
      <c r="D392" s="27"/>
      <c r="E392" s="4"/>
      <c r="F392" s="4"/>
      <c r="G392" s="8"/>
      <c r="H392" s="4"/>
      <c r="I392" s="4"/>
      <c r="J392" s="40"/>
      <c r="K392" s="4"/>
    </row>
    <row r="393" spans="1:11">
      <c r="A393" s="14"/>
      <c r="B393" s="4"/>
      <c r="C393" s="4"/>
      <c r="D393" s="27"/>
      <c r="E393" s="4"/>
      <c r="F393" s="4"/>
      <c r="G393" s="8"/>
      <c r="H393" s="4"/>
      <c r="I393" s="4"/>
      <c r="J393" s="40"/>
      <c r="K393" s="4"/>
    </row>
    <row r="394" spans="1:11">
      <c r="A394" s="14"/>
      <c r="B394" s="4"/>
      <c r="C394" s="4"/>
      <c r="D394" s="27"/>
      <c r="E394" s="4"/>
      <c r="F394" s="4"/>
      <c r="G394" s="8"/>
      <c r="H394" s="4"/>
      <c r="I394" s="4"/>
      <c r="J394" s="40"/>
      <c r="K394" s="4"/>
    </row>
    <row r="395" spans="1:11">
      <c r="A395" s="14"/>
      <c r="B395" s="4"/>
      <c r="C395" s="4"/>
      <c r="D395" s="27"/>
      <c r="E395" s="4"/>
      <c r="F395" s="4"/>
      <c r="G395" s="8"/>
      <c r="H395" s="4"/>
      <c r="I395" s="4"/>
      <c r="J395" s="40"/>
      <c r="K395" s="4"/>
    </row>
    <row r="396" spans="1:11">
      <c r="A396" s="14"/>
      <c r="B396" s="4"/>
      <c r="C396" s="4"/>
      <c r="D396" s="27"/>
      <c r="E396" s="4"/>
      <c r="F396" s="4"/>
      <c r="G396" s="8"/>
      <c r="H396" s="4"/>
      <c r="I396" s="4"/>
      <c r="J396" s="40"/>
      <c r="K396" s="4"/>
    </row>
    <row r="397" spans="1:11">
      <c r="A397" s="14"/>
      <c r="B397" s="4"/>
      <c r="C397" s="4"/>
      <c r="D397" s="27"/>
      <c r="E397" s="4"/>
      <c r="F397" s="4"/>
      <c r="G397" s="8"/>
      <c r="H397" s="4"/>
      <c r="I397" s="4"/>
      <c r="J397" s="40"/>
      <c r="K397" s="4"/>
    </row>
    <row r="398" spans="1:11">
      <c r="A398" s="14"/>
      <c r="B398" s="4"/>
      <c r="C398" s="4"/>
      <c r="D398" s="27"/>
      <c r="E398" s="4"/>
      <c r="F398" s="4"/>
      <c r="G398" s="8"/>
      <c r="H398" s="4"/>
      <c r="I398" s="4"/>
      <c r="J398" s="40"/>
      <c r="K398" s="4"/>
    </row>
    <row r="399" spans="1:11">
      <c r="A399" s="14"/>
      <c r="B399" s="4"/>
      <c r="C399" s="4"/>
      <c r="D399" s="27"/>
      <c r="E399" s="4"/>
      <c r="F399" s="4"/>
      <c r="G399" s="8"/>
      <c r="H399" s="4"/>
      <c r="I399" s="4"/>
      <c r="J399" s="40"/>
      <c r="K399" s="4"/>
    </row>
    <row r="400" spans="1:11">
      <c r="A400" s="14"/>
      <c r="B400" s="4"/>
      <c r="C400" s="4"/>
      <c r="D400" s="27"/>
      <c r="E400" s="4"/>
      <c r="F400" s="4"/>
      <c r="G400" s="8"/>
      <c r="H400" s="4"/>
      <c r="I400" s="4"/>
      <c r="J400" s="40"/>
      <c r="K400" s="4"/>
    </row>
    <row r="401" spans="1:11">
      <c r="A401" s="14"/>
      <c r="B401" s="4"/>
      <c r="C401" s="4"/>
      <c r="D401" s="27"/>
      <c r="E401" s="4"/>
      <c r="F401" s="4"/>
      <c r="G401" s="8"/>
      <c r="H401" s="4"/>
      <c r="I401" s="4"/>
      <c r="J401" s="40"/>
      <c r="K401" s="4"/>
    </row>
    <row r="402" spans="1:11">
      <c r="A402" s="14"/>
      <c r="B402" s="4"/>
      <c r="C402" s="4"/>
      <c r="D402" s="27"/>
      <c r="E402" s="4"/>
      <c r="F402" s="4"/>
      <c r="G402" s="8"/>
      <c r="H402" s="4"/>
      <c r="I402" s="4"/>
      <c r="J402" s="40"/>
      <c r="K402" s="4"/>
    </row>
    <row r="403" spans="1:11">
      <c r="A403" s="14"/>
      <c r="B403" s="4"/>
      <c r="C403" s="4"/>
      <c r="D403" s="27"/>
      <c r="E403" s="4"/>
      <c r="F403" s="4"/>
      <c r="G403" s="8"/>
      <c r="H403" s="4"/>
      <c r="I403" s="4"/>
      <c r="J403" s="40"/>
      <c r="K403" s="4"/>
    </row>
    <row r="404" spans="1:11">
      <c r="A404" s="14"/>
      <c r="B404" s="4"/>
      <c r="C404" s="4"/>
      <c r="D404" s="27"/>
      <c r="E404" s="4"/>
      <c r="F404" s="4"/>
      <c r="G404" s="8"/>
      <c r="H404" s="4"/>
      <c r="I404" s="4"/>
      <c r="J404" s="40"/>
      <c r="K404" s="4"/>
    </row>
    <row r="405" spans="1:11">
      <c r="A405" s="14"/>
      <c r="B405" s="4"/>
      <c r="C405" s="4"/>
      <c r="D405" s="27"/>
      <c r="E405" s="4"/>
      <c r="F405" s="4"/>
      <c r="G405" s="8"/>
      <c r="H405" s="4"/>
      <c r="I405" s="4"/>
      <c r="J405" s="40"/>
      <c r="K405" s="4"/>
    </row>
    <row r="406" spans="1:11">
      <c r="A406" s="14"/>
      <c r="B406" s="4"/>
      <c r="C406" s="4"/>
      <c r="D406" s="27"/>
      <c r="E406" s="4"/>
      <c r="F406" s="4"/>
      <c r="G406" s="8"/>
      <c r="H406" s="4"/>
      <c r="I406" s="4"/>
      <c r="J406" s="40"/>
      <c r="K406" s="4"/>
    </row>
    <row r="407" spans="1:11">
      <c r="A407" s="14"/>
      <c r="B407" s="4"/>
      <c r="C407" s="4"/>
      <c r="D407" s="27"/>
      <c r="E407" s="4"/>
      <c r="F407" s="4"/>
      <c r="G407" s="8"/>
      <c r="H407" s="4"/>
      <c r="I407" s="4"/>
      <c r="J407" s="40"/>
      <c r="K407" s="4"/>
    </row>
    <row r="408" spans="1:11">
      <c r="A408" s="14"/>
      <c r="B408" s="4"/>
      <c r="C408" s="4"/>
      <c r="D408" s="27"/>
      <c r="E408" s="4"/>
      <c r="F408" s="4"/>
      <c r="G408" s="8"/>
      <c r="H408" s="4"/>
      <c r="I408" s="4"/>
      <c r="J408" s="40"/>
      <c r="K408" s="4"/>
    </row>
    <row r="409" spans="1:11">
      <c r="A409" s="14"/>
      <c r="B409" s="4"/>
      <c r="C409" s="4"/>
      <c r="D409" s="27"/>
      <c r="E409" s="4"/>
      <c r="F409" s="4"/>
      <c r="G409" s="8"/>
      <c r="H409" s="4"/>
      <c r="I409" s="4"/>
      <c r="J409" s="40"/>
      <c r="K409" s="4"/>
    </row>
    <row r="410" spans="1:11">
      <c r="A410" s="14"/>
      <c r="B410" s="4"/>
      <c r="C410" s="4"/>
      <c r="D410" s="27"/>
      <c r="E410" s="4"/>
      <c r="F410" s="4"/>
      <c r="G410" s="8"/>
      <c r="H410" s="4"/>
      <c r="I410" s="4"/>
      <c r="J410" s="40"/>
      <c r="K410" s="4"/>
    </row>
    <row r="411" spans="1:11">
      <c r="A411" s="14"/>
      <c r="B411" s="4"/>
      <c r="C411" s="4"/>
      <c r="D411" s="27"/>
      <c r="E411" s="4"/>
      <c r="F411" s="4"/>
      <c r="G411" s="8"/>
      <c r="H411" s="4"/>
      <c r="I411" s="4"/>
      <c r="J411" s="40"/>
      <c r="K411" s="4"/>
    </row>
    <row r="412" spans="1:11">
      <c r="A412" s="14"/>
      <c r="B412" s="4"/>
      <c r="C412" s="4"/>
      <c r="D412" s="27"/>
      <c r="E412" s="4"/>
      <c r="F412" s="4"/>
      <c r="G412" s="8"/>
      <c r="H412" s="4"/>
      <c r="I412" s="4"/>
      <c r="J412" s="40"/>
      <c r="K412" s="4"/>
    </row>
    <row r="413" spans="1:11">
      <c r="A413" s="14"/>
      <c r="B413" s="4"/>
      <c r="C413" s="4"/>
      <c r="D413" s="27"/>
      <c r="E413" s="4"/>
      <c r="F413" s="4"/>
      <c r="G413" s="8"/>
      <c r="H413" s="4"/>
      <c r="I413" s="4"/>
      <c r="J413" s="40"/>
      <c r="K413" s="4"/>
    </row>
    <row r="414" spans="1:11">
      <c r="A414" s="14"/>
      <c r="B414" s="4"/>
      <c r="C414" s="4"/>
      <c r="D414" s="27"/>
      <c r="E414" s="4"/>
      <c r="F414" s="4"/>
      <c r="G414" s="8"/>
      <c r="H414" s="4"/>
      <c r="I414" s="4"/>
      <c r="J414" s="40"/>
      <c r="K414" s="4"/>
    </row>
    <row r="415" spans="1:11">
      <c r="A415" s="14"/>
      <c r="B415" s="4"/>
      <c r="C415" s="4"/>
      <c r="D415" s="27"/>
      <c r="E415" s="4"/>
      <c r="F415" s="4"/>
      <c r="G415" s="8"/>
      <c r="H415" s="4"/>
      <c r="I415" s="4"/>
      <c r="J415" s="40"/>
      <c r="K415" s="4"/>
    </row>
    <row r="416" spans="1:11">
      <c r="A416" s="14"/>
      <c r="B416" s="4"/>
      <c r="C416" s="4"/>
      <c r="D416" s="27"/>
      <c r="E416" s="4"/>
      <c r="F416" s="4"/>
      <c r="G416" s="8"/>
      <c r="H416" s="4"/>
      <c r="I416" s="4"/>
      <c r="J416" s="40"/>
      <c r="K416" s="4"/>
    </row>
    <row r="417" spans="1:11">
      <c r="A417" s="14"/>
      <c r="B417" s="4"/>
      <c r="C417" s="4"/>
      <c r="D417" s="27"/>
      <c r="E417" s="4"/>
      <c r="F417" s="4"/>
      <c r="G417" s="8"/>
      <c r="H417" s="4"/>
      <c r="I417" s="4"/>
      <c r="J417" s="40"/>
      <c r="K417" s="4"/>
    </row>
    <row r="418" spans="1:11">
      <c r="A418" s="14"/>
      <c r="B418" s="4"/>
      <c r="C418" s="4"/>
      <c r="D418" s="27"/>
      <c r="E418" s="4"/>
      <c r="F418" s="4"/>
      <c r="G418" s="8"/>
      <c r="H418" s="4"/>
      <c r="I418" s="4"/>
      <c r="J418" s="40"/>
      <c r="K418" s="4"/>
    </row>
    <row r="419" spans="1:11">
      <c r="A419" s="14"/>
      <c r="B419" s="4"/>
      <c r="C419" s="4"/>
      <c r="D419" s="27"/>
      <c r="E419" s="4"/>
      <c r="F419" s="4"/>
      <c r="G419" s="8"/>
      <c r="H419" s="4"/>
      <c r="I419" s="4"/>
      <c r="J419" s="40"/>
      <c r="K419" s="4"/>
    </row>
    <row r="420" spans="1:11">
      <c r="A420" s="14"/>
      <c r="B420" s="4"/>
      <c r="C420" s="4"/>
      <c r="D420" s="27"/>
      <c r="E420" s="4"/>
      <c r="F420" s="4"/>
      <c r="G420" s="8"/>
      <c r="H420" s="4"/>
      <c r="I420" s="4"/>
      <c r="J420" s="40"/>
      <c r="K420" s="4"/>
    </row>
    <row r="421" spans="1:11">
      <c r="A421" s="14"/>
      <c r="B421" s="4"/>
      <c r="C421" s="4"/>
      <c r="D421" s="27"/>
      <c r="E421" s="4"/>
      <c r="F421" s="4"/>
      <c r="G421" s="8"/>
      <c r="H421" s="4"/>
      <c r="I421" s="4"/>
      <c r="J421" s="40"/>
      <c r="K421" s="4"/>
    </row>
    <row r="422" spans="1:11">
      <c r="A422" s="14"/>
      <c r="B422" s="4"/>
      <c r="C422" s="4"/>
      <c r="D422" s="27"/>
      <c r="E422" s="4"/>
      <c r="F422" s="4"/>
      <c r="G422" s="8"/>
      <c r="H422" s="4"/>
      <c r="I422" s="4"/>
      <c r="J422" s="40"/>
      <c r="K422" s="4"/>
    </row>
    <row r="423" spans="1:11">
      <c r="A423" s="14"/>
      <c r="B423" s="4"/>
      <c r="C423" s="4"/>
      <c r="D423" s="27"/>
      <c r="E423" s="4"/>
      <c r="F423" s="4"/>
      <c r="G423" s="8"/>
      <c r="H423" s="4"/>
      <c r="I423" s="4"/>
      <c r="J423" s="40"/>
      <c r="K423" s="4"/>
    </row>
    <row r="424" spans="1:11">
      <c r="A424" s="14"/>
      <c r="B424" s="4"/>
      <c r="C424" s="4"/>
      <c r="D424" s="27"/>
      <c r="E424" s="4"/>
      <c r="F424" s="4"/>
      <c r="G424" s="8"/>
      <c r="H424" s="4"/>
      <c r="I424" s="4"/>
      <c r="J424" s="40"/>
      <c r="K424" s="4"/>
    </row>
    <row r="425" spans="1:11">
      <c r="A425" s="14"/>
      <c r="B425" s="4"/>
      <c r="C425" s="4"/>
      <c r="D425" s="27"/>
      <c r="E425" s="4"/>
      <c r="F425" s="4"/>
      <c r="G425" s="8"/>
      <c r="H425" s="4"/>
      <c r="I425" s="4"/>
      <c r="J425" s="40"/>
      <c r="K425" s="4"/>
    </row>
    <row r="426" spans="1:11">
      <c r="A426" s="14"/>
      <c r="B426" s="4"/>
      <c r="C426" s="4"/>
      <c r="D426" s="27"/>
      <c r="E426" s="4"/>
      <c r="F426" s="4"/>
      <c r="G426" s="8"/>
      <c r="H426" s="4"/>
      <c r="I426" s="4"/>
      <c r="J426" s="40"/>
      <c r="K426" s="4"/>
    </row>
    <row r="427" spans="1:11">
      <c r="A427" s="14"/>
      <c r="B427" s="4"/>
      <c r="C427" s="4"/>
      <c r="D427" s="27"/>
      <c r="E427" s="4"/>
      <c r="F427" s="4"/>
      <c r="G427" s="8"/>
      <c r="H427" s="4"/>
      <c r="I427" s="4"/>
      <c r="J427" s="40"/>
      <c r="K427" s="4"/>
    </row>
    <row r="428" spans="1:11">
      <c r="A428" s="14"/>
      <c r="B428" s="4"/>
      <c r="C428" s="4"/>
      <c r="D428" s="27"/>
      <c r="E428" s="4"/>
      <c r="F428" s="4"/>
      <c r="G428" s="8"/>
      <c r="H428" s="4"/>
      <c r="I428" s="4"/>
      <c r="J428" s="40"/>
      <c r="K428" s="4"/>
    </row>
    <row r="429" spans="1:11">
      <c r="A429" s="14"/>
      <c r="B429" s="4"/>
      <c r="C429" s="4"/>
      <c r="D429" s="27"/>
      <c r="E429" s="4"/>
      <c r="F429" s="4"/>
      <c r="G429" s="8"/>
      <c r="H429" s="4"/>
      <c r="I429" s="4"/>
      <c r="J429" s="40"/>
      <c r="K429" s="4"/>
    </row>
    <row r="430" spans="1:11">
      <c r="A430" s="14"/>
      <c r="B430" s="4"/>
      <c r="C430" s="4"/>
      <c r="D430" s="27"/>
      <c r="E430" s="4"/>
      <c r="F430" s="4"/>
      <c r="G430" s="8"/>
      <c r="H430" s="4"/>
      <c r="I430" s="4"/>
      <c r="J430" s="40"/>
      <c r="K430" s="4"/>
    </row>
    <row r="431" spans="1:11">
      <c r="A431" s="14"/>
      <c r="B431" s="4"/>
      <c r="C431" s="4"/>
      <c r="D431" s="27"/>
      <c r="E431" s="4"/>
      <c r="F431" s="4"/>
      <c r="G431" s="8"/>
      <c r="H431" s="4"/>
      <c r="I431" s="4"/>
      <c r="J431" s="40"/>
      <c r="K431" s="4"/>
    </row>
    <row r="432" spans="1:11">
      <c r="A432" s="14"/>
      <c r="B432" s="4"/>
      <c r="C432" s="4"/>
      <c r="D432" s="27"/>
      <c r="E432" s="4"/>
      <c r="F432" s="4"/>
      <c r="G432" s="8"/>
      <c r="H432" s="4"/>
      <c r="I432" s="4"/>
      <c r="J432" s="40"/>
      <c r="K432" s="4"/>
    </row>
    <row r="433" spans="1:11">
      <c r="A433" s="14"/>
      <c r="B433" s="4"/>
      <c r="C433" s="4"/>
      <c r="D433" s="27"/>
      <c r="E433" s="4"/>
      <c r="F433" s="4"/>
      <c r="G433" s="8"/>
      <c r="H433" s="4"/>
      <c r="I433" s="4"/>
      <c r="J433" s="40"/>
      <c r="K433" s="4"/>
    </row>
    <row r="434" spans="1:11">
      <c r="A434" s="14"/>
      <c r="B434" s="4"/>
      <c r="C434" s="4"/>
      <c r="D434" s="27"/>
      <c r="E434" s="4"/>
      <c r="F434" s="4"/>
      <c r="G434" s="8"/>
      <c r="H434" s="4"/>
      <c r="I434" s="4"/>
      <c r="J434" s="40"/>
      <c r="K434" s="4"/>
    </row>
    <row r="435" spans="1:11">
      <c r="A435" s="14"/>
      <c r="B435" s="4"/>
      <c r="C435" s="4"/>
      <c r="D435" s="27"/>
      <c r="E435" s="4"/>
      <c r="F435" s="4"/>
      <c r="G435" s="8"/>
      <c r="H435" s="4"/>
      <c r="I435" s="4"/>
      <c r="J435" s="40"/>
      <c r="K435" s="4"/>
    </row>
    <row r="436" spans="1:11">
      <c r="A436" s="14"/>
      <c r="B436" s="4"/>
      <c r="C436" s="4"/>
      <c r="D436" s="27"/>
      <c r="E436" s="4"/>
      <c r="F436" s="4"/>
      <c r="G436" s="8"/>
      <c r="H436" s="4"/>
      <c r="I436" s="4"/>
      <c r="J436" s="40"/>
      <c r="K436" s="4"/>
    </row>
    <row r="437" spans="1:11">
      <c r="A437" s="14"/>
      <c r="B437" s="4"/>
      <c r="C437" s="4"/>
      <c r="D437" s="27"/>
      <c r="E437" s="4"/>
      <c r="F437" s="4"/>
      <c r="G437" s="8"/>
      <c r="H437" s="4"/>
      <c r="I437" s="4"/>
      <c r="J437" s="40"/>
      <c r="K437" s="4"/>
    </row>
    <row r="438" spans="1:11">
      <c r="A438" s="14"/>
      <c r="B438" s="4"/>
      <c r="C438" s="4"/>
      <c r="D438" s="27"/>
      <c r="E438" s="4"/>
      <c r="F438" s="4"/>
      <c r="G438" s="8"/>
      <c r="H438" s="4"/>
      <c r="I438" s="4"/>
      <c r="J438" s="40"/>
      <c r="K438" s="4"/>
    </row>
    <row r="439" spans="1:11">
      <c r="A439" s="14"/>
      <c r="B439" s="4"/>
      <c r="C439" s="4"/>
      <c r="D439" s="27"/>
      <c r="E439" s="4"/>
      <c r="F439" s="4"/>
      <c r="G439" s="8"/>
      <c r="H439" s="4"/>
      <c r="I439" s="4"/>
      <c r="J439" s="40"/>
      <c r="K439" s="4"/>
    </row>
    <row r="440" spans="1:11">
      <c r="A440" s="14"/>
      <c r="B440" s="4"/>
      <c r="C440" s="4"/>
      <c r="D440" s="27"/>
      <c r="E440" s="4"/>
      <c r="F440" s="4"/>
      <c r="G440" s="8"/>
      <c r="H440" s="4"/>
      <c r="I440" s="4"/>
      <c r="J440" s="40"/>
      <c r="K440" s="4"/>
    </row>
    <row r="441" spans="1:11">
      <c r="A441" s="14"/>
      <c r="B441" s="4"/>
      <c r="C441" s="4"/>
      <c r="D441" s="27"/>
      <c r="E441" s="4"/>
      <c r="F441" s="4"/>
      <c r="G441" s="8"/>
      <c r="H441" s="4"/>
      <c r="I441" s="4"/>
      <c r="J441" s="40"/>
      <c r="K441" s="4"/>
    </row>
    <row r="442" spans="1:11">
      <c r="A442" s="14"/>
      <c r="B442" s="4"/>
      <c r="C442" s="4"/>
      <c r="D442" s="27"/>
      <c r="E442" s="4"/>
      <c r="F442" s="4"/>
      <c r="G442" s="8"/>
      <c r="H442" s="4"/>
      <c r="I442" s="4"/>
      <c r="J442" s="40"/>
      <c r="K442" s="4"/>
    </row>
    <row r="443" spans="1:11">
      <c r="A443" s="14"/>
      <c r="B443" s="4"/>
      <c r="C443" s="4"/>
      <c r="D443" s="27"/>
      <c r="E443" s="4"/>
      <c r="F443" s="4"/>
      <c r="G443" s="8"/>
      <c r="H443" s="4"/>
      <c r="I443" s="4"/>
      <c r="J443" s="40"/>
      <c r="K443" s="4"/>
    </row>
    <row r="444" spans="1:11">
      <c r="A444" s="14"/>
      <c r="B444" s="4"/>
      <c r="C444" s="4"/>
      <c r="D444" s="27"/>
      <c r="E444" s="4"/>
      <c r="F444" s="4"/>
      <c r="G444" s="8"/>
      <c r="H444" s="4"/>
      <c r="I444" s="4"/>
      <c r="J444" s="40"/>
      <c r="K444" s="4"/>
    </row>
    <row r="445" spans="1:11">
      <c r="A445" s="14"/>
      <c r="B445" s="4"/>
      <c r="C445" s="4"/>
      <c r="D445" s="27"/>
      <c r="E445" s="4"/>
      <c r="F445" s="4"/>
      <c r="G445" s="8"/>
      <c r="H445" s="4"/>
      <c r="I445" s="4"/>
      <c r="J445" s="40"/>
      <c r="K445" s="4"/>
    </row>
    <row r="446" spans="1:11">
      <c r="A446" s="14"/>
      <c r="B446" s="4"/>
      <c r="C446" s="4"/>
      <c r="D446" s="27"/>
      <c r="E446" s="4"/>
      <c r="F446" s="4"/>
      <c r="G446" s="8"/>
      <c r="H446" s="4"/>
      <c r="I446" s="4"/>
      <c r="J446" s="40"/>
      <c r="K446" s="4"/>
    </row>
    <row r="447" spans="1:11">
      <c r="A447" s="14"/>
      <c r="B447" s="4"/>
      <c r="C447" s="4"/>
      <c r="D447" s="27"/>
      <c r="E447" s="4"/>
      <c r="F447" s="4"/>
      <c r="G447" s="8"/>
      <c r="H447" s="4"/>
      <c r="I447" s="4"/>
      <c r="J447" s="40"/>
      <c r="K447" s="4"/>
    </row>
    <row r="448" spans="1:11">
      <c r="A448" s="14"/>
      <c r="B448" s="4"/>
      <c r="C448" s="4"/>
      <c r="D448" s="27"/>
      <c r="E448" s="4"/>
      <c r="F448" s="4"/>
      <c r="G448" s="8"/>
      <c r="H448" s="4"/>
      <c r="I448" s="4"/>
      <c r="J448" s="40"/>
      <c r="K448" s="4"/>
    </row>
    <row r="449" spans="1:11">
      <c r="A449" s="14"/>
      <c r="B449" s="4"/>
      <c r="C449" s="4"/>
      <c r="D449" s="27"/>
      <c r="E449" s="4"/>
      <c r="F449" s="4"/>
      <c r="G449" s="8"/>
      <c r="H449" s="4"/>
      <c r="I449" s="4"/>
      <c r="J449" s="40"/>
      <c r="K449" s="4"/>
    </row>
    <row r="450" spans="1:11">
      <c r="A450" s="14"/>
      <c r="B450" s="4"/>
      <c r="C450" s="4"/>
      <c r="D450" s="27"/>
      <c r="E450" s="4"/>
      <c r="F450" s="4"/>
      <c r="G450" s="8"/>
      <c r="H450" s="4"/>
      <c r="I450" s="4"/>
      <c r="J450" s="40"/>
      <c r="K450" s="4"/>
    </row>
    <row r="451" spans="1:11">
      <c r="A451" s="14"/>
      <c r="B451" s="4"/>
      <c r="C451" s="4"/>
      <c r="D451" s="27"/>
      <c r="E451" s="4"/>
      <c r="F451" s="4"/>
      <c r="G451" s="8"/>
      <c r="H451" s="4"/>
      <c r="I451" s="4"/>
      <c r="J451" s="40"/>
      <c r="K451" s="4"/>
    </row>
    <row r="452" spans="1:11">
      <c r="A452" s="14"/>
      <c r="B452" s="4"/>
      <c r="C452" s="4"/>
      <c r="D452" s="27"/>
      <c r="E452" s="4"/>
      <c r="F452" s="4"/>
      <c r="G452" s="8"/>
      <c r="H452" s="4"/>
      <c r="I452" s="4"/>
      <c r="J452" s="40"/>
      <c r="K452" s="4"/>
    </row>
    <row r="453" spans="1:11">
      <c r="A453" s="14"/>
      <c r="B453" s="4"/>
      <c r="C453" s="4"/>
      <c r="D453" s="27"/>
      <c r="E453" s="4"/>
      <c r="F453" s="4"/>
      <c r="G453" s="8"/>
      <c r="H453" s="4"/>
      <c r="I453" s="4"/>
      <c r="J453" s="40"/>
      <c r="K453" s="4"/>
    </row>
    <row r="454" spans="1:11">
      <c r="A454" s="14"/>
      <c r="B454" s="4"/>
      <c r="C454" s="4"/>
      <c r="D454" s="27"/>
      <c r="E454" s="4"/>
      <c r="F454" s="4"/>
      <c r="G454" s="8"/>
      <c r="H454" s="4"/>
      <c r="I454" s="4"/>
      <c r="J454" s="40"/>
      <c r="K454" s="4"/>
    </row>
    <row r="455" spans="1:11">
      <c r="A455" s="14"/>
      <c r="B455" s="4"/>
      <c r="C455" s="4"/>
      <c r="D455" s="27"/>
      <c r="E455" s="4"/>
      <c r="F455" s="4"/>
      <c r="G455" s="8"/>
      <c r="H455" s="4"/>
      <c r="I455" s="4"/>
      <c r="J455" s="40"/>
      <c r="K455" s="4"/>
    </row>
    <row r="456" spans="1:11">
      <c r="A456" s="14"/>
      <c r="B456" s="4"/>
      <c r="C456" s="4"/>
      <c r="D456" s="27"/>
      <c r="E456" s="4"/>
      <c r="F456" s="4"/>
      <c r="G456" s="8"/>
      <c r="H456" s="4"/>
      <c r="I456" s="4"/>
      <c r="J456" s="40"/>
      <c r="K456" s="4"/>
    </row>
    <row r="457" spans="1:11">
      <c r="A457" s="14"/>
      <c r="B457" s="4"/>
      <c r="C457" s="4"/>
      <c r="D457" s="27"/>
      <c r="E457" s="4"/>
      <c r="F457" s="4"/>
      <c r="G457" s="8"/>
      <c r="H457" s="4"/>
      <c r="I457" s="4"/>
      <c r="J457" s="40"/>
      <c r="K457" s="4"/>
    </row>
    <row r="458" spans="1:11">
      <c r="A458" s="14"/>
      <c r="B458" s="4"/>
      <c r="C458" s="4"/>
      <c r="D458" s="27"/>
      <c r="E458" s="4"/>
      <c r="F458" s="4"/>
      <c r="G458" s="8"/>
      <c r="H458" s="4"/>
      <c r="I458" s="4"/>
      <c r="J458" s="40"/>
      <c r="K458" s="4"/>
    </row>
    <row r="459" spans="1:11">
      <c r="A459" s="14"/>
      <c r="B459" s="4"/>
      <c r="C459" s="4"/>
      <c r="D459" s="27"/>
      <c r="E459" s="4"/>
      <c r="F459" s="4"/>
      <c r="G459" s="8"/>
      <c r="H459" s="4"/>
      <c r="I459" s="4"/>
      <c r="J459" s="40"/>
      <c r="K459" s="4"/>
    </row>
    <row r="460" spans="1:11">
      <c r="A460" s="14"/>
      <c r="B460" s="4"/>
      <c r="C460" s="4"/>
      <c r="D460" s="27"/>
      <c r="E460" s="4"/>
      <c r="F460" s="4"/>
      <c r="G460" s="8"/>
      <c r="H460" s="4"/>
      <c r="I460" s="4"/>
      <c r="J460" s="40"/>
      <c r="K460" s="4"/>
    </row>
    <row r="461" spans="1:11">
      <c r="A461" s="14"/>
      <c r="B461" s="4"/>
      <c r="C461" s="4"/>
      <c r="D461" s="27"/>
      <c r="E461" s="4"/>
      <c r="F461" s="4"/>
      <c r="G461" s="8"/>
      <c r="H461" s="4"/>
      <c r="I461" s="4"/>
      <c r="J461" s="40"/>
      <c r="K461" s="4"/>
    </row>
    <row r="462" spans="1:11">
      <c r="A462" s="14"/>
      <c r="B462" s="4"/>
      <c r="C462" s="4"/>
      <c r="D462" s="27"/>
      <c r="E462" s="4"/>
      <c r="F462" s="4"/>
      <c r="G462" s="8"/>
      <c r="H462" s="4"/>
      <c r="I462" s="4"/>
      <c r="J462" s="40"/>
      <c r="K462" s="4"/>
    </row>
    <row r="463" spans="1:11">
      <c r="A463" s="14"/>
      <c r="B463" s="4"/>
      <c r="C463" s="4"/>
      <c r="D463" s="27"/>
      <c r="E463" s="4"/>
      <c r="F463" s="4"/>
      <c r="G463" s="8"/>
      <c r="H463" s="4"/>
      <c r="I463" s="4"/>
      <c r="J463" s="40"/>
      <c r="K463" s="4"/>
    </row>
    <row r="464" spans="1:11">
      <c r="A464" s="14"/>
      <c r="B464" s="4"/>
      <c r="C464" s="4"/>
      <c r="D464" s="27"/>
      <c r="E464" s="4"/>
      <c r="F464" s="4"/>
      <c r="G464" s="8"/>
      <c r="H464" s="4"/>
      <c r="I464" s="4"/>
      <c r="J464" s="40"/>
      <c r="K464" s="4"/>
    </row>
    <row r="465" spans="1:11">
      <c r="A465" s="14"/>
      <c r="B465" s="4"/>
      <c r="C465" s="4"/>
      <c r="D465" s="27"/>
      <c r="E465" s="4"/>
      <c r="F465" s="4"/>
      <c r="G465" s="8"/>
      <c r="H465" s="4"/>
      <c r="I465" s="4"/>
      <c r="J465" s="40"/>
      <c r="K465" s="4"/>
    </row>
    <row r="466" spans="1:11">
      <c r="A466" s="14"/>
      <c r="B466" s="4"/>
      <c r="C466" s="4"/>
      <c r="D466" s="27"/>
      <c r="E466" s="4"/>
      <c r="F466" s="4"/>
      <c r="G466" s="8"/>
      <c r="H466" s="4"/>
      <c r="I466" s="4"/>
      <c r="J466" s="40"/>
      <c r="K466" s="4"/>
    </row>
    <row r="467" spans="1:11">
      <c r="A467" s="14"/>
      <c r="B467" s="4"/>
      <c r="C467" s="4"/>
      <c r="D467" s="27"/>
      <c r="E467" s="4"/>
      <c r="F467" s="4"/>
      <c r="G467" s="8"/>
      <c r="H467" s="4"/>
      <c r="I467" s="4"/>
      <c r="J467" s="40"/>
      <c r="K467" s="4"/>
    </row>
    <row r="468" spans="1:11">
      <c r="A468" s="14"/>
      <c r="B468" s="4"/>
      <c r="C468" s="4"/>
      <c r="D468" s="27"/>
      <c r="E468" s="4"/>
      <c r="F468" s="4"/>
      <c r="G468" s="8"/>
      <c r="H468" s="4"/>
      <c r="I468" s="4"/>
      <c r="J468" s="40"/>
      <c r="K468" s="4"/>
    </row>
    <row r="469" spans="1:11">
      <c r="A469" s="14"/>
      <c r="B469" s="4"/>
      <c r="C469" s="4"/>
      <c r="D469" s="27"/>
      <c r="E469" s="4"/>
      <c r="F469" s="4"/>
      <c r="G469" s="8"/>
      <c r="H469" s="4"/>
      <c r="I469" s="4"/>
      <c r="J469" s="40"/>
      <c r="K469" s="4"/>
    </row>
    <row r="470" spans="1:11">
      <c r="A470" s="14"/>
      <c r="B470" s="4"/>
      <c r="C470" s="4"/>
      <c r="D470" s="27"/>
      <c r="E470" s="4"/>
      <c r="F470" s="4"/>
      <c r="G470" s="8"/>
      <c r="H470" s="4"/>
      <c r="I470" s="4"/>
      <c r="J470" s="40"/>
      <c r="K470" s="4"/>
    </row>
    <row r="471" spans="1:11">
      <c r="A471" s="14"/>
      <c r="B471" s="4"/>
      <c r="C471" s="4"/>
      <c r="D471" s="27"/>
      <c r="E471" s="4"/>
      <c r="F471" s="4"/>
      <c r="G471" s="8"/>
      <c r="H471" s="4"/>
      <c r="I471" s="4"/>
      <c r="J471" s="40"/>
      <c r="K471" s="4"/>
    </row>
    <row r="472" spans="1:11">
      <c r="A472" s="14"/>
      <c r="B472" s="4"/>
      <c r="C472" s="4"/>
      <c r="D472" s="27"/>
      <c r="E472" s="4"/>
      <c r="F472" s="4"/>
      <c r="G472" s="8"/>
      <c r="H472" s="4"/>
      <c r="I472" s="4"/>
      <c r="J472" s="40"/>
      <c r="K472" s="4"/>
    </row>
    <row r="473" spans="1:11">
      <c r="A473" s="14"/>
      <c r="B473" s="4"/>
      <c r="C473" s="4"/>
      <c r="D473" s="27"/>
      <c r="E473" s="4"/>
      <c r="F473" s="4"/>
      <c r="G473" s="8"/>
      <c r="H473" s="4"/>
      <c r="I473" s="4"/>
      <c r="J473" s="40"/>
      <c r="K473" s="4"/>
    </row>
    <row r="474" spans="1:11">
      <c r="A474" s="14"/>
      <c r="B474" s="4"/>
      <c r="C474" s="4"/>
      <c r="D474" s="27"/>
      <c r="E474" s="4"/>
      <c r="F474" s="4"/>
      <c r="G474" s="8"/>
      <c r="H474" s="4"/>
      <c r="I474" s="4"/>
      <c r="J474" s="40"/>
      <c r="K474" s="4"/>
    </row>
    <row r="475" spans="1:11">
      <c r="A475" s="14"/>
      <c r="B475" s="4"/>
      <c r="C475" s="4"/>
      <c r="D475" s="27"/>
      <c r="E475" s="4"/>
      <c r="F475" s="4"/>
      <c r="G475" s="8"/>
      <c r="H475" s="4"/>
      <c r="I475" s="4"/>
      <c r="J475" s="40"/>
      <c r="K475" s="4"/>
    </row>
    <row r="476" spans="1:11">
      <c r="A476" s="14"/>
      <c r="B476" s="4"/>
      <c r="C476" s="4"/>
      <c r="D476" s="27"/>
      <c r="E476" s="4"/>
      <c r="F476" s="4"/>
      <c r="G476" s="8"/>
      <c r="H476" s="4"/>
      <c r="I476" s="4"/>
      <c r="J476" s="40"/>
      <c r="K476" s="4"/>
    </row>
    <row r="477" spans="1:11">
      <c r="A477" s="14"/>
      <c r="B477" s="4"/>
      <c r="C477" s="4"/>
      <c r="D477" s="27"/>
      <c r="E477" s="4"/>
      <c r="F477" s="4"/>
      <c r="G477" s="8"/>
      <c r="H477" s="4"/>
      <c r="I477" s="4"/>
      <c r="J477" s="40"/>
      <c r="K477" s="4"/>
    </row>
    <row r="478" spans="1:11">
      <c r="A478" s="14"/>
      <c r="B478" s="4"/>
      <c r="C478" s="4"/>
      <c r="D478" s="27"/>
      <c r="E478" s="4"/>
      <c r="F478" s="4"/>
      <c r="G478" s="8"/>
      <c r="H478" s="4"/>
      <c r="I478" s="4"/>
      <c r="J478" s="40"/>
      <c r="K478" s="4"/>
    </row>
    <row r="479" spans="1:11">
      <c r="A479" s="14"/>
      <c r="B479" s="4"/>
      <c r="C479" s="4"/>
      <c r="D479" s="27"/>
      <c r="E479" s="4"/>
      <c r="F479" s="4"/>
      <c r="G479" s="8"/>
      <c r="H479" s="4"/>
      <c r="I479" s="4"/>
      <c r="J479" s="40"/>
      <c r="K479" s="4"/>
    </row>
    <row r="480" spans="1:11">
      <c r="A480" s="14"/>
      <c r="B480" s="4"/>
      <c r="C480" s="4"/>
      <c r="D480" s="27"/>
      <c r="E480" s="4"/>
      <c r="F480" s="4"/>
      <c r="G480" s="8"/>
      <c r="H480" s="4"/>
      <c r="I480" s="4"/>
      <c r="J480" s="40"/>
      <c r="K480" s="4"/>
    </row>
    <row r="481" spans="1:11">
      <c r="A481" s="14"/>
      <c r="B481" s="4"/>
      <c r="C481" s="4"/>
      <c r="D481" s="27"/>
      <c r="E481" s="4"/>
      <c r="F481" s="4"/>
      <c r="G481" s="8"/>
      <c r="H481" s="4"/>
      <c r="I481" s="4"/>
      <c r="J481" s="40"/>
      <c r="K481" s="4"/>
    </row>
    <row r="482" spans="1:11">
      <c r="A482" s="14"/>
      <c r="B482" s="4"/>
      <c r="C482" s="4"/>
      <c r="D482" s="27"/>
      <c r="E482" s="4"/>
      <c r="F482" s="4"/>
      <c r="G482" s="8"/>
      <c r="H482" s="4"/>
      <c r="I482" s="4"/>
      <c r="J482" s="40"/>
      <c r="K482" s="4"/>
    </row>
    <row r="483" spans="1:11">
      <c r="A483" s="14"/>
      <c r="B483" s="4"/>
      <c r="C483" s="4"/>
      <c r="D483" s="27"/>
      <c r="E483" s="4"/>
      <c r="F483" s="4"/>
      <c r="G483" s="8"/>
      <c r="H483" s="4"/>
      <c r="I483" s="4"/>
      <c r="J483" s="40"/>
      <c r="K483" s="4"/>
    </row>
    <row r="484" spans="1:11">
      <c r="A484" s="14"/>
      <c r="B484" s="4"/>
      <c r="C484" s="4"/>
      <c r="D484" s="27"/>
      <c r="E484" s="4"/>
      <c r="F484" s="4"/>
      <c r="G484" s="8"/>
      <c r="H484" s="4"/>
      <c r="I484" s="4"/>
      <c r="J484" s="40"/>
      <c r="K484" s="4"/>
    </row>
    <row r="485" spans="1:11">
      <c r="A485" s="14"/>
      <c r="B485" s="4"/>
      <c r="C485" s="4"/>
      <c r="D485" s="27"/>
      <c r="E485" s="4"/>
      <c r="F485" s="4"/>
      <c r="G485" s="8"/>
      <c r="H485" s="4"/>
      <c r="I485" s="4"/>
      <c r="J485" s="40"/>
      <c r="K485" s="4"/>
    </row>
    <row r="486" spans="1:11">
      <c r="A486" s="14"/>
      <c r="B486" s="4"/>
      <c r="C486" s="4"/>
      <c r="D486" s="27"/>
      <c r="E486" s="4"/>
      <c r="F486" s="4"/>
      <c r="G486" s="8"/>
      <c r="H486" s="4"/>
      <c r="I486" s="4"/>
      <c r="J486" s="40"/>
      <c r="K486" s="4"/>
    </row>
    <row r="487" spans="1:11">
      <c r="A487" s="14"/>
      <c r="B487" s="4"/>
      <c r="C487" s="4"/>
      <c r="D487" s="27"/>
      <c r="E487" s="4"/>
      <c r="F487" s="4"/>
      <c r="G487" s="8"/>
      <c r="H487" s="4"/>
      <c r="I487" s="4"/>
      <c r="J487" s="40"/>
      <c r="K487" s="4"/>
    </row>
    <row r="488" spans="1:11">
      <c r="A488" s="14"/>
      <c r="B488" s="4"/>
      <c r="C488" s="4"/>
      <c r="D488" s="27"/>
      <c r="E488" s="4"/>
      <c r="F488" s="4"/>
      <c r="G488" s="8"/>
      <c r="H488" s="4"/>
      <c r="I488" s="4"/>
      <c r="J488" s="40"/>
      <c r="K488" s="4"/>
    </row>
    <row r="489" spans="1:11">
      <c r="A489" s="14"/>
      <c r="B489" s="4"/>
      <c r="C489" s="4"/>
      <c r="D489" s="27"/>
      <c r="E489" s="4"/>
      <c r="F489" s="4"/>
      <c r="G489" s="8"/>
      <c r="H489" s="4"/>
      <c r="I489" s="4"/>
      <c r="J489" s="40"/>
      <c r="K489" s="4"/>
    </row>
    <row r="490" spans="1:11">
      <c r="A490" s="14"/>
      <c r="B490" s="4"/>
      <c r="C490" s="4"/>
      <c r="D490" s="27"/>
      <c r="E490" s="4"/>
      <c r="F490" s="4"/>
      <c r="G490" s="8"/>
      <c r="H490" s="4"/>
      <c r="I490" s="4"/>
      <c r="J490" s="40"/>
      <c r="K490" s="4"/>
    </row>
    <row r="491" spans="1:11">
      <c r="A491" s="14"/>
      <c r="B491" s="4"/>
      <c r="C491" s="4"/>
      <c r="D491" s="27"/>
      <c r="E491" s="4"/>
      <c r="F491" s="4"/>
      <c r="G491" s="8"/>
      <c r="H491" s="4"/>
      <c r="I491" s="4"/>
      <c r="J491" s="40"/>
      <c r="K491" s="4"/>
    </row>
    <row r="492" spans="1:11">
      <c r="A492" s="14"/>
      <c r="B492" s="4"/>
      <c r="C492" s="4"/>
      <c r="D492" s="27"/>
      <c r="E492" s="4"/>
      <c r="F492" s="4"/>
      <c r="G492" s="8"/>
      <c r="H492" s="4"/>
      <c r="I492" s="4"/>
      <c r="J492" s="40"/>
      <c r="K492" s="4"/>
    </row>
    <row r="493" spans="1:11">
      <c r="A493" s="14"/>
      <c r="B493" s="4"/>
      <c r="C493" s="4"/>
      <c r="D493" s="27"/>
      <c r="E493" s="4"/>
      <c r="F493" s="4"/>
      <c r="G493" s="8"/>
      <c r="H493" s="4"/>
      <c r="I493" s="4"/>
      <c r="J493" s="40"/>
      <c r="K493" s="4"/>
    </row>
    <row r="494" spans="1:11">
      <c r="A494" s="14"/>
      <c r="B494" s="4"/>
      <c r="C494" s="4"/>
      <c r="D494" s="27"/>
      <c r="E494" s="4"/>
      <c r="F494" s="4"/>
      <c r="G494" s="8"/>
      <c r="H494" s="4"/>
      <c r="I494" s="4"/>
      <c r="J494" s="40"/>
      <c r="K494" s="4"/>
    </row>
    <row r="495" spans="1:11">
      <c r="A495" s="14"/>
      <c r="B495" s="4"/>
      <c r="C495" s="4"/>
      <c r="D495" s="27"/>
      <c r="E495" s="4"/>
      <c r="F495" s="4"/>
      <c r="G495" s="8"/>
      <c r="H495" s="4"/>
      <c r="I495" s="4"/>
      <c r="J495" s="40"/>
      <c r="K495" s="4"/>
    </row>
    <row r="496" spans="1:11">
      <c r="A496" s="14"/>
      <c r="B496" s="4"/>
      <c r="C496" s="4"/>
      <c r="D496" s="27"/>
      <c r="E496" s="4"/>
      <c r="F496" s="4"/>
      <c r="G496" s="8"/>
      <c r="H496" s="4"/>
      <c r="I496" s="4"/>
      <c r="J496" s="40"/>
      <c r="K496" s="4"/>
    </row>
    <row r="497" spans="1:11">
      <c r="A497" s="14"/>
      <c r="B497" s="4"/>
      <c r="C497" s="4"/>
      <c r="D497" s="27"/>
      <c r="E497" s="4"/>
      <c r="F497" s="4"/>
      <c r="G497" s="8"/>
      <c r="H497" s="4"/>
      <c r="I497" s="4"/>
      <c r="J497" s="40"/>
      <c r="K497" s="4"/>
    </row>
    <row r="498" spans="1:11">
      <c r="A498" s="14"/>
      <c r="B498" s="4"/>
      <c r="C498" s="4"/>
      <c r="D498" s="27"/>
      <c r="E498" s="4"/>
      <c r="F498" s="4"/>
      <c r="G498" s="8"/>
      <c r="H498" s="4"/>
      <c r="I498" s="4"/>
      <c r="J498" s="40"/>
      <c r="K498" s="4"/>
    </row>
    <row r="499" spans="1:11">
      <c r="A499" s="14"/>
      <c r="B499" s="4"/>
      <c r="C499" s="4"/>
      <c r="D499" s="27"/>
      <c r="E499" s="4"/>
      <c r="F499" s="4"/>
      <c r="G499" s="8"/>
      <c r="H499" s="4"/>
      <c r="I499" s="4"/>
      <c r="J499" s="40"/>
      <c r="K499" s="4"/>
    </row>
    <row r="500" spans="1:11">
      <c r="A500" s="14"/>
      <c r="B500" s="4"/>
      <c r="C500" s="4"/>
      <c r="D500" s="27"/>
      <c r="E500" s="4"/>
      <c r="F500" s="4"/>
      <c r="G500" s="8"/>
      <c r="H500" s="4"/>
      <c r="I500" s="4"/>
      <c r="J500" s="40"/>
      <c r="K500" s="4"/>
    </row>
    <row r="501" spans="1:11">
      <c r="A501" s="14"/>
      <c r="B501" s="4"/>
      <c r="C501" s="4"/>
      <c r="D501" s="27"/>
      <c r="E501" s="4"/>
      <c r="F501" s="4"/>
      <c r="G501" s="8"/>
      <c r="H501" s="4"/>
      <c r="I501" s="4"/>
      <c r="J501" s="40"/>
      <c r="K501" s="4"/>
    </row>
    <row r="502" spans="1:11">
      <c r="A502" s="14"/>
      <c r="B502" s="4"/>
      <c r="C502" s="4"/>
      <c r="D502" s="27"/>
      <c r="E502" s="4"/>
      <c r="F502" s="4"/>
      <c r="G502" s="8"/>
      <c r="H502" s="4"/>
      <c r="I502" s="4"/>
      <c r="J502" s="40"/>
      <c r="K502" s="4"/>
    </row>
    <row r="503" spans="1:11">
      <c r="A503" s="15"/>
      <c r="B503" s="76"/>
      <c r="C503" s="76"/>
      <c r="D503" s="77"/>
      <c r="E503" s="76"/>
      <c r="F503" s="76"/>
      <c r="G503" s="78"/>
      <c r="H503" s="76"/>
      <c r="I503" s="76"/>
      <c r="J503" s="79"/>
      <c r="K503" s="76"/>
    </row>
  </sheetData>
  <mergeCells count="3">
    <mergeCell ref="N5:O5"/>
    <mergeCell ref="N4:O4"/>
    <mergeCell ref="N6:O6"/>
  </mergeCells>
  <conditionalFormatting sqref="A2:H503">
    <cfRule type="expression" dxfId="95" priority="39">
      <formula>$H2="x"</formula>
    </cfRule>
  </conditionalFormatting>
  <conditionalFormatting sqref="A2:A503">
    <cfRule type="expression" dxfId="94" priority="40">
      <formula>$I2="X"</formula>
    </cfRule>
    <cfRule type="expression" dxfId="93" priority="41">
      <formula>AND((ISBLANK($I2)),AND(NOT(ISBLANK($A2)),$A2&lt;TODAY()))</formula>
    </cfRule>
  </conditionalFormatting>
  <conditionalFormatting sqref="A2:K503">
    <cfRule type="expression" dxfId="92" priority="1" stopIfTrue="1">
      <formula>NOT(ISBLANK($J2))</formula>
    </cfRule>
    <cfRule type="expression" dxfId="91" priority="36">
      <formula>AND((ISBLANK($J2)),AND(NOT(ISBLANK($A2)),$A2&lt;(TODAY()-30)))</formula>
    </cfRule>
    <cfRule type="expression" dxfId="90" priority="38">
      <formula>$I2="x"</formula>
    </cfRule>
  </conditionalFormatting>
  <hyperlinks>
    <hyperlink ref="C2" r:id="rId1" xr:uid="{061613C7-E6C5-47C8-A70E-6CD2EC123C49}"/>
    <hyperlink ref="C5" r:id="rId2" xr:uid="{B1D5ABCE-86BA-4E55-BD61-38B081241F49}"/>
    <hyperlink ref="C8" r:id="rId3" xr:uid="{19C268BC-49E5-4FA7-9473-4A61648AEEBB}"/>
    <hyperlink ref="C14" r:id="rId4" xr:uid="{66EEBB12-C182-45F2-BC96-CA535ECCBD78}"/>
    <hyperlink ref="C22" r:id="rId5" xr:uid="{B94DABFD-1E54-4DE6-9CDE-F5C2CB6521CF}"/>
    <hyperlink ref="C23" r:id="rId6" display="mailto:riggerts04@gmail.com" xr:uid="{3FA9F46B-F3F8-49FF-B270-608C5E1F25BB}"/>
    <hyperlink ref="C24" r:id="rId7" xr:uid="{43426574-48A7-4995-AB68-8C98B4F2A30E}"/>
    <hyperlink ref="C26" r:id="rId8" xr:uid="{EB4ADC19-C45C-4ACB-A2C5-29A382EE48BB}"/>
    <hyperlink ref="C27" r:id="rId9" xr:uid="{2B313118-F73D-47B4-8874-8E116B19CB0F}"/>
    <hyperlink ref="C28" r:id="rId10" xr:uid="{6B297ED1-711C-499A-B83C-5F70D5DAC6F0}"/>
    <hyperlink ref="C29" r:id="rId11" xr:uid="{DEAF2E6D-44FE-4720-BDC3-717D8EEE2D7D}"/>
    <hyperlink ref="C31" r:id="rId12" xr:uid="{7942874C-D5D6-4907-AFE9-81DF3F5BF41F}"/>
    <hyperlink ref="C34" r:id="rId13" xr:uid="{93313F9D-92C4-41A3-BB1F-964BF784927A}"/>
    <hyperlink ref="C36" r:id="rId14" xr:uid="{FF3D42BD-49F6-433B-98C6-06726B675D30}"/>
    <hyperlink ref="C37" r:id="rId15" xr:uid="{E4E9DEBE-9CF3-4B03-8ED7-C4DF39CA5339}"/>
    <hyperlink ref="C40" r:id="rId16" xr:uid="{41EE659C-127D-44C3-ADEC-F832556478D1}"/>
    <hyperlink ref="C41" r:id="rId17" xr:uid="{024BE750-78F4-4F52-A6AE-EF0F89693795}"/>
    <hyperlink ref="C43" r:id="rId18" xr:uid="{4731D1FF-962A-4A9C-8366-6B55A21F94F3}"/>
    <hyperlink ref="C44" r:id="rId19" xr:uid="{47024677-8534-4754-AE4E-37AA883AF651}"/>
    <hyperlink ref="C45" r:id="rId20" xr:uid="{06BD7FA2-FEE3-414F-991B-50BC1C485D47}"/>
    <hyperlink ref="C47" r:id="rId21" xr:uid="{A1B35523-022D-42ED-B6AF-9936DF41CBF3}"/>
    <hyperlink ref="C49" r:id="rId22" xr:uid="{F32B2024-3535-47AA-A2EE-E730B930856D}"/>
    <hyperlink ref="C50" r:id="rId23" xr:uid="{4CBF8EAB-DD84-4185-8ACD-ECF226703CD9}"/>
    <hyperlink ref="C52" r:id="rId24" xr:uid="{8B405711-0C63-4525-A753-2B8D1460F412}"/>
    <hyperlink ref="C53" r:id="rId25" xr:uid="{87E2EDAC-5EC0-4DF1-B84A-F896E1AFC900}"/>
    <hyperlink ref="C54" r:id="rId26" xr:uid="{B32068CC-F35B-4342-8DDB-DF1346E1D307}"/>
    <hyperlink ref="C56" r:id="rId27" xr:uid="{E71A5E1B-FE36-4C7A-B5F5-CA993FA03800}"/>
    <hyperlink ref="C57" r:id="rId28" xr:uid="{50750266-F038-4BB6-9323-8D05FCE2F0A0}"/>
    <hyperlink ref="C59" r:id="rId29" xr:uid="{C98DDC00-4906-4286-A479-499606273CE3}"/>
    <hyperlink ref="C60" r:id="rId30" xr:uid="{5A1E6FAF-3C32-438B-A6E7-ABF844778B7A}"/>
    <hyperlink ref="C62" r:id="rId31" xr:uid="{B516B712-A2AA-4241-86B3-D410FEF3448C}"/>
    <hyperlink ref="C63" r:id="rId32" xr:uid="{2966D9C6-0A12-4361-B908-D25283320CF2}"/>
    <hyperlink ref="C66" r:id="rId33" xr:uid="{E9853B97-2F4C-4B2C-89FA-EE4918C21FE8}"/>
    <hyperlink ref="C67" r:id="rId34" xr:uid="{7DB25A6D-A772-4557-A892-57F1A522366B}"/>
    <hyperlink ref="C68" r:id="rId35" xr:uid="{7A9F7F61-448C-4263-9839-538C8E8DB2F5}"/>
    <hyperlink ref="C71" r:id="rId36" xr:uid="{56CC6BB3-1EAC-4F72-B538-A9D3385073D9}"/>
    <hyperlink ref="C72" r:id="rId37" xr:uid="{8C7D32F3-2543-4BE0-9CAA-64BB99DCFE42}"/>
    <hyperlink ref="C78" r:id="rId38" xr:uid="{F8CEF2E4-4ABF-4B9E-93C9-F56FB4BDD4C7}"/>
    <hyperlink ref="C81" r:id="rId39" xr:uid="{6D33EF43-1CCA-435D-95DC-D110AC7DC145}"/>
    <hyperlink ref="C82" r:id="rId40" xr:uid="{427B9244-44F5-4EDC-813D-D32B76D650BB}"/>
    <hyperlink ref="C84" r:id="rId41" xr:uid="{107BFC85-1068-484E-BE3E-6C9241DFC303}"/>
    <hyperlink ref="C89" r:id="rId42" display="amyhorlander@yahoo.com" xr:uid="{FD1ACC4B-AC32-4FB0-897B-4BA99FC928B4}"/>
    <hyperlink ref="C90" r:id="rId43" xr:uid="{74DAADDC-0C34-4737-898E-67F9F66F7071}"/>
    <hyperlink ref="C91" r:id="rId44" xr:uid="{A03B62FB-AEAD-4F3E-B556-8AED0A49439D}"/>
    <hyperlink ref="C93" r:id="rId45" xr:uid="{ECCE5D00-CD33-4633-BACC-F553719F52DB}"/>
    <hyperlink ref="C95" r:id="rId46" xr:uid="{12EEF01F-EA57-4A6F-A7C0-2FEE2CE2A642}"/>
    <hyperlink ref="C96" r:id="rId47" xr:uid="{EEA0CC23-C47E-48B7-9007-4639E268E092}"/>
    <hyperlink ref="C83" r:id="rId48" xr:uid="{EA8F4F33-B154-4EC8-AC2E-C085DBEFC753}"/>
    <hyperlink ref="C98" r:id="rId49" xr:uid="{6A282372-2B0C-4619-819F-4B1075EA246B}"/>
    <hyperlink ref="C100" r:id="rId50" xr:uid="{D35C5C71-F977-4A56-B0E1-156D035BAECF}"/>
    <hyperlink ref="C101" r:id="rId51" xr:uid="{207BA25B-95F8-42A5-9058-8613FC8AA62C}"/>
    <hyperlink ref="C103" r:id="rId52" xr:uid="{4386E771-D372-40C7-8ED1-CB7F5D9942B8}"/>
    <hyperlink ref="C104" r:id="rId53" xr:uid="{07969FC5-B991-486D-A773-74699ADAEE9F}"/>
    <hyperlink ref="C102" r:id="rId54" xr:uid="{F9833CCD-8E04-480B-9EBD-729C4EBBBF34}"/>
    <hyperlink ref="C106" r:id="rId55" xr:uid="{5FCA9C36-8646-4276-A617-DB3CBCA38C30}"/>
    <hyperlink ref="C109" r:id="rId56" xr:uid="{B62839C3-21D7-46CF-8B25-96EE92888304}"/>
    <hyperlink ref="C114" r:id="rId57" xr:uid="{16C7DCAD-0B7A-4FCE-AB59-68BA2A3883F9}"/>
    <hyperlink ref="C110" r:id="rId58" xr:uid="{DF62BF39-8FDE-4750-BE02-1CE3509E7E23}"/>
    <hyperlink ref="C117" r:id="rId59" xr:uid="{A31495AC-2051-48A1-9350-956E290404CE}"/>
    <hyperlink ref="C112" r:id="rId60" display="jlukerfamily@aol.com" xr:uid="{C24CE50B-AB46-4EB3-BBBF-737EA53CCE57}"/>
    <hyperlink ref="C118" r:id="rId61" xr:uid="{8333D2D9-CAD7-4F51-85B1-B7731D30BA5E}"/>
    <hyperlink ref="C119" r:id="rId62" xr:uid="{5AFAD8CE-0E4D-40C5-82B0-5DE5D96132D6}"/>
    <hyperlink ref="C122" r:id="rId63" xr:uid="{64E1E81D-B28A-48C2-9456-E005A68AA70B}"/>
    <hyperlink ref="C128" r:id="rId64" xr:uid="{36F26CCB-C5B3-4956-A2B5-012730248ED7}"/>
    <hyperlink ref="C126" r:id="rId65" xr:uid="{AEA6E2D8-B37D-4D4A-864D-6A11A44E9377}"/>
    <hyperlink ref="C125" r:id="rId66" xr:uid="{AA6CAC3B-E58D-44F9-A5B3-28B9163A7925}"/>
    <hyperlink ref="C123" r:id="rId67" xr:uid="{83805033-3FCE-4B9E-BDC1-E14A2CEC214C}"/>
    <hyperlink ref="C130" r:id="rId68" xr:uid="{3BE23B98-7E72-420F-9618-F425CC8BE154}"/>
    <hyperlink ref="C132" r:id="rId69" xr:uid="{CE09502A-048F-411D-B229-23FCB655076E}"/>
    <hyperlink ref="C134" r:id="rId70" xr:uid="{422F9427-40DA-4FFB-947F-09CE31102282}"/>
    <hyperlink ref="C136" r:id="rId71" xr:uid="{A87AA0F5-A363-47BD-B03C-A366023A89E5}"/>
    <hyperlink ref="C116" r:id="rId72" xr:uid="{41D36913-7443-48A0-959B-9A3E33BDDBDD}"/>
    <hyperlink ref="C140" r:id="rId73" xr:uid="{6CE187D9-D38D-4D01-8E3F-225C1EC2E1A5}"/>
    <hyperlink ref="C143" r:id="rId74" xr:uid="{B1F1A411-BB37-4049-8A9B-8EB5756C623D}"/>
    <hyperlink ref="C145" r:id="rId75" xr:uid="{0A9410B0-6D97-4408-9DDC-B1225C9E431C}"/>
    <hyperlink ref="C151" r:id="rId76" xr:uid="{03B9B323-03B6-4DF0-9404-08012E2A7A40}"/>
    <hyperlink ref="C155" r:id="rId77" xr:uid="{4668E6D3-0B22-4D18-BC4B-ADFAA013D3B4}"/>
    <hyperlink ref="C152" r:id="rId78" xr:uid="{A306F24A-6C12-409E-B084-E4CC0F365CBB}"/>
    <hyperlink ref="C159" r:id="rId79" xr:uid="{6AD44D26-3001-4243-BD92-891756D903A4}"/>
    <hyperlink ref="C160" r:id="rId80" xr:uid="{D1B18AD4-D128-4DAE-8576-D1A57C52D4BF}"/>
    <hyperlink ref="C154" r:id="rId81" xr:uid="{238E84FE-FD14-4A86-9F7C-328FA6C4ED91}"/>
    <hyperlink ref="C161" r:id="rId82" xr:uid="{E7027AAC-B9D0-4E93-A570-78CDB8487B8B}"/>
    <hyperlink ref="C162" r:id="rId83" xr:uid="{9B1A9B6F-A029-40BA-B6B9-49711C7BD826}"/>
    <hyperlink ref="C163" r:id="rId84" xr:uid="{9CE3B2E3-A945-42D0-8937-BA1158C78D75}"/>
    <hyperlink ref="C166" r:id="rId85" xr:uid="{AE0DD6C7-EC2E-4E9E-BF00-A1B6E7E48E34}"/>
    <hyperlink ref="C173" r:id="rId86" xr:uid="{22B99074-69BE-4098-B00B-DC77C31948E2}"/>
    <hyperlink ref="C170" r:id="rId87" xr:uid="{40CC8E71-7B93-41B7-B1F4-7A26F1556A4A}"/>
    <hyperlink ref="C172" r:id="rId88" xr:uid="{BD4B7E0F-4AAF-460F-B89C-9FDA8CC4194F}"/>
    <hyperlink ref="C179" r:id="rId89" xr:uid="{7F7FCAC5-D621-45EA-8BAA-C0ED679E4732}"/>
    <hyperlink ref="C181" r:id="rId90" xr:uid="{93FB4C2B-A258-4376-8ED4-EC7998FCEBCF}"/>
    <hyperlink ref="C183" r:id="rId91" xr:uid="{0390AB41-A686-4665-B871-7B48A851FDBD}"/>
    <hyperlink ref="C182" r:id="rId92" xr:uid="{E2315C18-F923-4EED-BB29-F705E7107B0F}"/>
    <hyperlink ref="C186" r:id="rId93" xr:uid="{DD67517D-2ACF-4B9E-AFAB-55E6719328AC}"/>
    <hyperlink ref="C185" r:id="rId94" xr:uid="{DE50508F-2640-48A9-B024-70B5D597C955}"/>
    <hyperlink ref="C187" r:id="rId95" xr:uid="{A54FAB4B-A2E8-48EE-8CC0-3336C6181453}"/>
    <hyperlink ref="C190" r:id="rId96" xr:uid="{821582D7-2BCF-4726-B492-DE440346AA63}"/>
    <hyperlink ref="C193" r:id="rId97" xr:uid="{7D90FDAC-41F6-40EC-89B6-091DAC8FBFE3}"/>
    <hyperlink ref="C196" r:id="rId98" xr:uid="{BC40736B-50F4-4CAD-8E12-3AB7FC117966}"/>
    <hyperlink ref="C202" r:id="rId99" xr:uid="{0298E0DF-0B94-4C0A-94C5-01AF0A3F6973}"/>
    <hyperlink ref="C204" r:id="rId100" xr:uid="{A09ADC5A-3A5B-4914-93B3-A5BAFA4BB9A0}"/>
    <hyperlink ref="C205" r:id="rId101" xr:uid="{04D55A3E-44A2-42FB-995B-D6CFFB2832E7}"/>
    <hyperlink ref="C206" r:id="rId102" xr:uid="{6557E88E-4E4A-4716-AE16-09B0A4C3DCDA}"/>
    <hyperlink ref="C210" r:id="rId103" xr:uid="{AD07BD1E-F322-47B8-938B-B87B0BC4A6EA}"/>
    <hyperlink ref="C214" r:id="rId104" xr:uid="{11FDE5BC-4B00-4F43-A989-1A13FCDA0D8E}"/>
    <hyperlink ref="C215" r:id="rId105" xr:uid="{11AFC18D-30C8-4A41-BE75-696A9350E8ED}"/>
    <hyperlink ref="C212" r:id="rId106" xr:uid="{8AD7BA51-BBBC-46EC-AB08-AF8793967DAA}"/>
    <hyperlink ref="C217" r:id="rId107" xr:uid="{F0292939-7ACE-4778-B465-9BDCA84AE997}"/>
    <hyperlink ref="C198" r:id="rId108" xr:uid="{73E1341B-4303-49B4-A985-AF486958A0D6}"/>
    <hyperlink ref="C216" r:id="rId109" xr:uid="{40E487CF-15E6-4E61-BC35-91358E7C9A2D}"/>
    <hyperlink ref="C223" r:id="rId110" xr:uid="{7565C6C8-C15A-4830-ADAC-30C1A5ECF330}"/>
  </hyperlinks>
  <pageMargins left="0.7" right="0.7" top="0.75" bottom="0.75" header="0.3" footer="0.3"/>
  <pageSetup orientation="landscape" r:id="rId1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AFAAF"/>
    <pageSetUpPr fitToPage="1"/>
  </sheetPr>
  <dimension ref="A1:L490"/>
  <sheetViews>
    <sheetView zoomScale="80" zoomScaleNormal="80" workbookViewId="0">
      <pane ySplit="1" topLeftCell="A196" activePane="bottomLeft" state="frozen"/>
      <selection pane="bottomLeft" activeCell="A139" sqref="A139"/>
    </sheetView>
  </sheetViews>
  <sheetFormatPr baseColWidth="10" defaultColWidth="8.83203125" defaultRowHeight="15"/>
  <cols>
    <col min="1" max="1" width="12.5" customWidth="1"/>
    <col min="2" max="2" width="35.5" customWidth="1"/>
    <col min="3" max="3" width="42.6640625" customWidth="1"/>
    <col min="4" max="4" width="21.6640625" style="30" customWidth="1"/>
    <col min="5" max="5" width="32.5" customWidth="1"/>
    <col min="6" max="6" width="25.5" customWidth="1"/>
    <col min="7" max="7" width="52.83203125" customWidth="1"/>
    <col min="8" max="8" width="15.6640625" style="48" customWidth="1"/>
    <col min="9" max="11" width="12.6640625" customWidth="1"/>
    <col min="12" max="12" width="21.6640625" style="48" customWidth="1"/>
  </cols>
  <sheetData>
    <row r="1" spans="1:12" ht="48">
      <c r="A1" s="41" t="s">
        <v>0</v>
      </c>
      <c r="B1" s="41" t="s">
        <v>1</v>
      </c>
      <c r="C1" s="42" t="s">
        <v>2</v>
      </c>
      <c r="D1" s="42" t="s">
        <v>3</v>
      </c>
      <c r="E1" s="42" t="s">
        <v>4</v>
      </c>
      <c r="F1" s="42" t="s">
        <v>5</v>
      </c>
      <c r="G1" s="42" t="s">
        <v>6</v>
      </c>
      <c r="H1" s="42" t="s">
        <v>852</v>
      </c>
      <c r="I1" s="43" t="s">
        <v>7</v>
      </c>
      <c r="J1" s="44" t="s">
        <v>8</v>
      </c>
      <c r="K1" s="89" t="s">
        <v>853</v>
      </c>
      <c r="L1" s="42" t="s">
        <v>10</v>
      </c>
    </row>
    <row r="2" spans="1:12" ht="32">
      <c r="A2" s="14">
        <v>44564</v>
      </c>
      <c r="B2" s="10" t="s">
        <v>854</v>
      </c>
      <c r="C2" s="6" t="s">
        <v>855</v>
      </c>
      <c r="D2" s="26" t="s">
        <v>856</v>
      </c>
      <c r="E2" s="2" t="s">
        <v>857</v>
      </c>
      <c r="F2" s="2" t="s">
        <v>15</v>
      </c>
      <c r="G2" s="7" t="s">
        <v>858</v>
      </c>
      <c r="H2" s="2" t="s">
        <v>859</v>
      </c>
      <c r="I2" s="2" t="s">
        <v>17</v>
      </c>
      <c r="J2" s="21" t="s">
        <v>17</v>
      </c>
      <c r="K2" s="2" t="s">
        <v>17</v>
      </c>
      <c r="L2" s="14" t="s">
        <v>137</v>
      </c>
    </row>
    <row r="3" spans="1:12" ht="30" customHeight="1">
      <c r="A3" s="14">
        <v>44564</v>
      </c>
      <c r="B3" s="11" t="s">
        <v>860</v>
      </c>
      <c r="C3" s="6" t="s">
        <v>861</v>
      </c>
      <c r="D3" s="27">
        <v>5025418637</v>
      </c>
      <c r="E3" s="4" t="s">
        <v>862</v>
      </c>
      <c r="F3" s="4" t="s">
        <v>15</v>
      </c>
      <c r="G3" s="8" t="s">
        <v>863</v>
      </c>
      <c r="H3" s="4"/>
      <c r="I3" s="4" t="s">
        <v>17</v>
      </c>
      <c r="J3" s="22" t="s">
        <v>17</v>
      </c>
      <c r="K3" s="4" t="s">
        <v>17</v>
      </c>
      <c r="L3" s="14" t="s">
        <v>137</v>
      </c>
    </row>
    <row r="4" spans="1:12" ht="32">
      <c r="A4" s="14">
        <v>44562</v>
      </c>
      <c r="B4" s="17" t="s">
        <v>864</v>
      </c>
      <c r="C4" s="93" t="s">
        <v>865</v>
      </c>
      <c r="D4" s="28" t="s">
        <v>866</v>
      </c>
      <c r="E4" s="18"/>
      <c r="F4" s="18"/>
      <c r="G4" s="19"/>
      <c r="H4" s="18"/>
      <c r="I4" s="18" t="s">
        <v>17</v>
      </c>
      <c r="J4" s="23"/>
      <c r="K4" s="18"/>
      <c r="L4" s="14"/>
    </row>
    <row r="5" spans="1:12" ht="32">
      <c r="A5" s="14">
        <v>44566</v>
      </c>
      <c r="B5" s="17" t="s">
        <v>867</v>
      </c>
      <c r="C5" s="93"/>
      <c r="D5" s="28" t="s">
        <v>868</v>
      </c>
      <c r="E5" s="18" t="s">
        <v>869</v>
      </c>
      <c r="F5" s="18" t="s">
        <v>870</v>
      </c>
      <c r="G5" s="19" t="s">
        <v>871</v>
      </c>
      <c r="H5" s="18"/>
      <c r="I5" s="18" t="s">
        <v>17</v>
      </c>
      <c r="J5" s="23" t="s">
        <v>17</v>
      </c>
      <c r="K5" s="18" t="s">
        <v>17</v>
      </c>
      <c r="L5" s="14"/>
    </row>
    <row r="6" spans="1:12" ht="16">
      <c r="A6" s="14">
        <v>44566</v>
      </c>
      <c r="B6" s="17" t="s">
        <v>872</v>
      </c>
      <c r="C6" s="93"/>
      <c r="D6" s="28" t="s">
        <v>873</v>
      </c>
      <c r="E6" s="18"/>
      <c r="F6" s="18"/>
      <c r="G6" s="19"/>
      <c r="H6" s="18"/>
      <c r="I6" s="18" t="s">
        <v>17</v>
      </c>
      <c r="J6" s="23"/>
      <c r="K6" s="18"/>
      <c r="L6" s="14"/>
    </row>
    <row r="7" spans="1:12" ht="32">
      <c r="A7" s="14">
        <v>44567</v>
      </c>
      <c r="B7" s="17" t="s">
        <v>874</v>
      </c>
      <c r="C7" s="93" t="s">
        <v>875</v>
      </c>
      <c r="D7" s="28" t="s">
        <v>876</v>
      </c>
      <c r="E7" s="18" t="s">
        <v>877</v>
      </c>
      <c r="F7" s="18"/>
      <c r="G7" s="19"/>
      <c r="H7" s="18" t="s">
        <v>393</v>
      </c>
      <c r="I7" s="18" t="s">
        <v>17</v>
      </c>
      <c r="J7" s="23" t="s">
        <v>17</v>
      </c>
      <c r="K7" s="18"/>
      <c r="L7" s="14"/>
    </row>
    <row r="8" spans="1:12" ht="32">
      <c r="A8" s="14">
        <v>44567</v>
      </c>
      <c r="B8" s="17" t="s">
        <v>878</v>
      </c>
      <c r="C8" s="93"/>
      <c r="D8" s="28" t="s">
        <v>879</v>
      </c>
      <c r="E8" s="18"/>
      <c r="F8" s="18"/>
      <c r="G8" s="19" t="s">
        <v>880</v>
      </c>
      <c r="H8" s="18"/>
      <c r="I8" s="18" t="s">
        <v>17</v>
      </c>
      <c r="J8" s="23" t="s">
        <v>17</v>
      </c>
      <c r="K8" s="18" t="s">
        <v>17</v>
      </c>
      <c r="L8" s="14"/>
    </row>
    <row r="9" spans="1:12" ht="32">
      <c r="A9" s="14">
        <v>44568</v>
      </c>
      <c r="B9" s="17" t="s">
        <v>881</v>
      </c>
      <c r="C9" s="93" t="s">
        <v>882</v>
      </c>
      <c r="D9" s="28" t="s">
        <v>883</v>
      </c>
      <c r="E9" s="18" t="s">
        <v>884</v>
      </c>
      <c r="F9" s="18" t="s">
        <v>15</v>
      </c>
      <c r="G9" s="19" t="s">
        <v>885</v>
      </c>
      <c r="H9" s="18" t="s">
        <v>393</v>
      </c>
      <c r="I9" s="18" t="s">
        <v>17</v>
      </c>
      <c r="J9" s="23" t="s">
        <v>17</v>
      </c>
      <c r="K9" s="18"/>
      <c r="L9" s="14" t="s">
        <v>137</v>
      </c>
    </row>
    <row r="10" spans="1:12" ht="16">
      <c r="A10" s="14">
        <v>44568</v>
      </c>
      <c r="B10" s="12" t="s">
        <v>886</v>
      </c>
      <c r="C10" s="93"/>
      <c r="D10" s="29" t="s">
        <v>887</v>
      </c>
      <c r="E10" s="5"/>
      <c r="F10" s="5"/>
      <c r="G10" s="9" t="s">
        <v>888</v>
      </c>
      <c r="H10" s="5"/>
      <c r="I10" s="5" t="s">
        <v>17</v>
      </c>
      <c r="J10" s="24"/>
      <c r="K10" s="5"/>
      <c r="L10" s="14"/>
    </row>
    <row r="11" spans="1:12" ht="32">
      <c r="A11" s="14">
        <v>44571</v>
      </c>
      <c r="B11" s="11" t="s">
        <v>889</v>
      </c>
      <c r="C11" s="93" t="s">
        <v>890</v>
      </c>
      <c r="D11" s="27">
        <v>5024078667</v>
      </c>
      <c r="E11" s="4" t="s">
        <v>891</v>
      </c>
      <c r="F11" s="4" t="s">
        <v>82</v>
      </c>
      <c r="G11" s="8" t="s">
        <v>892</v>
      </c>
      <c r="H11" s="4"/>
      <c r="I11" s="4" t="s">
        <v>17</v>
      </c>
      <c r="J11" s="22" t="s">
        <v>17</v>
      </c>
      <c r="K11" s="4" t="s">
        <v>17</v>
      </c>
      <c r="L11" s="14" t="s">
        <v>137</v>
      </c>
    </row>
    <row r="12" spans="1:12" ht="32">
      <c r="A12" s="14">
        <v>44571</v>
      </c>
      <c r="B12" s="12" t="s">
        <v>893</v>
      </c>
      <c r="C12" s="93" t="s">
        <v>894</v>
      </c>
      <c r="D12" s="29" t="s">
        <v>895</v>
      </c>
      <c r="E12" s="5" t="s">
        <v>896</v>
      </c>
      <c r="F12" s="5" t="s">
        <v>82</v>
      </c>
      <c r="G12" s="9" t="s">
        <v>897</v>
      </c>
      <c r="H12" s="5"/>
      <c r="I12" s="5" t="s">
        <v>17</v>
      </c>
      <c r="J12" s="24" t="s">
        <v>17</v>
      </c>
      <c r="K12" s="5" t="s">
        <v>17</v>
      </c>
      <c r="L12" s="14" t="s">
        <v>137</v>
      </c>
    </row>
    <row r="13" spans="1:12" ht="48">
      <c r="A13" s="14">
        <v>44571</v>
      </c>
      <c r="B13" s="11" t="s">
        <v>898</v>
      </c>
      <c r="C13" s="93"/>
      <c r="D13" s="27" t="s">
        <v>899</v>
      </c>
      <c r="E13" s="4" t="s">
        <v>900</v>
      </c>
      <c r="F13" s="4" t="s">
        <v>483</v>
      </c>
      <c r="G13" s="8" t="s">
        <v>901</v>
      </c>
      <c r="H13" s="4"/>
      <c r="I13" s="4" t="s">
        <v>17</v>
      </c>
      <c r="J13" s="22"/>
      <c r="K13" s="4"/>
      <c r="L13" s="14"/>
    </row>
    <row r="14" spans="1:12" ht="32">
      <c r="A14" s="14">
        <v>44572</v>
      </c>
      <c r="B14" s="12" t="s">
        <v>902</v>
      </c>
      <c r="C14" s="93" t="s">
        <v>903</v>
      </c>
      <c r="D14" s="29">
        <v>8597501531</v>
      </c>
      <c r="E14" s="5" t="s">
        <v>904</v>
      </c>
      <c r="F14" s="5" t="s">
        <v>15</v>
      </c>
      <c r="G14" s="9" t="s">
        <v>905</v>
      </c>
      <c r="H14" s="5"/>
      <c r="I14" s="5" t="s">
        <v>17</v>
      </c>
      <c r="J14" s="24" t="s">
        <v>17</v>
      </c>
      <c r="K14" s="5" t="s">
        <v>17</v>
      </c>
      <c r="L14" s="14" t="s">
        <v>137</v>
      </c>
    </row>
    <row r="15" spans="1:12" ht="32">
      <c r="A15" s="14">
        <v>44572</v>
      </c>
      <c r="B15" s="11" t="s">
        <v>906</v>
      </c>
      <c r="C15" s="93" t="s">
        <v>907</v>
      </c>
      <c r="D15" s="27">
        <v>5024912826</v>
      </c>
      <c r="E15" s="4" t="s">
        <v>908</v>
      </c>
      <c r="F15" s="4" t="s">
        <v>15</v>
      </c>
      <c r="G15" s="8" t="s">
        <v>909</v>
      </c>
      <c r="H15" s="4" t="s">
        <v>393</v>
      </c>
      <c r="I15" s="4" t="s">
        <v>17</v>
      </c>
      <c r="J15" s="22"/>
      <c r="K15" s="4"/>
      <c r="L15" s="14"/>
    </row>
    <row r="16" spans="1:12" ht="32">
      <c r="A16" s="14">
        <v>44572</v>
      </c>
      <c r="B16" s="12" t="s">
        <v>910</v>
      </c>
      <c r="C16" s="93" t="s">
        <v>911</v>
      </c>
      <c r="D16" s="29">
        <v>5026433704</v>
      </c>
      <c r="E16" s="5" t="s">
        <v>912</v>
      </c>
      <c r="F16" s="5" t="s">
        <v>15</v>
      </c>
      <c r="G16" s="9" t="s">
        <v>913</v>
      </c>
      <c r="H16" s="5" t="s">
        <v>393</v>
      </c>
      <c r="I16" s="5" t="s">
        <v>17</v>
      </c>
      <c r="J16" s="24" t="s">
        <v>17</v>
      </c>
      <c r="K16" s="5" t="s">
        <v>17</v>
      </c>
      <c r="L16" s="14" t="s">
        <v>137</v>
      </c>
    </row>
    <row r="17" spans="1:12" ht="32">
      <c r="A17" s="14">
        <v>44573</v>
      </c>
      <c r="B17" s="11" t="s">
        <v>914</v>
      </c>
      <c r="C17" s="93" t="s">
        <v>915</v>
      </c>
      <c r="D17" s="27" t="s">
        <v>916</v>
      </c>
      <c r="E17" s="4" t="s">
        <v>917</v>
      </c>
      <c r="F17" s="4" t="s">
        <v>82</v>
      </c>
      <c r="G17" s="8" t="s">
        <v>918</v>
      </c>
      <c r="H17" s="4"/>
      <c r="I17" s="4" t="s">
        <v>17</v>
      </c>
      <c r="J17" s="22"/>
      <c r="K17" s="4"/>
      <c r="L17" s="14"/>
    </row>
    <row r="18" spans="1:12" ht="32">
      <c r="A18" s="14">
        <v>44574</v>
      </c>
      <c r="B18" s="11" t="s">
        <v>919</v>
      </c>
      <c r="C18" s="93" t="s">
        <v>920</v>
      </c>
      <c r="D18" s="27" t="s">
        <v>921</v>
      </c>
      <c r="E18" s="4" t="s">
        <v>922</v>
      </c>
      <c r="F18" s="4" t="s">
        <v>923</v>
      </c>
      <c r="G18" s="8" t="s">
        <v>924</v>
      </c>
      <c r="H18" s="4"/>
      <c r="I18" s="4" t="s">
        <v>17</v>
      </c>
      <c r="J18" s="22" t="s">
        <v>17</v>
      </c>
      <c r="K18" s="4"/>
      <c r="L18" s="14" t="s">
        <v>925</v>
      </c>
    </row>
    <row r="19" spans="1:12" ht="32">
      <c r="A19" s="14">
        <v>44575</v>
      </c>
      <c r="B19" s="11" t="s">
        <v>926</v>
      </c>
      <c r="C19" s="93"/>
      <c r="D19" s="27">
        <v>5023144842</v>
      </c>
      <c r="E19" s="4" t="s">
        <v>927</v>
      </c>
      <c r="F19" s="4"/>
      <c r="G19" s="31" t="s">
        <v>928</v>
      </c>
      <c r="H19" s="4"/>
      <c r="I19" s="4" t="s">
        <v>17</v>
      </c>
      <c r="J19" s="22"/>
      <c r="K19" s="47"/>
      <c r="L19" s="14"/>
    </row>
    <row r="20" spans="1:12" ht="48">
      <c r="A20" s="14">
        <v>44579</v>
      </c>
      <c r="B20" s="12" t="s">
        <v>929</v>
      </c>
      <c r="C20" s="93" t="s">
        <v>930</v>
      </c>
      <c r="D20" s="29">
        <v>5027411535</v>
      </c>
      <c r="E20" s="5" t="s">
        <v>931</v>
      </c>
      <c r="F20" s="5" t="s">
        <v>164</v>
      </c>
      <c r="G20" s="9"/>
      <c r="H20" s="5"/>
      <c r="I20" s="5" t="s">
        <v>17</v>
      </c>
      <c r="J20" s="24" t="s">
        <v>17</v>
      </c>
      <c r="K20" s="5" t="s">
        <v>17</v>
      </c>
      <c r="L20" s="14" t="s">
        <v>137</v>
      </c>
    </row>
    <row r="21" spans="1:12" ht="32">
      <c r="A21" s="14">
        <v>44580</v>
      </c>
      <c r="B21" s="11" t="s">
        <v>932</v>
      </c>
      <c r="C21" s="93"/>
      <c r="D21" s="27" t="s">
        <v>933</v>
      </c>
      <c r="E21" s="4"/>
      <c r="F21" s="4"/>
      <c r="G21" s="8" t="s">
        <v>934</v>
      </c>
      <c r="H21" s="4"/>
      <c r="I21" s="4" t="s">
        <v>17</v>
      </c>
      <c r="J21" s="22"/>
      <c r="K21" s="4"/>
      <c r="L21" s="14"/>
    </row>
    <row r="22" spans="1:12" ht="48">
      <c r="A22" s="14">
        <v>44580</v>
      </c>
      <c r="B22" s="12" t="s">
        <v>935</v>
      </c>
      <c r="C22" s="93" t="s">
        <v>936</v>
      </c>
      <c r="D22" s="29" t="s">
        <v>937</v>
      </c>
      <c r="E22" s="5" t="s">
        <v>938</v>
      </c>
      <c r="F22" s="5" t="s">
        <v>939</v>
      </c>
      <c r="G22" s="9" t="s">
        <v>940</v>
      </c>
      <c r="H22" s="5"/>
      <c r="I22" s="5" t="s">
        <v>17</v>
      </c>
      <c r="J22" s="24" t="s">
        <v>17</v>
      </c>
      <c r="K22" s="5"/>
      <c r="L22" s="14"/>
    </row>
    <row r="23" spans="1:12" ht="48">
      <c r="A23" s="14">
        <v>44581</v>
      </c>
      <c r="B23" s="12" t="s">
        <v>941</v>
      </c>
      <c r="C23" s="93" t="s">
        <v>942</v>
      </c>
      <c r="D23" s="29">
        <v>5027767506</v>
      </c>
      <c r="E23" s="5" t="s">
        <v>943</v>
      </c>
      <c r="F23" s="5" t="s">
        <v>483</v>
      </c>
      <c r="G23" s="9" t="s">
        <v>944</v>
      </c>
      <c r="H23" s="4"/>
      <c r="I23" s="4" t="s">
        <v>17</v>
      </c>
      <c r="J23" s="22" t="s">
        <v>17</v>
      </c>
      <c r="K23" s="5" t="s">
        <v>17</v>
      </c>
      <c r="L23" s="14" t="s">
        <v>137</v>
      </c>
    </row>
    <row r="24" spans="1:12" ht="16">
      <c r="A24" s="14">
        <v>44581</v>
      </c>
      <c r="B24" s="12" t="s">
        <v>945</v>
      </c>
      <c r="C24" s="93"/>
      <c r="D24" s="29" t="s">
        <v>946</v>
      </c>
      <c r="E24" s="5"/>
      <c r="F24" s="5"/>
      <c r="G24" s="9" t="s">
        <v>947</v>
      </c>
      <c r="H24" s="5"/>
      <c r="I24" s="5" t="s">
        <v>18</v>
      </c>
      <c r="J24" s="24"/>
      <c r="K24" s="5"/>
      <c r="L24" s="14"/>
    </row>
    <row r="25" spans="1:12" ht="48">
      <c r="A25" s="14">
        <v>44586</v>
      </c>
      <c r="B25" s="11" t="s">
        <v>948</v>
      </c>
      <c r="C25" s="93"/>
      <c r="D25" s="27">
        <v>3306366262</v>
      </c>
      <c r="E25" s="4" t="s">
        <v>949</v>
      </c>
      <c r="F25" s="4"/>
      <c r="G25" s="8" t="s">
        <v>950</v>
      </c>
      <c r="H25" s="4" t="s">
        <v>393</v>
      </c>
      <c r="I25" s="4" t="s">
        <v>18</v>
      </c>
      <c r="J25" s="22"/>
      <c r="K25" s="4" t="s">
        <v>17</v>
      </c>
      <c r="L25" s="14"/>
    </row>
    <row r="26" spans="1:12" ht="16">
      <c r="A26" s="14">
        <v>44586</v>
      </c>
      <c r="B26" s="12" t="s">
        <v>951</v>
      </c>
      <c r="C26" s="93"/>
      <c r="D26" s="29">
        <v>5025234242</v>
      </c>
      <c r="E26" s="5"/>
      <c r="F26" s="5"/>
      <c r="G26" s="32" t="s">
        <v>952</v>
      </c>
      <c r="H26" s="5"/>
      <c r="I26" s="5" t="s">
        <v>18</v>
      </c>
      <c r="J26" s="24"/>
      <c r="K26" s="5"/>
      <c r="L26" s="14"/>
    </row>
    <row r="27" spans="1:12" ht="32">
      <c r="A27" s="14">
        <v>44587</v>
      </c>
      <c r="B27" s="11" t="s">
        <v>953</v>
      </c>
      <c r="C27" s="93"/>
      <c r="D27" s="27">
        <v>5027441344</v>
      </c>
      <c r="E27" s="4"/>
      <c r="F27" s="4"/>
      <c r="G27" s="8" t="s">
        <v>954</v>
      </c>
      <c r="H27" s="4" t="s">
        <v>859</v>
      </c>
      <c r="I27" s="4" t="s">
        <v>18</v>
      </c>
      <c r="J27" s="22"/>
      <c r="K27" s="4" t="s">
        <v>17</v>
      </c>
      <c r="L27" s="14"/>
    </row>
    <row r="28" spans="1:12" ht="48">
      <c r="A28" s="14">
        <v>44589</v>
      </c>
      <c r="B28" s="12" t="s">
        <v>955</v>
      </c>
      <c r="C28" s="93" t="s">
        <v>631</v>
      </c>
      <c r="D28" s="29" t="s">
        <v>632</v>
      </c>
      <c r="E28" s="5" t="s">
        <v>956</v>
      </c>
      <c r="F28" s="5"/>
      <c r="G28" s="9" t="s">
        <v>957</v>
      </c>
      <c r="H28" s="5" t="s">
        <v>958</v>
      </c>
      <c r="I28" s="5" t="s">
        <v>17</v>
      </c>
      <c r="J28" s="24" t="s">
        <v>17</v>
      </c>
      <c r="K28" s="5"/>
      <c r="L28" s="14" t="s">
        <v>959</v>
      </c>
    </row>
    <row r="29" spans="1:12" ht="32">
      <c r="A29" s="14">
        <v>44589</v>
      </c>
      <c r="B29" s="12" t="s">
        <v>960</v>
      </c>
      <c r="C29" s="93"/>
      <c r="D29" s="29" t="s">
        <v>961</v>
      </c>
      <c r="E29" s="4" t="s">
        <v>962</v>
      </c>
      <c r="F29" s="4"/>
      <c r="G29" s="8" t="s">
        <v>963</v>
      </c>
      <c r="H29" s="4"/>
      <c r="I29" s="4" t="s">
        <v>17</v>
      </c>
      <c r="J29" s="22"/>
      <c r="K29" s="4"/>
      <c r="L29" s="14"/>
    </row>
    <row r="30" spans="1:12" ht="16">
      <c r="A30" s="14">
        <v>44589</v>
      </c>
      <c r="B30" s="12" t="s">
        <v>964</v>
      </c>
      <c r="C30" s="93"/>
      <c r="D30" s="29" t="s">
        <v>965</v>
      </c>
      <c r="E30" s="5"/>
      <c r="F30" s="5"/>
      <c r="G30" s="9" t="s">
        <v>966</v>
      </c>
      <c r="H30" s="5"/>
      <c r="I30" s="5" t="s">
        <v>17</v>
      </c>
      <c r="J30" s="24"/>
      <c r="K30" s="5" t="s">
        <v>17</v>
      </c>
      <c r="L30" s="14"/>
    </row>
    <row r="31" spans="1:12" ht="32">
      <c r="A31" s="14">
        <v>44592</v>
      </c>
      <c r="B31" s="11" t="s">
        <v>967</v>
      </c>
      <c r="C31" s="93" t="s">
        <v>968</v>
      </c>
      <c r="D31" s="27" t="s">
        <v>969</v>
      </c>
      <c r="E31" s="4"/>
      <c r="F31" s="4"/>
      <c r="G31" s="8" t="s">
        <v>970</v>
      </c>
      <c r="H31" s="4"/>
      <c r="I31" s="4" t="s">
        <v>17</v>
      </c>
      <c r="J31" s="22" t="s">
        <v>17</v>
      </c>
      <c r="K31" s="4"/>
      <c r="L31" s="14" t="s">
        <v>925</v>
      </c>
    </row>
    <row r="32" spans="1:12" ht="32">
      <c r="A32" s="14">
        <v>44599</v>
      </c>
      <c r="B32" s="12" t="s">
        <v>971</v>
      </c>
      <c r="C32" s="93" t="s">
        <v>972</v>
      </c>
      <c r="D32" s="29" t="s">
        <v>973</v>
      </c>
      <c r="E32" s="5" t="s">
        <v>974</v>
      </c>
      <c r="F32" s="5"/>
      <c r="G32" s="9" t="s">
        <v>975</v>
      </c>
      <c r="H32" s="5"/>
      <c r="I32" s="5" t="s">
        <v>17</v>
      </c>
      <c r="J32" s="24" t="s">
        <v>17</v>
      </c>
      <c r="K32" s="5"/>
      <c r="L32" s="14"/>
    </row>
    <row r="33" spans="1:12" ht="32">
      <c r="A33" s="14">
        <v>44599</v>
      </c>
      <c r="B33" s="11" t="s">
        <v>976</v>
      </c>
      <c r="C33" s="93" t="s">
        <v>977</v>
      </c>
      <c r="D33" s="27" t="s">
        <v>978</v>
      </c>
      <c r="E33" s="4" t="s">
        <v>979</v>
      </c>
      <c r="F33" s="4" t="s">
        <v>82</v>
      </c>
      <c r="G33" s="8" t="s">
        <v>980</v>
      </c>
      <c r="H33" s="4" t="s">
        <v>859</v>
      </c>
      <c r="I33" s="4" t="s">
        <v>17</v>
      </c>
      <c r="J33" s="22" t="s">
        <v>17</v>
      </c>
      <c r="K33" s="4"/>
      <c r="L33" s="14"/>
    </row>
    <row r="34" spans="1:12" ht="32">
      <c r="A34" s="14">
        <v>44599</v>
      </c>
      <c r="B34" s="12" t="s">
        <v>981</v>
      </c>
      <c r="C34" s="93" t="s">
        <v>982</v>
      </c>
      <c r="D34" s="29" t="s">
        <v>983</v>
      </c>
      <c r="E34" s="5" t="s">
        <v>984</v>
      </c>
      <c r="F34" s="5"/>
      <c r="G34" s="9" t="s">
        <v>985</v>
      </c>
      <c r="H34" s="5"/>
      <c r="I34" s="5" t="s">
        <v>17</v>
      </c>
      <c r="J34" s="24" t="s">
        <v>17</v>
      </c>
      <c r="K34" s="5"/>
      <c r="L34" s="14"/>
    </row>
    <row r="35" spans="1:12" ht="80">
      <c r="A35" s="14">
        <v>44600</v>
      </c>
      <c r="B35" s="11" t="s">
        <v>986</v>
      </c>
      <c r="C35" s="93" t="s">
        <v>987</v>
      </c>
      <c r="D35" s="27" t="s">
        <v>988</v>
      </c>
      <c r="E35" s="4" t="s">
        <v>989</v>
      </c>
      <c r="F35" s="4"/>
      <c r="G35" s="8" t="s">
        <v>990</v>
      </c>
      <c r="H35" s="4"/>
      <c r="I35" s="4" t="s">
        <v>17</v>
      </c>
      <c r="J35" s="22" t="s">
        <v>17</v>
      </c>
      <c r="K35" s="4"/>
      <c r="L35" s="14"/>
    </row>
    <row r="36" spans="1:12" ht="32">
      <c r="A36" s="14">
        <v>44601</v>
      </c>
      <c r="B36" s="12" t="s">
        <v>991</v>
      </c>
      <c r="C36" s="93" t="s">
        <v>992</v>
      </c>
      <c r="D36" s="29" t="s">
        <v>993</v>
      </c>
      <c r="E36" s="5"/>
      <c r="F36" s="5"/>
      <c r="G36" s="9" t="s">
        <v>994</v>
      </c>
      <c r="H36" s="5"/>
      <c r="I36" s="5"/>
      <c r="J36" s="24"/>
      <c r="K36" s="5"/>
      <c r="L36" s="14"/>
    </row>
    <row r="37" spans="1:12" ht="16">
      <c r="A37" s="59">
        <v>44601</v>
      </c>
      <c r="B37" s="90" t="s">
        <v>995</v>
      </c>
      <c r="C37" s="93"/>
      <c r="D37" s="60"/>
      <c r="E37" s="47"/>
      <c r="F37" s="47"/>
      <c r="G37" s="31" t="s">
        <v>996</v>
      </c>
      <c r="H37" s="47"/>
      <c r="I37" s="47" t="s">
        <v>17</v>
      </c>
      <c r="J37" s="91" t="s">
        <v>17</v>
      </c>
      <c r="K37" s="62" t="s">
        <v>17</v>
      </c>
      <c r="L37" s="59"/>
    </row>
    <row r="38" spans="1:12" ht="48">
      <c r="A38" s="14">
        <v>44601</v>
      </c>
      <c r="B38" s="12" t="s">
        <v>997</v>
      </c>
      <c r="C38" s="93"/>
      <c r="D38" s="29" t="s">
        <v>998</v>
      </c>
      <c r="E38" s="5"/>
      <c r="F38" s="5"/>
      <c r="G38" s="9" t="s">
        <v>999</v>
      </c>
      <c r="H38" s="5"/>
      <c r="I38" s="5" t="s">
        <v>17</v>
      </c>
      <c r="J38" s="24"/>
      <c r="K38" s="5" t="s">
        <v>17</v>
      </c>
      <c r="L38" s="14"/>
    </row>
    <row r="39" spans="1:12" ht="48">
      <c r="A39" s="14">
        <v>44602</v>
      </c>
      <c r="B39" s="11" t="s">
        <v>1000</v>
      </c>
      <c r="C39" s="93" t="s">
        <v>416</v>
      </c>
      <c r="D39" s="27"/>
      <c r="E39" s="4" t="s">
        <v>1001</v>
      </c>
      <c r="F39" s="4"/>
      <c r="G39" s="8" t="s">
        <v>1002</v>
      </c>
      <c r="H39" s="4"/>
      <c r="I39" s="4" t="s">
        <v>17</v>
      </c>
      <c r="J39" s="22" t="s">
        <v>17</v>
      </c>
      <c r="K39" s="4"/>
      <c r="L39" s="14"/>
    </row>
    <row r="40" spans="1:12" ht="64">
      <c r="A40" s="14">
        <v>44603</v>
      </c>
      <c r="B40" s="12" t="s">
        <v>1003</v>
      </c>
      <c r="C40" s="93" t="s">
        <v>1004</v>
      </c>
      <c r="D40" s="29" t="s">
        <v>1005</v>
      </c>
      <c r="E40" s="5" t="s">
        <v>1006</v>
      </c>
      <c r="F40" s="5"/>
      <c r="G40" s="9" t="s">
        <v>1007</v>
      </c>
      <c r="H40" s="5"/>
      <c r="I40" s="5" t="s">
        <v>17</v>
      </c>
      <c r="J40" s="24" t="s">
        <v>17</v>
      </c>
      <c r="K40" s="5"/>
      <c r="L40" s="14"/>
    </row>
    <row r="41" spans="1:12" ht="32">
      <c r="A41" s="14">
        <v>44603</v>
      </c>
      <c r="B41" s="11" t="s">
        <v>1008</v>
      </c>
      <c r="C41" s="93" t="s">
        <v>1009</v>
      </c>
      <c r="D41" s="27">
        <v>5027778776</v>
      </c>
      <c r="E41" s="4" t="s">
        <v>1010</v>
      </c>
      <c r="F41" s="4" t="s">
        <v>15</v>
      </c>
      <c r="G41" s="8" t="s">
        <v>1011</v>
      </c>
      <c r="H41" s="4" t="s">
        <v>393</v>
      </c>
      <c r="I41" s="4"/>
      <c r="J41" s="22"/>
      <c r="K41" s="4"/>
      <c r="L41" s="14"/>
    </row>
    <row r="42" spans="1:12" ht="32">
      <c r="A42" s="14">
        <v>44606</v>
      </c>
      <c r="B42" s="12" t="s">
        <v>1012</v>
      </c>
      <c r="C42" s="94" t="s">
        <v>1013</v>
      </c>
      <c r="D42" s="29" t="s">
        <v>1014</v>
      </c>
      <c r="E42" s="5" t="s">
        <v>1015</v>
      </c>
      <c r="F42" s="5" t="s">
        <v>164</v>
      </c>
      <c r="G42" s="9" t="s">
        <v>1016</v>
      </c>
      <c r="H42" s="5"/>
      <c r="I42" s="5" t="s">
        <v>17</v>
      </c>
      <c r="J42" s="24" t="s">
        <v>17</v>
      </c>
      <c r="K42" s="5"/>
      <c r="L42" s="14"/>
    </row>
    <row r="43" spans="1:12" ht="32">
      <c r="A43" s="14">
        <v>44607</v>
      </c>
      <c r="B43" s="11" t="s">
        <v>1017</v>
      </c>
      <c r="C43" s="93"/>
      <c r="D43" s="27" t="s">
        <v>1018</v>
      </c>
      <c r="E43" s="4"/>
      <c r="F43" s="4"/>
      <c r="G43" s="8"/>
      <c r="H43" s="4"/>
      <c r="I43" s="4" t="s">
        <v>17</v>
      </c>
      <c r="J43" s="22"/>
      <c r="K43" s="4"/>
      <c r="L43" s="14"/>
    </row>
    <row r="44" spans="1:12" ht="32">
      <c r="A44" s="14">
        <v>44607</v>
      </c>
      <c r="B44" s="12" t="s">
        <v>1019</v>
      </c>
      <c r="C44" s="94" t="s">
        <v>1020</v>
      </c>
      <c r="D44" s="29" t="s">
        <v>1021</v>
      </c>
      <c r="E44" s="5" t="s">
        <v>1022</v>
      </c>
      <c r="F44" s="5" t="s">
        <v>568</v>
      </c>
      <c r="G44" s="9" t="s">
        <v>1023</v>
      </c>
      <c r="H44" s="5"/>
      <c r="I44" s="5" t="s">
        <v>17</v>
      </c>
      <c r="J44" s="24" t="s">
        <v>17</v>
      </c>
      <c r="K44" s="5" t="s">
        <v>17</v>
      </c>
      <c r="L44" s="14" t="s">
        <v>137</v>
      </c>
    </row>
    <row r="45" spans="1:12" ht="32">
      <c r="A45" s="14">
        <v>44609</v>
      </c>
      <c r="B45" s="12" t="s">
        <v>1024</v>
      </c>
      <c r="C45" s="93"/>
      <c r="D45" s="29" t="s">
        <v>1025</v>
      </c>
      <c r="E45" s="5" t="s">
        <v>1026</v>
      </c>
      <c r="F45" s="5"/>
      <c r="G45" s="9"/>
      <c r="H45" s="5"/>
      <c r="I45" s="5"/>
      <c r="J45" s="24"/>
      <c r="K45" s="5"/>
      <c r="L45" s="14"/>
    </row>
    <row r="46" spans="1:12" ht="16">
      <c r="A46" s="14">
        <v>44616</v>
      </c>
      <c r="B46" s="11" t="s">
        <v>1027</v>
      </c>
      <c r="C46" s="93"/>
      <c r="D46" s="27" t="s">
        <v>1028</v>
      </c>
      <c r="E46" s="4"/>
      <c r="F46" s="4"/>
      <c r="G46" s="50"/>
      <c r="H46" s="4"/>
      <c r="I46" s="4"/>
      <c r="J46" s="22"/>
      <c r="K46" s="4"/>
      <c r="L46" s="14"/>
    </row>
    <row r="47" spans="1:12" ht="48">
      <c r="A47" s="14">
        <v>44620</v>
      </c>
      <c r="B47" s="12" t="s">
        <v>1029</v>
      </c>
      <c r="C47" s="93" t="s">
        <v>1030</v>
      </c>
      <c r="D47" s="29" t="s">
        <v>1031</v>
      </c>
      <c r="E47" s="5" t="s">
        <v>1032</v>
      </c>
      <c r="F47" s="5"/>
      <c r="G47" s="9" t="s">
        <v>1033</v>
      </c>
      <c r="H47" s="5"/>
      <c r="I47" s="5" t="s">
        <v>17</v>
      </c>
      <c r="J47" s="24" t="s">
        <v>17</v>
      </c>
      <c r="K47" s="5"/>
      <c r="L47" s="14"/>
    </row>
    <row r="48" spans="1:12" ht="16">
      <c r="A48" s="14">
        <v>44618</v>
      </c>
      <c r="B48" s="11" t="s">
        <v>1034</v>
      </c>
      <c r="C48" s="6"/>
      <c r="D48" s="27" t="s">
        <v>1035</v>
      </c>
      <c r="E48" s="4"/>
      <c r="F48" s="4"/>
      <c r="G48" s="8" t="s">
        <v>1036</v>
      </c>
      <c r="H48" s="4"/>
      <c r="I48" s="4" t="s">
        <v>17</v>
      </c>
      <c r="J48" s="22"/>
      <c r="K48" s="4"/>
      <c r="L48" s="14"/>
    </row>
    <row r="49" spans="1:12" ht="16">
      <c r="A49" s="14">
        <v>44620</v>
      </c>
      <c r="B49" s="12" t="s">
        <v>1037</v>
      </c>
      <c r="C49" s="6"/>
      <c r="D49" s="29" t="s">
        <v>1038</v>
      </c>
      <c r="E49" s="5"/>
      <c r="F49" s="5"/>
      <c r="G49" s="9"/>
      <c r="H49" s="5"/>
      <c r="I49" s="5"/>
      <c r="J49" s="24"/>
      <c r="K49" s="5"/>
      <c r="L49" s="14"/>
    </row>
    <row r="50" spans="1:12" ht="16">
      <c r="A50" s="14">
        <v>44622</v>
      </c>
      <c r="B50" s="11" t="s">
        <v>1039</v>
      </c>
      <c r="C50" s="6"/>
      <c r="D50" s="27" t="s">
        <v>1040</v>
      </c>
      <c r="E50" s="4"/>
      <c r="F50" s="4"/>
      <c r="G50" s="8"/>
      <c r="H50" s="4"/>
      <c r="I50" s="4"/>
      <c r="J50" s="22"/>
      <c r="K50" s="4"/>
      <c r="L50" s="14"/>
    </row>
    <row r="51" spans="1:12" ht="48">
      <c r="A51" s="14">
        <v>44622</v>
      </c>
      <c r="B51" s="12" t="s">
        <v>1041</v>
      </c>
      <c r="C51" s="6" t="s">
        <v>1042</v>
      </c>
      <c r="D51" s="29" t="s">
        <v>1043</v>
      </c>
      <c r="E51" s="5" t="s">
        <v>1044</v>
      </c>
      <c r="F51" s="5"/>
      <c r="G51" s="9" t="s">
        <v>1045</v>
      </c>
      <c r="H51" s="5"/>
      <c r="I51" s="5" t="s">
        <v>17</v>
      </c>
      <c r="J51" s="24" t="s">
        <v>17</v>
      </c>
      <c r="K51" s="5"/>
      <c r="L51" s="14"/>
    </row>
    <row r="52" spans="1:12" ht="16">
      <c r="A52" s="33">
        <v>44622</v>
      </c>
      <c r="B52" s="34" t="s">
        <v>1046</v>
      </c>
      <c r="C52" s="71"/>
      <c r="D52" s="36">
        <v>5023452274</v>
      </c>
      <c r="E52" s="57"/>
      <c r="F52" s="35"/>
      <c r="G52" s="37"/>
      <c r="H52" s="35"/>
      <c r="I52" s="35"/>
      <c r="J52" s="38"/>
      <c r="K52" s="35"/>
      <c r="L52" s="33"/>
    </row>
    <row r="53" spans="1:12" ht="16">
      <c r="A53" s="14">
        <v>44622</v>
      </c>
      <c r="B53" s="5" t="s">
        <v>1047</v>
      </c>
      <c r="C53" s="6"/>
      <c r="D53" s="29">
        <v>3012576643</v>
      </c>
      <c r="E53" s="5"/>
      <c r="F53" s="5"/>
      <c r="G53" s="9" t="s">
        <v>1048</v>
      </c>
      <c r="H53" s="5"/>
      <c r="I53" s="5"/>
      <c r="J53" s="39"/>
      <c r="K53" s="5"/>
      <c r="L53" s="14"/>
    </row>
    <row r="54" spans="1:12" ht="16">
      <c r="A54" s="14">
        <v>44622</v>
      </c>
      <c r="B54" s="4" t="s">
        <v>621</v>
      </c>
      <c r="C54" s="4"/>
      <c r="D54" s="27">
        <v>5027243577</v>
      </c>
      <c r="E54" s="4"/>
      <c r="F54" s="4"/>
      <c r="G54" s="8"/>
      <c r="H54" s="4"/>
      <c r="I54" s="4"/>
      <c r="J54" s="40"/>
      <c r="K54" s="4"/>
      <c r="L54" s="14"/>
    </row>
    <row r="55" spans="1:12" ht="32">
      <c r="A55" s="14">
        <v>44623</v>
      </c>
      <c r="B55" s="5" t="s">
        <v>1049</v>
      </c>
      <c r="C55" s="6" t="s">
        <v>1050</v>
      </c>
      <c r="D55" s="29">
        <v>5029396597</v>
      </c>
      <c r="E55" s="5" t="s">
        <v>1051</v>
      </c>
      <c r="F55" s="5" t="s">
        <v>164</v>
      </c>
      <c r="G55" s="92" t="s">
        <v>1052</v>
      </c>
      <c r="H55" s="5"/>
      <c r="I55" s="5" t="s">
        <v>17</v>
      </c>
      <c r="J55" s="39" t="s">
        <v>17</v>
      </c>
      <c r="K55" s="5"/>
      <c r="L55" s="14"/>
    </row>
    <row r="56" spans="1:12" ht="32">
      <c r="A56" s="14">
        <v>44627</v>
      </c>
      <c r="B56" s="4" t="s">
        <v>1053</v>
      </c>
      <c r="C56" s="3" t="s">
        <v>1054</v>
      </c>
      <c r="D56" s="27">
        <v>3012193811</v>
      </c>
      <c r="E56" s="4" t="s">
        <v>1055</v>
      </c>
      <c r="F56" s="4" t="s">
        <v>82</v>
      </c>
      <c r="G56" s="8" t="s">
        <v>1056</v>
      </c>
      <c r="H56" s="4"/>
      <c r="I56" s="4" t="s">
        <v>17</v>
      </c>
      <c r="J56" s="40"/>
      <c r="K56" s="4" t="s">
        <v>17</v>
      </c>
      <c r="L56" s="14"/>
    </row>
    <row r="57" spans="1:12" ht="32">
      <c r="A57" s="14">
        <v>44629</v>
      </c>
      <c r="B57" s="5" t="s">
        <v>1057</v>
      </c>
      <c r="C57" s="6" t="s">
        <v>1058</v>
      </c>
      <c r="D57" s="29">
        <v>5029394108</v>
      </c>
      <c r="E57" s="5" t="s">
        <v>1059</v>
      </c>
      <c r="F57" s="5"/>
      <c r="G57" s="9" t="s">
        <v>1060</v>
      </c>
      <c r="H57" s="5"/>
      <c r="I57" s="5" t="s">
        <v>17</v>
      </c>
      <c r="J57" s="39" t="s">
        <v>17</v>
      </c>
      <c r="K57" s="5"/>
      <c r="L57" s="14"/>
    </row>
    <row r="58" spans="1:12" ht="48">
      <c r="A58" s="14">
        <v>44630</v>
      </c>
      <c r="B58" s="11" t="s">
        <v>1061</v>
      </c>
      <c r="C58" s="3" t="s">
        <v>1062</v>
      </c>
      <c r="D58" s="27">
        <v>5022954611</v>
      </c>
      <c r="E58" s="4" t="s">
        <v>1063</v>
      </c>
      <c r="F58" s="4"/>
      <c r="G58" s="8" t="s">
        <v>1064</v>
      </c>
      <c r="H58" s="4"/>
      <c r="I58" s="4" t="s">
        <v>17</v>
      </c>
      <c r="J58" s="40" t="s">
        <v>17</v>
      </c>
      <c r="K58" s="4"/>
      <c r="L58" s="14"/>
    </row>
    <row r="59" spans="1:12" ht="16">
      <c r="A59" s="14">
        <v>44630</v>
      </c>
      <c r="B59" s="5" t="s">
        <v>1065</v>
      </c>
      <c r="C59" s="6" t="s">
        <v>1066</v>
      </c>
      <c r="D59" s="29">
        <v>8125991297</v>
      </c>
      <c r="E59" s="5"/>
      <c r="F59" s="5"/>
      <c r="G59" s="9"/>
      <c r="H59" s="5"/>
      <c r="I59" s="5" t="s">
        <v>17</v>
      </c>
      <c r="J59" s="39"/>
      <c r="K59" s="5"/>
      <c r="L59" s="14"/>
    </row>
    <row r="60" spans="1:12" ht="32">
      <c r="A60" s="14">
        <v>44631</v>
      </c>
      <c r="B60" s="4" t="s">
        <v>1067</v>
      </c>
      <c r="C60" s="3" t="s">
        <v>1068</v>
      </c>
      <c r="D60" s="27">
        <v>5022998912</v>
      </c>
      <c r="E60" s="4" t="s">
        <v>1069</v>
      </c>
      <c r="F60" s="4" t="s">
        <v>483</v>
      </c>
      <c r="G60" s="8" t="s">
        <v>1070</v>
      </c>
      <c r="H60" s="4"/>
      <c r="I60" s="4" t="s">
        <v>17</v>
      </c>
      <c r="J60" s="40" t="s">
        <v>17</v>
      </c>
      <c r="K60" s="4" t="s">
        <v>17</v>
      </c>
      <c r="L60" s="14"/>
    </row>
    <row r="61" spans="1:12" ht="32">
      <c r="A61" s="14">
        <v>44631</v>
      </c>
      <c r="B61" s="5" t="s">
        <v>1071</v>
      </c>
      <c r="C61" s="6" t="s">
        <v>1072</v>
      </c>
      <c r="D61" s="29">
        <v>5024355749</v>
      </c>
      <c r="E61" s="5" t="s">
        <v>1073</v>
      </c>
      <c r="F61" s="5"/>
      <c r="G61" s="9" t="s">
        <v>1074</v>
      </c>
      <c r="H61" s="5"/>
      <c r="I61" s="5" t="s">
        <v>17</v>
      </c>
      <c r="J61" s="39" t="s">
        <v>17</v>
      </c>
      <c r="K61" s="5"/>
      <c r="L61" s="14"/>
    </row>
    <row r="62" spans="1:12" ht="48">
      <c r="A62" s="14">
        <v>44635</v>
      </c>
      <c r="B62" s="4" t="s">
        <v>881</v>
      </c>
      <c r="C62" s="3" t="s">
        <v>882</v>
      </c>
      <c r="D62" s="27">
        <v>5025004499</v>
      </c>
      <c r="E62" s="4" t="s">
        <v>884</v>
      </c>
      <c r="F62" s="4"/>
      <c r="G62" s="8" t="s">
        <v>1075</v>
      </c>
      <c r="H62" s="4"/>
      <c r="I62" s="4" t="s">
        <v>17</v>
      </c>
      <c r="J62" s="40" t="s">
        <v>17</v>
      </c>
      <c r="K62" s="4" t="s">
        <v>17</v>
      </c>
      <c r="L62" s="14"/>
    </row>
    <row r="63" spans="1:12" ht="80">
      <c r="A63" s="14">
        <v>44636</v>
      </c>
      <c r="B63" s="5" t="s">
        <v>1076</v>
      </c>
      <c r="C63" s="6" t="s">
        <v>1077</v>
      </c>
      <c r="D63" s="29">
        <v>5026451243</v>
      </c>
      <c r="E63" s="5" t="s">
        <v>1078</v>
      </c>
      <c r="F63" s="5"/>
      <c r="G63" s="9" t="s">
        <v>1079</v>
      </c>
      <c r="H63" s="5"/>
      <c r="I63" s="5" t="s">
        <v>17</v>
      </c>
      <c r="J63" s="39" t="s">
        <v>17</v>
      </c>
      <c r="K63" s="5"/>
      <c r="L63" s="14"/>
    </row>
    <row r="64" spans="1:12" ht="64">
      <c r="A64" s="14">
        <v>44637</v>
      </c>
      <c r="B64" s="4" t="s">
        <v>1080</v>
      </c>
      <c r="C64" s="3" t="s">
        <v>1081</v>
      </c>
      <c r="D64" s="27" t="s">
        <v>1082</v>
      </c>
      <c r="E64" s="4" t="s">
        <v>1083</v>
      </c>
      <c r="F64" s="4"/>
      <c r="G64" s="8" t="s">
        <v>1084</v>
      </c>
      <c r="H64" s="4"/>
      <c r="I64" s="4" t="s">
        <v>17</v>
      </c>
      <c r="J64" s="40" t="s">
        <v>17</v>
      </c>
      <c r="K64" s="4"/>
      <c r="L64" s="14"/>
    </row>
    <row r="65" spans="1:12" ht="32">
      <c r="A65" s="14">
        <v>44638</v>
      </c>
      <c r="B65" s="5" t="s">
        <v>1085</v>
      </c>
      <c r="C65" s="6"/>
      <c r="D65" s="29">
        <v>5024171687</v>
      </c>
      <c r="E65" s="5"/>
      <c r="F65" s="5"/>
      <c r="G65" s="9" t="s">
        <v>1086</v>
      </c>
      <c r="H65" s="5"/>
      <c r="I65" s="5" t="s">
        <v>17</v>
      </c>
      <c r="J65" s="39"/>
      <c r="K65" s="5"/>
      <c r="L65" s="14"/>
    </row>
    <row r="66" spans="1:12" ht="16">
      <c r="A66" s="14">
        <v>44643</v>
      </c>
      <c r="B66" s="4" t="s">
        <v>1087</v>
      </c>
      <c r="C66" s="3" t="s">
        <v>1088</v>
      </c>
      <c r="D66" s="27">
        <v>8129897387</v>
      </c>
      <c r="E66" s="4"/>
      <c r="F66" s="4"/>
      <c r="G66" s="8"/>
      <c r="H66" s="4"/>
      <c r="I66" s="4" t="s">
        <v>17</v>
      </c>
      <c r="J66" s="40"/>
      <c r="K66" s="4"/>
      <c r="L66" s="14"/>
    </row>
    <row r="67" spans="1:12" ht="48">
      <c r="A67" s="14">
        <v>44644</v>
      </c>
      <c r="B67" s="5" t="s">
        <v>1089</v>
      </c>
      <c r="C67" s="6" t="s">
        <v>125</v>
      </c>
      <c r="D67" s="29">
        <v>5025444603</v>
      </c>
      <c r="E67" s="5" t="s">
        <v>1090</v>
      </c>
      <c r="F67" s="5" t="s">
        <v>82</v>
      </c>
      <c r="G67" s="9" t="s">
        <v>1091</v>
      </c>
      <c r="H67" s="5" t="s">
        <v>1092</v>
      </c>
      <c r="I67" s="5" t="s">
        <v>17</v>
      </c>
      <c r="J67" s="39" t="s">
        <v>17</v>
      </c>
      <c r="K67" s="5" t="s">
        <v>17</v>
      </c>
      <c r="L67" s="14" t="s">
        <v>137</v>
      </c>
    </row>
    <row r="68" spans="1:12" ht="16">
      <c r="A68" s="14">
        <v>44644</v>
      </c>
      <c r="B68" s="4" t="s">
        <v>1093</v>
      </c>
      <c r="C68" s="3" t="s">
        <v>1094</v>
      </c>
      <c r="D68" s="27">
        <v>2055728267</v>
      </c>
      <c r="E68" s="4"/>
      <c r="F68" s="4"/>
      <c r="G68" s="8" t="s">
        <v>1095</v>
      </c>
      <c r="H68" s="4"/>
      <c r="I68" s="4" t="s">
        <v>17</v>
      </c>
      <c r="J68" s="40"/>
      <c r="K68" s="4"/>
      <c r="L68" s="14"/>
    </row>
    <row r="69" spans="1:12" ht="32">
      <c r="A69" s="14">
        <v>44644</v>
      </c>
      <c r="B69" s="5" t="s">
        <v>1096</v>
      </c>
      <c r="C69" s="6" t="s">
        <v>1097</v>
      </c>
      <c r="D69" s="29">
        <v>5025831668</v>
      </c>
      <c r="E69" s="5" t="s">
        <v>1098</v>
      </c>
      <c r="F69" s="5"/>
      <c r="G69" s="9" t="s">
        <v>1099</v>
      </c>
      <c r="H69" s="5"/>
      <c r="I69" s="5" t="s">
        <v>17</v>
      </c>
      <c r="J69" s="39" t="s">
        <v>17</v>
      </c>
      <c r="K69" s="5" t="s">
        <v>17</v>
      </c>
      <c r="L69" s="14"/>
    </row>
    <row r="70" spans="1:12" ht="32">
      <c r="A70" s="14">
        <v>44645</v>
      </c>
      <c r="B70" s="4" t="s">
        <v>1100</v>
      </c>
      <c r="C70" s="3" t="s">
        <v>1101</v>
      </c>
      <c r="D70" s="27">
        <v>5023459418</v>
      </c>
      <c r="E70" s="4" t="s">
        <v>1102</v>
      </c>
      <c r="F70" s="4" t="s">
        <v>202</v>
      </c>
      <c r="G70" s="8" t="s">
        <v>1103</v>
      </c>
      <c r="H70" s="4" t="s">
        <v>184</v>
      </c>
      <c r="I70" s="4" t="s">
        <v>17</v>
      </c>
      <c r="J70" s="40" t="s">
        <v>17</v>
      </c>
      <c r="K70" s="4" t="s">
        <v>17</v>
      </c>
      <c r="L70" s="59" t="s">
        <v>137</v>
      </c>
    </row>
    <row r="71" spans="1:12" ht="80">
      <c r="A71" s="14">
        <v>44648</v>
      </c>
      <c r="B71" s="5" t="s">
        <v>1104</v>
      </c>
      <c r="C71" s="6" t="s">
        <v>1105</v>
      </c>
      <c r="D71" s="29">
        <v>5027770690</v>
      </c>
      <c r="E71" s="5" t="s">
        <v>1106</v>
      </c>
      <c r="F71" s="5" t="s">
        <v>15</v>
      </c>
      <c r="G71" s="9" t="s">
        <v>1107</v>
      </c>
      <c r="H71" s="5"/>
      <c r="I71" s="5" t="s">
        <v>17</v>
      </c>
      <c r="J71" s="39" t="s">
        <v>17</v>
      </c>
      <c r="K71" s="5" t="s">
        <v>17</v>
      </c>
      <c r="L71" s="14" t="s">
        <v>137</v>
      </c>
    </row>
    <row r="72" spans="1:12" ht="32">
      <c r="A72" s="14">
        <v>44649</v>
      </c>
      <c r="B72" s="4" t="s">
        <v>489</v>
      </c>
      <c r="C72" s="3" t="s">
        <v>1108</v>
      </c>
      <c r="D72" s="27">
        <v>6462864282</v>
      </c>
      <c r="E72" s="4" t="s">
        <v>1109</v>
      </c>
      <c r="F72" s="4" t="s">
        <v>15</v>
      </c>
      <c r="G72" s="8" t="s">
        <v>1110</v>
      </c>
      <c r="H72" s="4" t="s">
        <v>137</v>
      </c>
      <c r="I72" s="4" t="s">
        <v>17</v>
      </c>
      <c r="J72" s="40" t="s">
        <v>17</v>
      </c>
      <c r="K72" s="4" t="s">
        <v>17</v>
      </c>
      <c r="L72" s="14" t="s">
        <v>137</v>
      </c>
    </row>
    <row r="73" spans="1:12" ht="64">
      <c r="A73" s="14">
        <v>44651</v>
      </c>
      <c r="B73" s="5" t="s">
        <v>1111</v>
      </c>
      <c r="C73" s="6" t="s">
        <v>1112</v>
      </c>
      <c r="D73" s="29">
        <v>5024171026</v>
      </c>
      <c r="E73" s="5" t="s">
        <v>1113</v>
      </c>
      <c r="F73" s="5" t="s">
        <v>15</v>
      </c>
      <c r="G73" s="9" t="s">
        <v>1114</v>
      </c>
      <c r="H73" s="5" t="s">
        <v>393</v>
      </c>
      <c r="I73" s="5"/>
      <c r="J73" s="39"/>
      <c r="K73" s="5"/>
      <c r="L73" s="14"/>
    </row>
    <row r="74" spans="1:12" ht="32">
      <c r="A74" s="101">
        <v>44652</v>
      </c>
      <c r="B74" s="102" t="s">
        <v>1115</v>
      </c>
      <c r="C74" s="71" t="s">
        <v>1116</v>
      </c>
      <c r="D74" s="103" t="s">
        <v>1117</v>
      </c>
      <c r="E74" s="102" t="s">
        <v>1118</v>
      </c>
      <c r="F74" s="104"/>
      <c r="G74" s="105" t="s">
        <v>1119</v>
      </c>
      <c r="H74" s="102" t="s">
        <v>1092</v>
      </c>
      <c r="I74" s="102" t="s">
        <v>17</v>
      </c>
      <c r="J74" s="106" t="s">
        <v>17</v>
      </c>
      <c r="K74" s="102" t="s">
        <v>17</v>
      </c>
      <c r="L74" s="101"/>
    </row>
    <row r="75" spans="1:12" ht="32">
      <c r="A75" s="101">
        <v>44652</v>
      </c>
      <c r="B75" s="102" t="s">
        <v>1120</v>
      </c>
      <c r="C75" s="71" t="s">
        <v>1121</v>
      </c>
      <c r="D75" s="103">
        <v>5025513872</v>
      </c>
      <c r="E75" s="102" t="s">
        <v>1122</v>
      </c>
      <c r="F75" s="102"/>
      <c r="G75" s="105" t="s">
        <v>1123</v>
      </c>
      <c r="H75" s="102"/>
      <c r="I75" s="102" t="s">
        <v>17</v>
      </c>
      <c r="J75" s="106" t="s">
        <v>17</v>
      </c>
      <c r="K75" s="102"/>
      <c r="L75" s="101" t="s">
        <v>189</v>
      </c>
    </row>
    <row r="76" spans="1:12" ht="48">
      <c r="A76" s="101">
        <v>44653</v>
      </c>
      <c r="B76" s="102" t="s">
        <v>1124</v>
      </c>
      <c r="C76" s="71" t="s">
        <v>1125</v>
      </c>
      <c r="D76" s="103">
        <v>5038192843</v>
      </c>
      <c r="E76" s="102" t="s">
        <v>1126</v>
      </c>
      <c r="F76" s="104"/>
      <c r="G76" s="107" t="s">
        <v>1127</v>
      </c>
      <c r="H76" s="104"/>
      <c r="I76" s="104" t="s">
        <v>17</v>
      </c>
      <c r="J76" s="108" t="s">
        <v>17</v>
      </c>
      <c r="K76" s="104" t="s">
        <v>17</v>
      </c>
      <c r="L76" s="109" t="s">
        <v>189</v>
      </c>
    </row>
    <row r="77" spans="1:12" ht="48">
      <c r="A77" s="109">
        <v>44655</v>
      </c>
      <c r="B77" s="104" t="s">
        <v>1128</v>
      </c>
      <c r="C77" s="104"/>
      <c r="D77" s="110" t="s">
        <v>1129</v>
      </c>
      <c r="E77" s="104" t="s">
        <v>1130</v>
      </c>
      <c r="F77" s="104"/>
      <c r="G77" s="107" t="s">
        <v>1131</v>
      </c>
      <c r="H77" s="104"/>
      <c r="I77" s="104" t="s">
        <v>17</v>
      </c>
      <c r="J77" s="108" t="s">
        <v>17</v>
      </c>
      <c r="K77" s="104"/>
      <c r="L77" s="109"/>
    </row>
    <row r="78" spans="1:12" ht="16">
      <c r="A78" s="109">
        <v>44651</v>
      </c>
      <c r="B78" s="104" t="s">
        <v>1132</v>
      </c>
      <c r="C78" s="104"/>
      <c r="D78" s="110" t="s">
        <v>1133</v>
      </c>
      <c r="E78" s="104"/>
      <c r="F78" s="104"/>
      <c r="G78" s="107"/>
      <c r="H78" s="104"/>
      <c r="I78" s="104" t="s">
        <v>17</v>
      </c>
      <c r="J78" s="108"/>
      <c r="K78" s="104"/>
      <c r="L78" s="109"/>
    </row>
    <row r="79" spans="1:12" ht="48">
      <c r="A79" s="109">
        <v>44656</v>
      </c>
      <c r="B79" s="104" t="s">
        <v>1134</v>
      </c>
      <c r="C79" s="71" t="s">
        <v>1135</v>
      </c>
      <c r="D79" s="110">
        <v>5025008052</v>
      </c>
      <c r="E79" s="104" t="s">
        <v>1136</v>
      </c>
      <c r="F79" s="104"/>
      <c r="G79" s="107" t="s">
        <v>1137</v>
      </c>
      <c r="H79" s="104"/>
      <c r="I79" s="104" t="s">
        <v>17</v>
      </c>
      <c r="J79" s="108" t="s">
        <v>17</v>
      </c>
      <c r="K79" s="104"/>
      <c r="L79" s="109"/>
    </row>
    <row r="80" spans="1:12" ht="32">
      <c r="A80" s="109">
        <v>44658</v>
      </c>
      <c r="B80" s="104" t="s">
        <v>1138</v>
      </c>
      <c r="C80" s="71"/>
      <c r="D80" s="110"/>
      <c r="E80" s="104" t="s">
        <v>1139</v>
      </c>
      <c r="F80" s="104"/>
      <c r="G80" s="107" t="s">
        <v>1140</v>
      </c>
      <c r="H80" s="104"/>
      <c r="I80" s="104" t="s">
        <v>17</v>
      </c>
      <c r="J80" s="108" t="s">
        <v>17</v>
      </c>
      <c r="K80" s="104" t="s">
        <v>17</v>
      </c>
      <c r="L80" s="109"/>
    </row>
    <row r="81" spans="1:12" ht="32">
      <c r="A81" s="109">
        <v>44660</v>
      </c>
      <c r="B81" s="104" t="s">
        <v>1141</v>
      </c>
      <c r="C81" s="71"/>
      <c r="D81" s="110" t="s">
        <v>1142</v>
      </c>
      <c r="E81" s="104" t="s">
        <v>1143</v>
      </c>
      <c r="F81" s="104"/>
      <c r="G81" s="107" t="s">
        <v>1144</v>
      </c>
      <c r="H81" s="104"/>
      <c r="I81" s="104" t="s">
        <v>17</v>
      </c>
      <c r="J81" s="108" t="s">
        <v>17</v>
      </c>
      <c r="K81" s="104" t="s">
        <v>17</v>
      </c>
      <c r="L81" s="109" t="s">
        <v>137</v>
      </c>
    </row>
    <row r="82" spans="1:12" ht="32">
      <c r="A82" s="109">
        <v>44662</v>
      </c>
      <c r="B82" s="104" t="s">
        <v>1145</v>
      </c>
      <c r="C82" s="71" t="s">
        <v>1146</v>
      </c>
      <c r="D82" s="110" t="s">
        <v>1147</v>
      </c>
      <c r="E82" s="104" t="s">
        <v>1148</v>
      </c>
      <c r="F82" s="104"/>
      <c r="G82" s="107" t="s">
        <v>1149</v>
      </c>
      <c r="H82" s="104"/>
      <c r="I82" s="104" t="s">
        <v>17</v>
      </c>
      <c r="J82" s="108" t="s">
        <v>17</v>
      </c>
      <c r="K82" s="104"/>
      <c r="L82" s="109"/>
    </row>
    <row r="83" spans="1:12" ht="32">
      <c r="A83" s="109">
        <v>44662</v>
      </c>
      <c r="B83" s="104" t="s">
        <v>1150</v>
      </c>
      <c r="C83" s="104"/>
      <c r="D83" s="110" t="s">
        <v>1151</v>
      </c>
      <c r="E83" s="104"/>
      <c r="F83" s="104"/>
      <c r="G83" s="107" t="s">
        <v>1152</v>
      </c>
      <c r="H83" s="104"/>
      <c r="I83" s="104" t="s">
        <v>17</v>
      </c>
      <c r="J83" s="108"/>
      <c r="K83" s="104" t="s">
        <v>17</v>
      </c>
      <c r="L83" s="109"/>
    </row>
    <row r="84" spans="1:12" ht="32">
      <c r="A84" s="109">
        <v>44670</v>
      </c>
      <c r="B84" s="104" t="s">
        <v>1153</v>
      </c>
      <c r="C84" s="71" t="s">
        <v>1154</v>
      </c>
      <c r="D84" s="110" t="s">
        <v>1155</v>
      </c>
      <c r="E84" s="104" t="s">
        <v>1156</v>
      </c>
      <c r="F84" s="104" t="s">
        <v>15</v>
      </c>
      <c r="G84" s="107"/>
      <c r="H84" s="104"/>
      <c r="I84" s="104" t="s">
        <v>17</v>
      </c>
      <c r="J84" s="108" t="s">
        <v>17</v>
      </c>
      <c r="K84" s="104" t="s">
        <v>17</v>
      </c>
      <c r="L84" s="109" t="s">
        <v>137</v>
      </c>
    </row>
    <row r="85" spans="1:12" ht="32">
      <c r="A85" s="109">
        <v>44671</v>
      </c>
      <c r="B85" s="104" t="s">
        <v>1157</v>
      </c>
      <c r="C85" s="71" t="s">
        <v>1158</v>
      </c>
      <c r="D85" s="110">
        <v>5022987234</v>
      </c>
      <c r="E85" s="104" t="s">
        <v>1159</v>
      </c>
      <c r="F85" s="104" t="s">
        <v>202</v>
      </c>
      <c r="G85" s="107" t="s">
        <v>1160</v>
      </c>
      <c r="H85" s="104" t="s">
        <v>1092</v>
      </c>
      <c r="I85" s="104" t="s">
        <v>17</v>
      </c>
      <c r="J85" s="108" t="s">
        <v>17</v>
      </c>
      <c r="K85" s="104" t="s">
        <v>17</v>
      </c>
      <c r="L85" s="109" t="s">
        <v>137</v>
      </c>
    </row>
    <row r="86" spans="1:12" ht="32">
      <c r="A86" s="109">
        <v>44673</v>
      </c>
      <c r="B86" s="104" t="s">
        <v>1104</v>
      </c>
      <c r="C86" s="71" t="s">
        <v>1105</v>
      </c>
      <c r="D86" s="110">
        <v>5027770690</v>
      </c>
      <c r="E86" s="104" t="s">
        <v>1106</v>
      </c>
      <c r="F86" s="104"/>
      <c r="G86" s="107" t="s">
        <v>1161</v>
      </c>
      <c r="H86" s="104" t="s">
        <v>1162</v>
      </c>
      <c r="I86" s="104" t="s">
        <v>17</v>
      </c>
      <c r="J86" s="108" t="s">
        <v>17</v>
      </c>
      <c r="K86" s="104" t="s">
        <v>17</v>
      </c>
      <c r="L86" s="109" t="s">
        <v>137</v>
      </c>
    </row>
    <row r="87" spans="1:12" ht="48">
      <c r="A87" s="109">
        <v>44673</v>
      </c>
      <c r="B87" s="104" t="s">
        <v>1104</v>
      </c>
      <c r="C87" s="71" t="s">
        <v>1105</v>
      </c>
      <c r="D87" s="110">
        <v>5027770690</v>
      </c>
      <c r="E87" s="104" t="s">
        <v>1163</v>
      </c>
      <c r="F87" s="104" t="s">
        <v>15</v>
      </c>
      <c r="G87" s="107" t="s">
        <v>1164</v>
      </c>
      <c r="H87" s="104" t="s">
        <v>1162</v>
      </c>
      <c r="I87" s="104" t="s">
        <v>17</v>
      </c>
      <c r="J87" s="108" t="s">
        <v>17</v>
      </c>
      <c r="K87" s="104" t="s">
        <v>17</v>
      </c>
      <c r="L87" s="109" t="s">
        <v>137</v>
      </c>
    </row>
    <row r="88" spans="1:12" ht="64">
      <c r="A88" s="109">
        <v>44673</v>
      </c>
      <c r="B88" s="104" t="s">
        <v>1165</v>
      </c>
      <c r="C88" s="71" t="s">
        <v>125</v>
      </c>
      <c r="D88" s="110" t="s">
        <v>1166</v>
      </c>
      <c r="E88" s="104" t="s">
        <v>1167</v>
      </c>
      <c r="F88" s="104" t="s">
        <v>202</v>
      </c>
      <c r="G88" s="107" t="s">
        <v>1168</v>
      </c>
      <c r="H88" s="104" t="s">
        <v>1092</v>
      </c>
      <c r="I88" s="104" t="s">
        <v>17</v>
      </c>
      <c r="J88" s="108" t="s">
        <v>17</v>
      </c>
      <c r="K88" s="104" t="s">
        <v>17</v>
      </c>
      <c r="L88" s="109" t="s">
        <v>137</v>
      </c>
    </row>
    <row r="89" spans="1:12" ht="16">
      <c r="A89" s="109">
        <v>44676</v>
      </c>
      <c r="B89" s="104" t="s">
        <v>1169</v>
      </c>
      <c r="C89" s="71"/>
      <c r="D89" s="110">
        <v>8128962959</v>
      </c>
      <c r="E89" s="104"/>
      <c r="F89" s="104"/>
      <c r="G89" s="107"/>
      <c r="H89" s="104"/>
      <c r="I89" s="104"/>
      <c r="J89" s="108"/>
      <c r="K89" s="104"/>
      <c r="L89" s="109"/>
    </row>
    <row r="90" spans="1:12" ht="16">
      <c r="A90" s="109">
        <v>44676</v>
      </c>
      <c r="B90" s="104" t="s">
        <v>1170</v>
      </c>
      <c r="C90" s="71"/>
      <c r="D90" s="110">
        <v>5025588561</v>
      </c>
      <c r="E90" s="104"/>
      <c r="F90" s="104"/>
      <c r="G90" s="107"/>
      <c r="H90" s="104"/>
      <c r="I90" s="104"/>
      <c r="J90" s="108"/>
      <c r="K90" s="104"/>
      <c r="L90" s="109"/>
    </row>
    <row r="91" spans="1:12" ht="16">
      <c r="A91" s="109">
        <v>44677</v>
      </c>
      <c r="B91" s="104" t="s">
        <v>1171</v>
      </c>
      <c r="C91" s="104"/>
      <c r="D91" s="110">
        <v>5028767929</v>
      </c>
      <c r="E91" s="104"/>
      <c r="F91" s="104"/>
      <c r="G91" s="107"/>
      <c r="H91" s="104"/>
      <c r="I91" s="104"/>
      <c r="J91" s="108"/>
      <c r="K91" s="104"/>
      <c r="L91" s="109"/>
    </row>
    <row r="92" spans="1:12" ht="32">
      <c r="A92" s="109">
        <v>44678</v>
      </c>
      <c r="B92" s="104" t="s">
        <v>1172</v>
      </c>
      <c r="C92" s="71"/>
      <c r="D92" s="110">
        <v>5022164789</v>
      </c>
      <c r="E92" s="104"/>
      <c r="F92" s="104"/>
      <c r="G92" s="107" t="s">
        <v>1173</v>
      </c>
      <c r="H92" s="104" t="s">
        <v>1174</v>
      </c>
      <c r="I92" s="104" t="s">
        <v>17</v>
      </c>
      <c r="J92" s="108"/>
      <c r="K92" s="104"/>
      <c r="L92" s="109"/>
    </row>
    <row r="93" spans="1:12" ht="16">
      <c r="A93" s="109">
        <v>44680</v>
      </c>
      <c r="B93" s="104" t="s">
        <v>1175</v>
      </c>
      <c r="C93" s="104"/>
      <c r="D93" s="110">
        <v>8122645594</v>
      </c>
      <c r="E93" s="104"/>
      <c r="F93" s="104"/>
      <c r="G93" s="107"/>
      <c r="H93" s="104"/>
      <c r="I93" s="104" t="s">
        <v>17</v>
      </c>
      <c r="J93" s="108"/>
      <c r="K93" s="104"/>
      <c r="L93" s="109"/>
    </row>
    <row r="94" spans="1:12" ht="32">
      <c r="A94" s="109">
        <v>44680</v>
      </c>
      <c r="B94" s="104" t="s">
        <v>1176</v>
      </c>
      <c r="C94" s="71"/>
      <c r="D94" s="110">
        <v>8123254682</v>
      </c>
      <c r="E94" s="104"/>
      <c r="F94" s="104"/>
      <c r="G94" s="105" t="s">
        <v>1177</v>
      </c>
      <c r="H94" s="104"/>
      <c r="I94" s="104" t="s">
        <v>17</v>
      </c>
      <c r="J94" s="108"/>
      <c r="K94" s="104"/>
      <c r="L94" s="109"/>
    </row>
    <row r="95" spans="1:12" ht="32">
      <c r="A95" s="109">
        <v>44683</v>
      </c>
      <c r="B95" s="104" t="s">
        <v>1178</v>
      </c>
      <c r="C95" s="71"/>
      <c r="D95" s="110">
        <v>5028074314</v>
      </c>
      <c r="E95" s="104" t="s">
        <v>1179</v>
      </c>
      <c r="F95" s="104" t="s">
        <v>15</v>
      </c>
      <c r="G95" s="105" t="s">
        <v>1180</v>
      </c>
      <c r="H95" s="104"/>
      <c r="I95" s="104" t="s">
        <v>17</v>
      </c>
      <c r="J95" s="108"/>
      <c r="K95" s="104"/>
      <c r="L95" s="109"/>
    </row>
    <row r="96" spans="1:12" ht="48">
      <c r="A96" s="109">
        <v>44684</v>
      </c>
      <c r="B96" s="104" t="s">
        <v>1181</v>
      </c>
      <c r="C96" s="71" t="s">
        <v>390</v>
      </c>
      <c r="D96" s="110">
        <v>5024452411</v>
      </c>
      <c r="E96" s="104" t="s">
        <v>1182</v>
      </c>
      <c r="F96" s="104" t="s">
        <v>483</v>
      </c>
      <c r="G96" s="111" t="s">
        <v>1183</v>
      </c>
      <c r="H96" s="104"/>
      <c r="I96" s="104" t="s">
        <v>17</v>
      </c>
      <c r="J96" s="108" t="s">
        <v>17</v>
      </c>
      <c r="K96" s="104" t="s">
        <v>17</v>
      </c>
      <c r="L96" s="109" t="s">
        <v>137</v>
      </c>
    </row>
    <row r="97" spans="1:12" ht="32">
      <c r="A97" s="109">
        <v>44691</v>
      </c>
      <c r="B97" s="104" t="s">
        <v>1184</v>
      </c>
      <c r="C97" s="71" t="s">
        <v>1185</v>
      </c>
      <c r="D97" s="110">
        <v>5027594502</v>
      </c>
      <c r="E97" s="104" t="s">
        <v>1186</v>
      </c>
      <c r="F97" s="104" t="s">
        <v>15</v>
      </c>
      <c r="G97" s="111"/>
      <c r="H97" s="104"/>
      <c r="I97" s="104" t="s">
        <v>17</v>
      </c>
      <c r="J97" s="108" t="s">
        <v>17</v>
      </c>
      <c r="K97" s="104"/>
      <c r="L97" s="109" t="s">
        <v>137</v>
      </c>
    </row>
    <row r="98" spans="1:12" ht="48">
      <c r="A98" s="109">
        <v>44692</v>
      </c>
      <c r="B98" s="104" t="s">
        <v>1187</v>
      </c>
      <c r="C98" s="71"/>
      <c r="D98" s="110" t="s">
        <v>1188</v>
      </c>
      <c r="E98" s="104"/>
      <c r="F98" s="104"/>
      <c r="G98" s="107" t="s">
        <v>1189</v>
      </c>
      <c r="H98" s="104"/>
      <c r="I98" s="104" t="s">
        <v>17</v>
      </c>
      <c r="J98" s="108" t="s">
        <v>17</v>
      </c>
      <c r="K98" s="104"/>
      <c r="L98" s="109" t="s">
        <v>137</v>
      </c>
    </row>
    <row r="99" spans="1:12" ht="16">
      <c r="A99" s="109">
        <v>44692</v>
      </c>
      <c r="B99" s="104" t="s">
        <v>1190</v>
      </c>
      <c r="C99" s="71" t="s">
        <v>1191</v>
      </c>
      <c r="D99" s="110" t="s">
        <v>1192</v>
      </c>
      <c r="E99" s="104"/>
      <c r="F99" s="104"/>
      <c r="G99" s="107" t="s">
        <v>1193</v>
      </c>
      <c r="H99" s="104"/>
      <c r="I99" s="104" t="s">
        <v>17</v>
      </c>
      <c r="J99" s="108"/>
      <c r="K99" s="104"/>
      <c r="L99" s="109"/>
    </row>
    <row r="100" spans="1:12" ht="32">
      <c r="A100" s="109">
        <v>44693</v>
      </c>
      <c r="B100" s="104" t="s">
        <v>1194</v>
      </c>
      <c r="C100" s="71" t="s">
        <v>1195</v>
      </c>
      <c r="D100" s="110" t="s">
        <v>1196</v>
      </c>
      <c r="E100" s="104" t="s">
        <v>1197</v>
      </c>
      <c r="F100" s="104" t="s">
        <v>82</v>
      </c>
      <c r="G100" s="107" t="s">
        <v>1198</v>
      </c>
      <c r="H100" s="104"/>
      <c r="I100" s="104" t="s">
        <v>17</v>
      </c>
      <c r="J100" s="108" t="s">
        <v>17</v>
      </c>
      <c r="K100" s="104"/>
      <c r="L100" s="109"/>
    </row>
    <row r="101" spans="1:12" ht="32">
      <c r="A101" s="109">
        <v>44693</v>
      </c>
      <c r="B101" s="104" t="s">
        <v>1199</v>
      </c>
      <c r="C101" s="71" t="s">
        <v>1200</v>
      </c>
      <c r="D101" s="110" t="s">
        <v>1201</v>
      </c>
      <c r="E101" s="104" t="s">
        <v>1202</v>
      </c>
      <c r="F101" s="104"/>
      <c r="G101" s="107" t="s">
        <v>1203</v>
      </c>
      <c r="H101" s="104"/>
      <c r="I101" s="104" t="s">
        <v>17</v>
      </c>
      <c r="J101" s="108" t="s">
        <v>17</v>
      </c>
      <c r="K101" s="104"/>
      <c r="L101" s="109"/>
    </row>
    <row r="102" spans="1:12" ht="16">
      <c r="A102" s="109">
        <v>44694</v>
      </c>
      <c r="B102" s="104" t="s">
        <v>1204</v>
      </c>
      <c r="C102" s="71" t="s">
        <v>1205</v>
      </c>
      <c r="D102" s="110" t="s">
        <v>1206</v>
      </c>
      <c r="E102" s="104" t="s">
        <v>1207</v>
      </c>
      <c r="F102" s="104"/>
      <c r="G102" s="107" t="s">
        <v>1208</v>
      </c>
      <c r="H102" s="104"/>
      <c r="I102" s="104" t="s">
        <v>17</v>
      </c>
      <c r="J102" s="108"/>
      <c r="K102" s="104" t="s">
        <v>17</v>
      </c>
      <c r="L102" s="109"/>
    </row>
    <row r="103" spans="1:12" ht="64">
      <c r="A103" s="109">
        <v>44694</v>
      </c>
      <c r="B103" s="104" t="s">
        <v>1209</v>
      </c>
      <c r="C103" s="71" t="s">
        <v>1210</v>
      </c>
      <c r="D103" s="110">
        <v>5026494977</v>
      </c>
      <c r="E103" s="104" t="s">
        <v>1211</v>
      </c>
      <c r="F103" s="104" t="s">
        <v>15</v>
      </c>
      <c r="G103" s="107" t="s">
        <v>1212</v>
      </c>
      <c r="H103" s="104"/>
      <c r="I103" s="104" t="s">
        <v>17</v>
      </c>
      <c r="J103" s="108" t="s">
        <v>17</v>
      </c>
      <c r="K103" s="104"/>
      <c r="L103" s="109"/>
    </row>
    <row r="104" spans="1:12" ht="64">
      <c r="A104" s="109">
        <v>44697</v>
      </c>
      <c r="B104" s="104" t="s">
        <v>1213</v>
      </c>
      <c r="C104" s="71" t="s">
        <v>1214</v>
      </c>
      <c r="D104" s="110" t="s">
        <v>1215</v>
      </c>
      <c r="E104" s="104" t="s">
        <v>1216</v>
      </c>
      <c r="F104" s="104"/>
      <c r="G104" s="107" t="s">
        <v>1217</v>
      </c>
      <c r="H104" s="104"/>
      <c r="I104" s="104" t="s">
        <v>17</v>
      </c>
      <c r="J104" s="108"/>
      <c r="K104" s="104"/>
      <c r="L104" s="109"/>
    </row>
    <row r="105" spans="1:12" ht="48">
      <c r="A105" s="101">
        <v>44699</v>
      </c>
      <c r="B105" s="104" t="s">
        <v>1218</v>
      </c>
      <c r="C105" s="71" t="s">
        <v>1219</v>
      </c>
      <c r="D105" s="110" t="s">
        <v>1220</v>
      </c>
      <c r="E105" s="104" t="s">
        <v>1221</v>
      </c>
      <c r="F105" s="104" t="s">
        <v>15</v>
      </c>
      <c r="G105" s="107" t="s">
        <v>1222</v>
      </c>
      <c r="H105" s="104"/>
      <c r="I105" s="104" t="s">
        <v>17</v>
      </c>
      <c r="J105" s="108"/>
      <c r="K105" s="104" t="s">
        <v>17</v>
      </c>
      <c r="L105" s="109"/>
    </row>
    <row r="106" spans="1:12" ht="112">
      <c r="A106" s="109">
        <v>44700</v>
      </c>
      <c r="B106" s="104" t="s">
        <v>1223</v>
      </c>
      <c r="C106" s="71" t="s">
        <v>1224</v>
      </c>
      <c r="D106" s="110" t="s">
        <v>1225</v>
      </c>
      <c r="E106" s="104" t="s">
        <v>1226</v>
      </c>
      <c r="F106" s="104"/>
      <c r="G106" s="107" t="s">
        <v>1227</v>
      </c>
      <c r="H106" s="104"/>
      <c r="I106" s="104" t="s">
        <v>18</v>
      </c>
      <c r="J106" s="108" t="s">
        <v>17</v>
      </c>
      <c r="K106" s="104"/>
      <c r="L106" s="109"/>
    </row>
    <row r="107" spans="1:12" ht="32">
      <c r="A107" s="109">
        <v>44705</v>
      </c>
      <c r="B107" s="104" t="s">
        <v>231</v>
      </c>
      <c r="C107" s="71" t="s">
        <v>1228</v>
      </c>
      <c r="D107" s="110" t="s">
        <v>1229</v>
      </c>
      <c r="E107" s="104" t="s">
        <v>1230</v>
      </c>
      <c r="F107" s="104" t="s">
        <v>82</v>
      </c>
      <c r="G107" s="107" t="s">
        <v>1231</v>
      </c>
      <c r="H107" s="104"/>
      <c r="I107" s="104" t="s">
        <v>17</v>
      </c>
      <c r="J107" s="108" t="s">
        <v>17</v>
      </c>
      <c r="K107" s="104"/>
      <c r="L107" s="109"/>
    </row>
    <row r="108" spans="1:12" ht="32">
      <c r="A108" s="109">
        <v>44708</v>
      </c>
      <c r="B108" s="104" t="s">
        <v>1232</v>
      </c>
      <c r="C108" s="71" t="s">
        <v>1233</v>
      </c>
      <c r="D108" s="110" t="s">
        <v>1234</v>
      </c>
      <c r="E108" s="104" t="s">
        <v>1235</v>
      </c>
      <c r="F108" s="104" t="s">
        <v>15</v>
      </c>
      <c r="G108" s="107" t="s">
        <v>1236</v>
      </c>
      <c r="H108" s="104"/>
      <c r="I108" s="104" t="s">
        <v>17</v>
      </c>
      <c r="J108" s="108" t="s">
        <v>17</v>
      </c>
      <c r="K108" s="104"/>
      <c r="L108" s="109"/>
    </row>
    <row r="109" spans="1:12" ht="32">
      <c r="A109" s="109">
        <v>44708</v>
      </c>
      <c r="B109" s="104" t="s">
        <v>1237</v>
      </c>
      <c r="C109" s="71"/>
      <c r="D109" s="110" t="s">
        <v>1238</v>
      </c>
      <c r="E109" s="104" t="s">
        <v>1239</v>
      </c>
      <c r="F109" s="104"/>
      <c r="G109" s="107"/>
      <c r="H109" s="104"/>
      <c r="I109" s="104" t="s">
        <v>17</v>
      </c>
      <c r="J109" s="108"/>
      <c r="K109" s="104"/>
      <c r="L109" s="109"/>
    </row>
    <row r="110" spans="1:12" ht="48">
      <c r="A110" s="109">
        <v>44708</v>
      </c>
      <c r="B110" s="104" t="s">
        <v>1240</v>
      </c>
      <c r="C110" s="71" t="s">
        <v>1241</v>
      </c>
      <c r="D110" s="110" t="s">
        <v>1242</v>
      </c>
      <c r="E110" s="104" t="s">
        <v>1243</v>
      </c>
      <c r="F110" s="104"/>
      <c r="G110" s="107" t="s">
        <v>1244</v>
      </c>
      <c r="H110" s="104"/>
      <c r="I110" s="104" t="s">
        <v>17</v>
      </c>
      <c r="J110" s="108" t="s">
        <v>17</v>
      </c>
      <c r="K110" s="104"/>
      <c r="L110" s="109"/>
    </row>
    <row r="111" spans="1:12" ht="32">
      <c r="A111" s="109">
        <v>44712</v>
      </c>
      <c r="B111" s="104" t="s">
        <v>1245</v>
      </c>
      <c r="C111" s="104"/>
      <c r="D111" s="110" t="s">
        <v>1246</v>
      </c>
      <c r="E111" s="104"/>
      <c r="F111" s="104"/>
      <c r="G111" s="107" t="s">
        <v>1247</v>
      </c>
      <c r="H111" s="104"/>
      <c r="I111" s="104" t="s">
        <v>17</v>
      </c>
      <c r="J111" s="108"/>
      <c r="K111" s="104"/>
      <c r="L111" s="109"/>
    </row>
    <row r="112" spans="1:12" ht="16">
      <c r="A112" s="109">
        <v>44714</v>
      </c>
      <c r="B112" s="104" t="s">
        <v>159</v>
      </c>
      <c r="C112" s="71"/>
      <c r="D112" s="110" t="s">
        <v>160</v>
      </c>
      <c r="E112" s="104" t="s">
        <v>1248</v>
      </c>
      <c r="F112" s="104"/>
      <c r="G112" s="107" t="s">
        <v>1249</v>
      </c>
      <c r="H112" s="104"/>
      <c r="I112" s="104" t="s">
        <v>17</v>
      </c>
      <c r="J112" s="108"/>
      <c r="K112" s="104"/>
      <c r="L112" s="109"/>
    </row>
    <row r="113" spans="1:12" ht="48">
      <c r="A113" s="109">
        <v>44714</v>
      </c>
      <c r="B113" s="104" t="s">
        <v>1250</v>
      </c>
      <c r="C113" s="71" t="s">
        <v>1251</v>
      </c>
      <c r="D113" s="110" t="s">
        <v>1252</v>
      </c>
      <c r="E113" s="104" t="s">
        <v>1253</v>
      </c>
      <c r="F113" s="104"/>
      <c r="G113" s="107" t="s">
        <v>1254</v>
      </c>
      <c r="H113" s="104"/>
      <c r="I113" s="104" t="s">
        <v>17</v>
      </c>
      <c r="J113" s="108"/>
      <c r="K113" s="104"/>
      <c r="L113" s="109"/>
    </row>
    <row r="114" spans="1:12" ht="32">
      <c r="A114" s="109">
        <v>44714</v>
      </c>
      <c r="B114" s="104" t="s">
        <v>1255</v>
      </c>
      <c r="C114" s="110"/>
      <c r="D114" s="110" t="s">
        <v>1256</v>
      </c>
      <c r="E114" s="104" t="s">
        <v>1257</v>
      </c>
      <c r="F114" s="104"/>
      <c r="G114" s="107" t="s">
        <v>1258</v>
      </c>
      <c r="H114" s="104"/>
      <c r="I114" s="104" t="s">
        <v>17</v>
      </c>
      <c r="J114" s="108"/>
      <c r="K114" s="104"/>
      <c r="L114" s="109"/>
    </row>
    <row r="115" spans="1:12" ht="32">
      <c r="A115" s="109">
        <v>44719</v>
      </c>
      <c r="B115" s="104" t="s">
        <v>1259</v>
      </c>
      <c r="C115" s="104"/>
      <c r="D115" s="110"/>
      <c r="E115" s="104"/>
      <c r="F115" s="104"/>
      <c r="G115" s="107"/>
      <c r="H115" s="104"/>
      <c r="I115" s="104" t="s">
        <v>17</v>
      </c>
      <c r="J115" s="108"/>
      <c r="K115" s="104" t="s">
        <v>17</v>
      </c>
      <c r="L115" s="109"/>
    </row>
    <row r="116" spans="1:12" ht="16">
      <c r="A116" s="109">
        <v>44719</v>
      </c>
      <c r="B116" s="104" t="s">
        <v>1260</v>
      </c>
      <c r="C116" s="110"/>
      <c r="D116" s="110">
        <v>5024930888</v>
      </c>
      <c r="E116" s="104"/>
      <c r="F116" s="104"/>
      <c r="G116" s="107" t="s">
        <v>1261</v>
      </c>
      <c r="H116" s="104"/>
      <c r="I116" s="104" t="s">
        <v>17</v>
      </c>
      <c r="J116" s="108" t="s">
        <v>17</v>
      </c>
      <c r="K116" s="104" t="s">
        <v>17</v>
      </c>
      <c r="L116" s="109" t="s">
        <v>137</v>
      </c>
    </row>
    <row r="117" spans="1:12" ht="16">
      <c r="A117" s="109">
        <v>44721</v>
      </c>
      <c r="B117" s="104" t="s">
        <v>1262</v>
      </c>
      <c r="C117" s="104"/>
      <c r="D117" s="110">
        <v>5027061533</v>
      </c>
      <c r="E117" s="104"/>
      <c r="F117" s="104"/>
      <c r="G117" s="107"/>
      <c r="H117" s="104"/>
      <c r="I117" s="104" t="s">
        <v>17</v>
      </c>
      <c r="J117" s="108"/>
      <c r="K117" s="104"/>
      <c r="L117" s="109"/>
    </row>
    <row r="118" spans="1:12" ht="32">
      <c r="A118" s="109">
        <v>44734</v>
      </c>
      <c r="B118" s="104" t="s">
        <v>1263</v>
      </c>
      <c r="C118" s="71" t="s">
        <v>1264</v>
      </c>
      <c r="D118" s="110">
        <v>5022321517</v>
      </c>
      <c r="E118" s="104" t="s">
        <v>1265</v>
      </c>
      <c r="F118" s="104" t="s">
        <v>15</v>
      </c>
      <c r="G118" s="107" t="s">
        <v>1266</v>
      </c>
      <c r="H118" s="104" t="s">
        <v>1267</v>
      </c>
      <c r="I118" s="104" t="s">
        <v>17</v>
      </c>
      <c r="J118" s="108"/>
      <c r="K118" s="104"/>
      <c r="L118" s="109" t="s">
        <v>137</v>
      </c>
    </row>
    <row r="119" spans="1:12" ht="32">
      <c r="A119" s="109">
        <v>44735</v>
      </c>
      <c r="B119" s="104" t="s">
        <v>1268</v>
      </c>
      <c r="C119" s="71" t="s">
        <v>1269</v>
      </c>
      <c r="D119" s="110">
        <v>5027417379</v>
      </c>
      <c r="E119" s="104" t="s">
        <v>1270</v>
      </c>
      <c r="F119" s="104" t="s">
        <v>15</v>
      </c>
      <c r="G119" s="107" t="s">
        <v>1271</v>
      </c>
      <c r="H119" s="104" t="s">
        <v>1267</v>
      </c>
      <c r="I119" s="104" t="s">
        <v>17</v>
      </c>
      <c r="J119" s="108"/>
      <c r="K119" s="104"/>
      <c r="L119" s="109" t="s">
        <v>137</v>
      </c>
    </row>
    <row r="120" spans="1:12" ht="32">
      <c r="A120" s="109">
        <v>44735</v>
      </c>
      <c r="B120" s="104" t="s">
        <v>1272</v>
      </c>
      <c r="C120" s="71" t="s">
        <v>1273</v>
      </c>
      <c r="D120" s="110" t="s">
        <v>1274</v>
      </c>
      <c r="E120" s="104" t="s">
        <v>1275</v>
      </c>
      <c r="F120" s="104" t="s">
        <v>15</v>
      </c>
      <c r="G120" s="107" t="s">
        <v>1276</v>
      </c>
      <c r="H120" s="104"/>
      <c r="I120" s="104" t="s">
        <v>17</v>
      </c>
      <c r="J120" s="108" t="s">
        <v>17</v>
      </c>
      <c r="K120" s="104" t="s">
        <v>17</v>
      </c>
      <c r="L120" s="109" t="s">
        <v>137</v>
      </c>
    </row>
    <row r="121" spans="1:12" ht="32">
      <c r="A121" s="109">
        <v>44740</v>
      </c>
      <c r="B121" s="104" t="s">
        <v>1277</v>
      </c>
      <c r="C121" s="71" t="s">
        <v>1278</v>
      </c>
      <c r="D121" s="110" t="s">
        <v>1279</v>
      </c>
      <c r="E121" s="104" t="s">
        <v>1280</v>
      </c>
      <c r="F121" s="104" t="s">
        <v>82</v>
      </c>
      <c r="G121" s="107" t="s">
        <v>1281</v>
      </c>
      <c r="H121" s="104"/>
      <c r="I121" s="104" t="s">
        <v>17</v>
      </c>
      <c r="J121" s="108" t="s">
        <v>17</v>
      </c>
      <c r="K121" s="104" t="s">
        <v>17</v>
      </c>
      <c r="L121" s="109" t="s">
        <v>137</v>
      </c>
    </row>
    <row r="122" spans="1:12" ht="16">
      <c r="A122" s="109">
        <v>44740</v>
      </c>
      <c r="B122" s="104" t="s">
        <v>1282</v>
      </c>
      <c r="C122" s="104"/>
      <c r="D122" s="110" t="s">
        <v>1283</v>
      </c>
      <c r="E122" s="104"/>
      <c r="F122" s="104" t="s">
        <v>15</v>
      </c>
      <c r="G122" s="107"/>
      <c r="H122" s="104"/>
      <c r="I122" s="104" t="s">
        <v>17</v>
      </c>
      <c r="J122" s="108"/>
      <c r="K122" s="104"/>
      <c r="L122" s="109"/>
    </row>
    <row r="123" spans="1:12" ht="48">
      <c r="A123" s="109">
        <v>44742</v>
      </c>
      <c r="B123" s="104" t="s">
        <v>1284</v>
      </c>
      <c r="C123" s="71" t="s">
        <v>1285</v>
      </c>
      <c r="D123" s="110">
        <v>5024680711</v>
      </c>
      <c r="E123" s="104" t="s">
        <v>1286</v>
      </c>
      <c r="F123" s="104" t="s">
        <v>15</v>
      </c>
      <c r="G123" s="107" t="s">
        <v>1287</v>
      </c>
      <c r="H123" s="104"/>
      <c r="I123" s="104" t="s">
        <v>17</v>
      </c>
      <c r="J123" s="108" t="s">
        <v>17</v>
      </c>
      <c r="K123" s="104"/>
      <c r="L123" s="109"/>
    </row>
    <row r="124" spans="1:12" ht="16">
      <c r="A124" s="101">
        <v>44742</v>
      </c>
      <c r="B124" s="104" t="s">
        <v>1288</v>
      </c>
      <c r="C124" s="71"/>
      <c r="D124" s="110">
        <v>5029055277</v>
      </c>
      <c r="E124" s="104"/>
      <c r="F124" s="104" t="s">
        <v>15</v>
      </c>
      <c r="G124" s="107" t="s">
        <v>1289</v>
      </c>
      <c r="H124" s="104" t="s">
        <v>393</v>
      </c>
      <c r="I124" s="104" t="s">
        <v>17</v>
      </c>
      <c r="J124" s="108" t="s">
        <v>17</v>
      </c>
      <c r="K124" s="104" t="s">
        <v>17</v>
      </c>
      <c r="L124" s="109"/>
    </row>
    <row r="125" spans="1:12" ht="16">
      <c r="A125" s="101">
        <v>44743</v>
      </c>
      <c r="B125" s="104" t="s">
        <v>1290</v>
      </c>
      <c r="C125" s="104"/>
      <c r="D125" s="110" t="s">
        <v>1291</v>
      </c>
      <c r="E125" s="104"/>
      <c r="F125" s="104"/>
      <c r="G125" s="107" t="s">
        <v>1292</v>
      </c>
      <c r="H125" s="104"/>
      <c r="I125" s="104" t="s">
        <v>17</v>
      </c>
      <c r="J125" s="108" t="s">
        <v>17</v>
      </c>
      <c r="K125" s="104" t="s">
        <v>17</v>
      </c>
      <c r="L125" s="109"/>
    </row>
    <row r="126" spans="1:12" ht="48">
      <c r="A126" s="109">
        <v>44743</v>
      </c>
      <c r="B126" s="104" t="s">
        <v>1293</v>
      </c>
      <c r="C126" s="71"/>
      <c r="D126" s="110">
        <v>5028210411</v>
      </c>
      <c r="E126" s="104"/>
      <c r="F126" s="104"/>
      <c r="G126" s="107" t="s">
        <v>1294</v>
      </c>
      <c r="H126" s="104"/>
      <c r="I126" s="104" t="s">
        <v>17</v>
      </c>
      <c r="J126" s="108" t="s">
        <v>17</v>
      </c>
      <c r="K126" s="104" t="s">
        <v>17</v>
      </c>
      <c r="L126" s="109"/>
    </row>
    <row r="127" spans="1:12" ht="16">
      <c r="A127" s="109">
        <v>44747</v>
      </c>
      <c r="B127" s="104" t="s">
        <v>1295</v>
      </c>
      <c r="C127" s="71"/>
      <c r="D127" s="110" t="s">
        <v>1296</v>
      </c>
      <c r="E127" s="104"/>
      <c r="F127" s="104"/>
      <c r="G127" s="107" t="s">
        <v>1297</v>
      </c>
      <c r="H127" s="104"/>
      <c r="I127" s="104" t="s">
        <v>17</v>
      </c>
      <c r="J127" s="108"/>
      <c r="K127" s="104"/>
      <c r="L127" s="109"/>
    </row>
    <row r="128" spans="1:12" ht="32">
      <c r="A128" s="109">
        <v>44747</v>
      </c>
      <c r="B128" s="104" t="s">
        <v>1298</v>
      </c>
      <c r="C128" s="71" t="s">
        <v>1299</v>
      </c>
      <c r="D128" s="110" t="s">
        <v>1300</v>
      </c>
      <c r="E128" s="104" t="s">
        <v>1301</v>
      </c>
      <c r="F128" s="104" t="s">
        <v>82</v>
      </c>
      <c r="G128" s="107" t="s">
        <v>1302</v>
      </c>
      <c r="H128" s="104"/>
      <c r="I128" s="104" t="s">
        <v>17</v>
      </c>
      <c r="J128" s="108" t="s">
        <v>17</v>
      </c>
      <c r="K128" s="104" t="s">
        <v>17</v>
      </c>
      <c r="L128" s="109" t="s">
        <v>137</v>
      </c>
    </row>
    <row r="129" spans="1:12" ht="16">
      <c r="A129" s="109">
        <v>44747</v>
      </c>
      <c r="B129" s="104" t="s">
        <v>1303</v>
      </c>
      <c r="C129" s="71"/>
      <c r="D129" s="110" t="s">
        <v>1304</v>
      </c>
      <c r="E129" s="104"/>
      <c r="F129" s="104"/>
      <c r="G129" s="107" t="s">
        <v>1305</v>
      </c>
      <c r="H129" s="104"/>
      <c r="I129" s="104" t="s">
        <v>17</v>
      </c>
      <c r="J129" s="108"/>
      <c r="K129" s="104"/>
      <c r="L129" s="109"/>
    </row>
    <row r="130" spans="1:12" ht="32">
      <c r="A130" s="109">
        <v>44753</v>
      </c>
      <c r="B130" s="104" t="s">
        <v>780</v>
      </c>
      <c r="C130" s="104"/>
      <c r="D130" s="110">
        <v>8127860151</v>
      </c>
      <c r="E130" s="104"/>
      <c r="F130" s="104" t="s">
        <v>15</v>
      </c>
      <c r="G130" s="107" t="s">
        <v>1306</v>
      </c>
      <c r="H130" s="104" t="s">
        <v>393</v>
      </c>
      <c r="I130" s="104" t="s">
        <v>17</v>
      </c>
      <c r="J130" s="108"/>
      <c r="K130" s="104"/>
      <c r="L130" s="109" t="s">
        <v>137</v>
      </c>
    </row>
    <row r="131" spans="1:12" ht="32">
      <c r="A131" s="109">
        <v>44750</v>
      </c>
      <c r="B131" s="104" t="s">
        <v>1307</v>
      </c>
      <c r="C131" s="71"/>
      <c r="D131" s="110">
        <v>8127381960</v>
      </c>
      <c r="E131" s="104"/>
      <c r="F131" s="104"/>
      <c r="G131" s="107" t="s">
        <v>1308</v>
      </c>
      <c r="H131" s="104" t="s">
        <v>393</v>
      </c>
      <c r="I131" s="104" t="s">
        <v>17</v>
      </c>
      <c r="J131" s="108"/>
      <c r="K131" s="104"/>
      <c r="L131" s="109" t="s">
        <v>137</v>
      </c>
    </row>
    <row r="132" spans="1:12" ht="32">
      <c r="A132" s="109">
        <v>44755</v>
      </c>
      <c r="B132" s="104" t="s">
        <v>1178</v>
      </c>
      <c r="C132" s="95" t="s">
        <v>1309</v>
      </c>
      <c r="D132" s="110">
        <v>5028074314</v>
      </c>
      <c r="E132" s="104" t="s">
        <v>1179</v>
      </c>
      <c r="F132" s="104" t="s">
        <v>15</v>
      </c>
      <c r="G132" s="105" t="s">
        <v>1180</v>
      </c>
      <c r="H132" s="104"/>
      <c r="I132" s="104" t="s">
        <v>17</v>
      </c>
      <c r="J132" s="108" t="s">
        <v>17</v>
      </c>
      <c r="K132" s="104" t="s">
        <v>17</v>
      </c>
      <c r="L132" s="109"/>
    </row>
    <row r="133" spans="1:12" ht="32">
      <c r="A133" s="109">
        <v>44755</v>
      </c>
      <c r="B133" s="104" t="s">
        <v>1310</v>
      </c>
      <c r="C133" s="71" t="s">
        <v>1311</v>
      </c>
      <c r="D133" s="110">
        <v>5134151708</v>
      </c>
      <c r="E133" s="104" t="s">
        <v>1312</v>
      </c>
      <c r="F133" s="104" t="s">
        <v>1313</v>
      </c>
      <c r="G133" s="107" t="s">
        <v>1314</v>
      </c>
      <c r="H133" s="104"/>
      <c r="I133" s="104" t="s">
        <v>17</v>
      </c>
      <c r="J133" s="108"/>
      <c r="K133" s="104"/>
      <c r="L133" s="109" t="s">
        <v>137</v>
      </c>
    </row>
    <row r="134" spans="1:12" ht="45" customHeight="1">
      <c r="A134" s="109">
        <v>44756</v>
      </c>
      <c r="B134" s="104" t="s">
        <v>1315</v>
      </c>
      <c r="C134" s="71" t="s">
        <v>1316</v>
      </c>
      <c r="D134" s="110" t="s">
        <v>1317</v>
      </c>
      <c r="E134" s="104" t="s">
        <v>1318</v>
      </c>
      <c r="F134" s="104"/>
      <c r="G134" s="107" t="s">
        <v>1319</v>
      </c>
      <c r="H134" s="104"/>
      <c r="I134" s="104" t="s">
        <v>17</v>
      </c>
      <c r="J134" s="108" t="s">
        <v>17</v>
      </c>
      <c r="K134" s="104"/>
      <c r="L134" s="109" t="s">
        <v>189</v>
      </c>
    </row>
    <row r="135" spans="1:12" ht="34">
      <c r="A135" s="109">
        <v>44756</v>
      </c>
      <c r="B135" s="104" t="s">
        <v>1320</v>
      </c>
      <c r="C135" s="71" t="s">
        <v>1321</v>
      </c>
      <c r="D135" s="110" t="s">
        <v>1322</v>
      </c>
      <c r="E135" s="104" t="s">
        <v>1323</v>
      </c>
      <c r="F135" s="104"/>
      <c r="G135" s="112" t="s">
        <v>1324</v>
      </c>
      <c r="H135" s="107"/>
      <c r="I135" s="104" t="s">
        <v>17</v>
      </c>
      <c r="J135" s="108" t="s">
        <v>17</v>
      </c>
      <c r="K135" s="108"/>
      <c r="L135" s="109" t="s">
        <v>189</v>
      </c>
    </row>
    <row r="136" spans="1:12" ht="16">
      <c r="A136" s="109">
        <v>44756</v>
      </c>
      <c r="B136" s="104" t="s">
        <v>1325</v>
      </c>
      <c r="C136" s="104"/>
      <c r="D136" s="110">
        <v>5022969511</v>
      </c>
      <c r="E136" s="104"/>
      <c r="F136" s="104"/>
      <c r="G136" s="107" t="s">
        <v>1326</v>
      </c>
      <c r="H136" s="104" t="s">
        <v>393</v>
      </c>
      <c r="I136" s="104" t="s">
        <v>17</v>
      </c>
      <c r="J136" s="108"/>
      <c r="K136" s="104"/>
      <c r="L136" s="109" t="s">
        <v>137</v>
      </c>
    </row>
    <row r="137" spans="1:12" ht="32">
      <c r="A137" s="109">
        <v>44757</v>
      </c>
      <c r="B137" s="104" t="s">
        <v>1327</v>
      </c>
      <c r="C137" s="71" t="s">
        <v>1328</v>
      </c>
      <c r="D137" s="110">
        <v>5023877238</v>
      </c>
      <c r="E137" s="104" t="s">
        <v>1329</v>
      </c>
      <c r="F137" s="104" t="s">
        <v>15</v>
      </c>
      <c r="G137" s="107" t="s">
        <v>1330</v>
      </c>
      <c r="H137" s="104" t="s">
        <v>859</v>
      </c>
      <c r="I137" s="104" t="s">
        <v>17</v>
      </c>
      <c r="J137" s="108" t="s">
        <v>17</v>
      </c>
      <c r="K137" s="104" t="s">
        <v>17</v>
      </c>
      <c r="L137" s="109" t="s">
        <v>137</v>
      </c>
    </row>
    <row r="138" spans="1:12" ht="32">
      <c r="A138" s="109">
        <v>44760</v>
      </c>
      <c r="B138" s="104" t="s">
        <v>1331</v>
      </c>
      <c r="C138" s="71" t="s">
        <v>1332</v>
      </c>
      <c r="D138" s="110" t="s">
        <v>1333</v>
      </c>
      <c r="E138" s="104" t="s">
        <v>1334</v>
      </c>
      <c r="F138" s="104"/>
      <c r="G138" s="107" t="s">
        <v>1335</v>
      </c>
      <c r="H138" s="104"/>
      <c r="I138" s="104" t="s">
        <v>17</v>
      </c>
      <c r="J138" s="108" t="s">
        <v>17</v>
      </c>
      <c r="K138" s="104"/>
      <c r="L138" s="109" t="s">
        <v>189</v>
      </c>
    </row>
    <row r="139" spans="1:12" ht="32">
      <c r="A139" s="109">
        <v>44762</v>
      </c>
      <c r="B139" s="104" t="s">
        <v>1336</v>
      </c>
      <c r="C139" s="71" t="s">
        <v>1337</v>
      </c>
      <c r="D139" s="110">
        <v>5024946490</v>
      </c>
      <c r="E139" s="104" t="s">
        <v>1338</v>
      </c>
      <c r="F139" s="104" t="s">
        <v>15</v>
      </c>
      <c r="G139" s="107" t="s">
        <v>1339</v>
      </c>
      <c r="H139" s="104"/>
      <c r="I139" s="104" t="s">
        <v>17</v>
      </c>
      <c r="J139" s="108" t="s">
        <v>17</v>
      </c>
      <c r="K139" s="104"/>
      <c r="L139" s="109" t="s">
        <v>184</v>
      </c>
    </row>
    <row r="140" spans="1:12" ht="32">
      <c r="A140" s="109">
        <v>44763</v>
      </c>
      <c r="B140" s="104" t="s">
        <v>1340</v>
      </c>
      <c r="C140" s="71" t="s">
        <v>1341</v>
      </c>
      <c r="D140" s="110">
        <v>5027123588</v>
      </c>
      <c r="E140" s="104" t="s">
        <v>1342</v>
      </c>
      <c r="F140" s="104"/>
      <c r="G140" s="107" t="s">
        <v>1343</v>
      </c>
      <c r="H140" s="104"/>
      <c r="I140" s="104" t="s">
        <v>17</v>
      </c>
      <c r="J140" s="108" t="s">
        <v>17</v>
      </c>
      <c r="K140" s="104" t="s">
        <v>17</v>
      </c>
      <c r="L140" s="109" t="s">
        <v>137</v>
      </c>
    </row>
    <row r="141" spans="1:12" ht="48">
      <c r="A141" s="109">
        <v>44763</v>
      </c>
      <c r="B141" s="104" t="s">
        <v>1344</v>
      </c>
      <c r="C141" s="71"/>
      <c r="D141" s="110" t="s">
        <v>1345</v>
      </c>
      <c r="E141" s="104"/>
      <c r="F141" s="104"/>
      <c r="G141" s="107" t="s">
        <v>1346</v>
      </c>
      <c r="H141" s="104"/>
      <c r="I141" s="104" t="s">
        <v>17</v>
      </c>
      <c r="J141" s="108"/>
      <c r="K141" s="104"/>
      <c r="L141" s="109" t="s">
        <v>184</v>
      </c>
    </row>
    <row r="142" spans="1:12" ht="48">
      <c r="A142" s="109">
        <v>44767</v>
      </c>
      <c r="B142" s="104" t="s">
        <v>1347</v>
      </c>
      <c r="C142" s="71" t="s">
        <v>1348</v>
      </c>
      <c r="D142" s="110">
        <v>5025846330</v>
      </c>
      <c r="E142" s="104" t="s">
        <v>1349</v>
      </c>
      <c r="F142" s="104"/>
      <c r="G142" s="107" t="s">
        <v>1350</v>
      </c>
      <c r="H142" s="104"/>
      <c r="I142" s="104" t="s">
        <v>17</v>
      </c>
      <c r="J142" s="108" t="s">
        <v>17</v>
      </c>
      <c r="K142" s="104"/>
      <c r="L142" s="109" t="s">
        <v>189</v>
      </c>
    </row>
    <row r="143" spans="1:12" ht="32">
      <c r="A143" s="109">
        <v>44768</v>
      </c>
      <c r="B143" s="104" t="s">
        <v>1351</v>
      </c>
      <c r="C143" s="71" t="s">
        <v>1352</v>
      </c>
      <c r="D143" s="110">
        <v>5025580706</v>
      </c>
      <c r="E143" s="104" t="s">
        <v>1353</v>
      </c>
      <c r="F143" s="104" t="s">
        <v>15</v>
      </c>
      <c r="G143" s="107"/>
      <c r="H143" s="104"/>
      <c r="I143" s="104" t="s">
        <v>17</v>
      </c>
      <c r="J143" s="108" t="s">
        <v>17</v>
      </c>
      <c r="K143" s="104" t="s">
        <v>17</v>
      </c>
      <c r="L143" s="109" t="s">
        <v>137</v>
      </c>
    </row>
    <row r="144" spans="1:12" ht="48">
      <c r="A144" s="109">
        <v>44768</v>
      </c>
      <c r="B144" s="104" t="s">
        <v>1354</v>
      </c>
      <c r="C144" s="71" t="s">
        <v>1355</v>
      </c>
      <c r="D144" s="110">
        <v>8593097202</v>
      </c>
      <c r="E144" s="104" t="s">
        <v>1356</v>
      </c>
      <c r="F144" s="104"/>
      <c r="G144" s="107" t="s">
        <v>1357</v>
      </c>
      <c r="H144" s="104"/>
      <c r="I144" s="104" t="s">
        <v>17</v>
      </c>
      <c r="J144" s="108" t="s">
        <v>17</v>
      </c>
      <c r="K144" s="104"/>
      <c r="L144" s="109"/>
    </row>
    <row r="145" spans="1:12" ht="32">
      <c r="A145" s="109">
        <v>44769</v>
      </c>
      <c r="B145" s="104" t="s">
        <v>1358</v>
      </c>
      <c r="C145" s="104"/>
      <c r="D145" s="110">
        <v>5027417582</v>
      </c>
      <c r="E145" s="104"/>
      <c r="F145" s="104"/>
      <c r="G145" s="107" t="s">
        <v>1359</v>
      </c>
      <c r="H145" s="104"/>
      <c r="I145" s="104" t="s">
        <v>17</v>
      </c>
      <c r="J145" s="108"/>
      <c r="K145" s="104" t="s">
        <v>17</v>
      </c>
      <c r="L145" s="109"/>
    </row>
    <row r="146" spans="1:12" ht="48">
      <c r="A146" s="109">
        <v>44771</v>
      </c>
      <c r="B146" s="104" t="s">
        <v>1360</v>
      </c>
      <c r="C146" s="71" t="s">
        <v>1361</v>
      </c>
      <c r="D146" s="110" t="s">
        <v>1362</v>
      </c>
      <c r="E146" s="104" t="s">
        <v>1363</v>
      </c>
      <c r="F146" s="104" t="s">
        <v>15</v>
      </c>
      <c r="G146" s="107" t="s">
        <v>1364</v>
      </c>
      <c r="H146" s="104"/>
      <c r="I146" s="104" t="s">
        <v>17</v>
      </c>
      <c r="J146" s="108" t="s">
        <v>17</v>
      </c>
      <c r="K146" s="104"/>
      <c r="L146" s="109"/>
    </row>
    <row r="147" spans="1:12" ht="16">
      <c r="A147" s="109">
        <v>44774</v>
      </c>
      <c r="B147" s="104" t="s">
        <v>1365</v>
      </c>
      <c r="C147" s="104"/>
      <c r="D147" s="110" t="s">
        <v>1366</v>
      </c>
      <c r="E147" s="104"/>
      <c r="F147" s="104"/>
      <c r="G147" s="107"/>
      <c r="H147" s="104" t="s">
        <v>1367</v>
      </c>
      <c r="I147" s="104" t="s">
        <v>17</v>
      </c>
      <c r="J147" s="108"/>
      <c r="K147" s="104"/>
      <c r="L147" s="109" t="s">
        <v>137</v>
      </c>
    </row>
    <row r="148" spans="1:12" ht="32">
      <c r="A148" s="109">
        <v>44774</v>
      </c>
      <c r="B148" s="104" t="s">
        <v>1368</v>
      </c>
      <c r="C148" s="71" t="s">
        <v>1369</v>
      </c>
      <c r="D148" s="110" t="s">
        <v>1370</v>
      </c>
      <c r="E148" s="104" t="s">
        <v>1371</v>
      </c>
      <c r="F148" s="104" t="s">
        <v>270</v>
      </c>
      <c r="G148" s="107" t="s">
        <v>1372</v>
      </c>
      <c r="H148" s="104"/>
      <c r="I148" s="104" t="s">
        <v>17</v>
      </c>
      <c r="J148" s="108" t="s">
        <v>17</v>
      </c>
      <c r="K148" s="104" t="s">
        <v>17</v>
      </c>
      <c r="L148" s="109"/>
    </row>
    <row r="149" spans="1:12" ht="64">
      <c r="A149" s="109">
        <v>44774</v>
      </c>
      <c r="B149" s="104" t="s">
        <v>1373</v>
      </c>
      <c r="C149" s="71" t="s">
        <v>1374</v>
      </c>
      <c r="D149" s="110" t="s">
        <v>1375</v>
      </c>
      <c r="E149" s="104" t="s">
        <v>1376</v>
      </c>
      <c r="F149" s="104" t="s">
        <v>1377</v>
      </c>
      <c r="G149" s="107" t="s">
        <v>1378</v>
      </c>
      <c r="H149" s="104"/>
      <c r="I149" s="104" t="s">
        <v>17</v>
      </c>
      <c r="J149" s="108" t="s">
        <v>17</v>
      </c>
      <c r="K149" s="104"/>
      <c r="L149" s="109"/>
    </row>
    <row r="150" spans="1:12" ht="32">
      <c r="A150" s="109">
        <v>44774</v>
      </c>
      <c r="B150" s="104" t="s">
        <v>1379</v>
      </c>
      <c r="C150" s="71"/>
      <c r="D150" s="110" t="s">
        <v>1380</v>
      </c>
      <c r="E150" s="104" t="s">
        <v>1381</v>
      </c>
      <c r="F150" s="104"/>
      <c r="G150" s="107" t="s">
        <v>1382</v>
      </c>
      <c r="H150" s="104"/>
      <c r="I150" s="104" t="s">
        <v>17</v>
      </c>
      <c r="J150" s="108"/>
      <c r="K150" s="104"/>
      <c r="L150" s="109"/>
    </row>
    <row r="151" spans="1:12" ht="16">
      <c r="A151" s="109">
        <v>44776</v>
      </c>
      <c r="B151" s="104" t="s">
        <v>1383</v>
      </c>
      <c r="C151" s="104"/>
      <c r="D151" s="110" t="s">
        <v>1384</v>
      </c>
      <c r="E151" s="104"/>
      <c r="F151" s="104"/>
      <c r="G151" s="107" t="s">
        <v>1385</v>
      </c>
      <c r="H151" s="104"/>
      <c r="I151" s="104" t="s">
        <v>17</v>
      </c>
      <c r="J151" s="108"/>
      <c r="K151" s="104"/>
      <c r="L151" s="109" t="s">
        <v>137</v>
      </c>
    </row>
    <row r="152" spans="1:12" ht="16">
      <c r="A152" s="109">
        <v>44777</v>
      </c>
      <c r="B152" s="104" t="s">
        <v>1386</v>
      </c>
      <c r="C152" s="71"/>
      <c r="D152" s="110" t="s">
        <v>1387</v>
      </c>
      <c r="E152" s="104"/>
      <c r="F152" s="104"/>
      <c r="G152" s="107"/>
      <c r="H152" s="104"/>
      <c r="I152" s="104" t="s">
        <v>17</v>
      </c>
      <c r="J152" s="108"/>
      <c r="K152" s="104"/>
      <c r="L152" s="109"/>
    </row>
    <row r="153" spans="1:12" ht="32">
      <c r="A153" s="109">
        <v>44777</v>
      </c>
      <c r="B153" s="104" t="s">
        <v>1388</v>
      </c>
      <c r="C153" s="71"/>
      <c r="D153" s="110" t="s">
        <v>1389</v>
      </c>
      <c r="E153" s="104"/>
      <c r="F153" s="104"/>
      <c r="G153" s="107" t="s">
        <v>1390</v>
      </c>
      <c r="H153" s="104"/>
      <c r="I153" s="104" t="s">
        <v>17</v>
      </c>
      <c r="J153" s="108"/>
      <c r="K153" s="104"/>
      <c r="L153" s="109"/>
    </row>
    <row r="154" spans="1:12" ht="16">
      <c r="A154" s="109">
        <v>44778</v>
      </c>
      <c r="B154" s="104" t="s">
        <v>1391</v>
      </c>
      <c r="C154" s="104"/>
      <c r="D154" s="110" t="s">
        <v>1392</v>
      </c>
      <c r="E154" s="104"/>
      <c r="F154" s="104"/>
      <c r="G154" s="107" t="s">
        <v>1393</v>
      </c>
      <c r="H154" s="104"/>
      <c r="I154" s="104" t="s">
        <v>17</v>
      </c>
      <c r="J154" s="108"/>
      <c r="K154" s="104"/>
      <c r="L154" s="109"/>
    </row>
    <row r="155" spans="1:12" ht="16">
      <c r="A155" s="109">
        <v>44778</v>
      </c>
      <c r="B155" s="104" t="s">
        <v>1394</v>
      </c>
      <c r="C155" s="104"/>
      <c r="D155" s="110" t="s">
        <v>1395</v>
      </c>
      <c r="E155" s="104"/>
      <c r="F155" s="104"/>
      <c r="G155" s="107" t="s">
        <v>1396</v>
      </c>
      <c r="H155" s="104"/>
      <c r="I155" s="104" t="s">
        <v>17</v>
      </c>
      <c r="J155" s="108"/>
      <c r="K155" s="104"/>
      <c r="L155" s="109"/>
    </row>
    <row r="156" spans="1:12" ht="32">
      <c r="A156" s="109">
        <v>44778</v>
      </c>
      <c r="B156" s="104" t="s">
        <v>1397</v>
      </c>
      <c r="C156" s="71"/>
      <c r="D156" s="110" t="s">
        <v>499</v>
      </c>
      <c r="E156" s="104"/>
      <c r="F156" s="104"/>
      <c r="G156" s="107" t="s">
        <v>1398</v>
      </c>
      <c r="H156" s="104"/>
      <c r="I156" s="104" t="s">
        <v>17</v>
      </c>
      <c r="J156" s="108" t="s">
        <v>17</v>
      </c>
      <c r="K156" s="104"/>
      <c r="L156" s="109"/>
    </row>
    <row r="157" spans="1:12" ht="32">
      <c r="A157" s="109">
        <v>44781</v>
      </c>
      <c r="B157" s="104" t="s">
        <v>1399</v>
      </c>
      <c r="C157" s="104"/>
      <c r="D157" s="110" t="s">
        <v>1400</v>
      </c>
      <c r="E157" s="104"/>
      <c r="F157" s="104"/>
      <c r="G157" s="107" t="s">
        <v>1401</v>
      </c>
      <c r="H157" s="104"/>
      <c r="I157" s="104" t="s">
        <v>17</v>
      </c>
      <c r="J157" s="108"/>
      <c r="K157" s="104"/>
      <c r="L157" s="109" t="s">
        <v>137</v>
      </c>
    </row>
    <row r="158" spans="1:12" ht="16">
      <c r="A158" s="109">
        <v>44781</v>
      </c>
      <c r="B158" s="104" t="s">
        <v>1402</v>
      </c>
      <c r="C158" s="104"/>
      <c r="D158" s="110" t="s">
        <v>1403</v>
      </c>
      <c r="E158" s="104"/>
      <c r="F158" s="104"/>
      <c r="G158" s="107" t="s">
        <v>1404</v>
      </c>
      <c r="H158" s="104"/>
      <c r="I158" s="104" t="s">
        <v>17</v>
      </c>
      <c r="J158" s="108"/>
      <c r="K158" s="104"/>
      <c r="L158" s="109" t="s">
        <v>137</v>
      </c>
    </row>
    <row r="159" spans="1:12" ht="32">
      <c r="A159" s="109">
        <v>44781</v>
      </c>
      <c r="B159" s="104" t="s">
        <v>1383</v>
      </c>
      <c r="C159" s="71"/>
      <c r="D159" s="110" t="s">
        <v>1384</v>
      </c>
      <c r="E159" s="104"/>
      <c r="F159" s="104"/>
      <c r="G159" s="107" t="s">
        <v>1405</v>
      </c>
      <c r="H159" s="104"/>
      <c r="I159" s="104" t="s">
        <v>17</v>
      </c>
      <c r="J159" s="108"/>
      <c r="K159" s="104"/>
      <c r="L159" s="109" t="s">
        <v>137</v>
      </c>
    </row>
    <row r="160" spans="1:12" ht="32">
      <c r="A160" s="109">
        <v>44781</v>
      </c>
      <c r="B160" s="104" t="s">
        <v>1406</v>
      </c>
      <c r="C160" s="104"/>
      <c r="D160" s="110" t="s">
        <v>1407</v>
      </c>
      <c r="E160" s="104"/>
      <c r="F160" s="104"/>
      <c r="G160" s="107" t="s">
        <v>1408</v>
      </c>
      <c r="H160" s="104"/>
      <c r="I160" s="104" t="s">
        <v>17</v>
      </c>
      <c r="J160" s="108"/>
      <c r="K160" s="104"/>
      <c r="L160" s="109" t="s">
        <v>137</v>
      </c>
    </row>
    <row r="161" spans="1:12" ht="96">
      <c r="A161" s="109">
        <v>44782</v>
      </c>
      <c r="B161" s="104" t="s">
        <v>1409</v>
      </c>
      <c r="C161" s="71" t="s">
        <v>1410</v>
      </c>
      <c r="D161" s="110" t="s">
        <v>1411</v>
      </c>
      <c r="E161" s="104" t="s">
        <v>1412</v>
      </c>
      <c r="F161" s="104"/>
      <c r="G161" s="107" t="s">
        <v>1413</v>
      </c>
      <c r="H161" s="104" t="s">
        <v>18</v>
      </c>
      <c r="I161" s="104" t="s">
        <v>18</v>
      </c>
      <c r="J161" s="108" t="s">
        <v>18</v>
      </c>
      <c r="K161" s="104"/>
      <c r="L161" s="109" t="s">
        <v>925</v>
      </c>
    </row>
    <row r="162" spans="1:12" ht="32">
      <c r="A162" s="109">
        <v>44784</v>
      </c>
      <c r="B162" s="104" t="s">
        <v>1414</v>
      </c>
      <c r="C162" s="71"/>
      <c r="D162" s="110" t="s">
        <v>1415</v>
      </c>
      <c r="E162" s="104"/>
      <c r="F162" s="104"/>
      <c r="G162" s="107" t="s">
        <v>1416</v>
      </c>
      <c r="H162" s="104"/>
      <c r="I162" s="104" t="s">
        <v>17</v>
      </c>
      <c r="J162" s="108"/>
      <c r="K162" s="104"/>
      <c r="L162" s="109" t="s">
        <v>137</v>
      </c>
    </row>
    <row r="163" spans="1:12" ht="64">
      <c r="A163" s="109">
        <v>44783</v>
      </c>
      <c r="B163" s="104" t="s">
        <v>1417</v>
      </c>
      <c r="C163" s="104"/>
      <c r="D163" s="110" t="s">
        <v>1418</v>
      </c>
      <c r="E163" s="104" t="s">
        <v>1419</v>
      </c>
      <c r="F163" s="104"/>
      <c r="G163" s="107" t="s">
        <v>1420</v>
      </c>
      <c r="H163" s="104"/>
      <c r="I163" s="104" t="s">
        <v>17</v>
      </c>
      <c r="J163" s="108" t="s">
        <v>17</v>
      </c>
      <c r="K163" s="104"/>
      <c r="L163" s="109" t="s">
        <v>959</v>
      </c>
    </row>
    <row r="164" spans="1:12" ht="64">
      <c r="A164" s="109">
        <v>44785</v>
      </c>
      <c r="B164" s="104" t="s">
        <v>1421</v>
      </c>
      <c r="C164" s="71" t="s">
        <v>1422</v>
      </c>
      <c r="D164" s="110" t="s">
        <v>1423</v>
      </c>
      <c r="E164" s="104" t="s">
        <v>1424</v>
      </c>
      <c r="F164" s="104"/>
      <c r="G164" s="107" t="s">
        <v>1425</v>
      </c>
      <c r="H164" s="104"/>
      <c r="I164" s="104" t="s">
        <v>18</v>
      </c>
      <c r="J164" s="108" t="s">
        <v>17</v>
      </c>
      <c r="K164" s="104" t="s">
        <v>17</v>
      </c>
      <c r="L164" s="109" t="s">
        <v>137</v>
      </c>
    </row>
    <row r="165" spans="1:12" ht="32">
      <c r="A165" s="109">
        <v>44788</v>
      </c>
      <c r="B165" s="104" t="s">
        <v>1426</v>
      </c>
      <c r="C165" s="71" t="s">
        <v>1427</v>
      </c>
      <c r="D165" s="110">
        <v>2062291880</v>
      </c>
      <c r="E165" s="104" t="s">
        <v>1428</v>
      </c>
      <c r="F165" s="104"/>
      <c r="G165" s="107" t="s">
        <v>1429</v>
      </c>
      <c r="H165" s="104"/>
      <c r="I165" s="104" t="s">
        <v>17</v>
      </c>
      <c r="J165" s="108"/>
      <c r="K165" s="104"/>
      <c r="L165" s="109"/>
    </row>
    <row r="166" spans="1:12" ht="48">
      <c r="A166" s="109">
        <v>44788</v>
      </c>
      <c r="B166" s="104" t="s">
        <v>1430</v>
      </c>
      <c r="C166" s="71" t="s">
        <v>1431</v>
      </c>
      <c r="D166" s="110" t="s">
        <v>1432</v>
      </c>
      <c r="E166" s="104" t="s">
        <v>1433</v>
      </c>
      <c r="F166" s="104"/>
      <c r="G166" s="107" t="s">
        <v>1434</v>
      </c>
      <c r="H166" s="104" t="s">
        <v>1092</v>
      </c>
      <c r="I166" s="104" t="s">
        <v>17</v>
      </c>
      <c r="J166" s="108" t="s">
        <v>17</v>
      </c>
      <c r="K166" s="104"/>
      <c r="L166" s="109" t="s">
        <v>137</v>
      </c>
    </row>
    <row r="167" spans="1:12" ht="64">
      <c r="A167" s="109">
        <v>44788</v>
      </c>
      <c r="B167" s="104" t="s">
        <v>1435</v>
      </c>
      <c r="C167" s="71" t="s">
        <v>1436</v>
      </c>
      <c r="D167" s="110" t="s">
        <v>1437</v>
      </c>
      <c r="E167" s="104" t="s">
        <v>1438</v>
      </c>
      <c r="F167" s="104"/>
      <c r="G167" s="107" t="s">
        <v>1439</v>
      </c>
      <c r="H167" s="104"/>
      <c r="I167" s="104" t="s">
        <v>17</v>
      </c>
      <c r="J167" s="108" t="s">
        <v>17</v>
      </c>
      <c r="K167" s="104"/>
      <c r="L167" s="109" t="s">
        <v>189</v>
      </c>
    </row>
    <row r="168" spans="1:12" ht="64">
      <c r="A168" s="109">
        <v>44790</v>
      </c>
      <c r="B168" s="104" t="s">
        <v>1218</v>
      </c>
      <c r="C168" s="71" t="s">
        <v>1219</v>
      </c>
      <c r="D168" s="110" t="s">
        <v>1220</v>
      </c>
      <c r="E168" s="104" t="s">
        <v>1440</v>
      </c>
      <c r="F168" s="104"/>
      <c r="G168" s="107" t="s">
        <v>1441</v>
      </c>
      <c r="H168" s="104"/>
      <c r="I168" s="104" t="s">
        <v>17</v>
      </c>
      <c r="J168" s="108" t="s">
        <v>17</v>
      </c>
      <c r="K168" s="104"/>
      <c r="L168" s="109"/>
    </row>
    <row r="169" spans="1:12" ht="16">
      <c r="A169" s="109">
        <v>44791</v>
      </c>
      <c r="B169" s="104" t="s">
        <v>1442</v>
      </c>
      <c r="C169" s="71" t="s">
        <v>1443</v>
      </c>
      <c r="D169" s="110">
        <v>6604299268</v>
      </c>
      <c r="E169" s="104" t="s">
        <v>1444</v>
      </c>
      <c r="F169" s="104"/>
      <c r="G169" s="107" t="s">
        <v>1445</v>
      </c>
      <c r="H169" s="104"/>
      <c r="I169" s="104" t="s">
        <v>17</v>
      </c>
      <c r="J169" s="108" t="s">
        <v>17</v>
      </c>
      <c r="K169" s="104"/>
      <c r="L169" s="109"/>
    </row>
    <row r="170" spans="1:12" ht="16">
      <c r="A170" s="109">
        <v>44792</v>
      </c>
      <c r="B170" s="104" t="s">
        <v>1446</v>
      </c>
      <c r="C170" s="71"/>
      <c r="D170" s="110" t="s">
        <v>1447</v>
      </c>
      <c r="E170" s="104"/>
      <c r="F170" s="104"/>
      <c r="G170" s="107" t="s">
        <v>1448</v>
      </c>
      <c r="H170" s="104"/>
      <c r="I170" s="104" t="s">
        <v>17</v>
      </c>
      <c r="J170" s="108"/>
      <c r="K170" s="104" t="s">
        <v>17</v>
      </c>
      <c r="L170" s="109"/>
    </row>
    <row r="171" spans="1:12" ht="80">
      <c r="A171" s="109">
        <v>44792</v>
      </c>
      <c r="B171" s="104" t="s">
        <v>1449</v>
      </c>
      <c r="C171" s="113" t="s">
        <v>1450</v>
      </c>
      <c r="D171" s="110" t="s">
        <v>1451</v>
      </c>
      <c r="E171" s="104" t="s">
        <v>1452</v>
      </c>
      <c r="F171" s="104"/>
      <c r="G171" s="107" t="s">
        <v>1453</v>
      </c>
      <c r="H171" s="104"/>
      <c r="I171" s="104" t="s">
        <v>17</v>
      </c>
      <c r="J171" s="108" t="s">
        <v>17</v>
      </c>
      <c r="K171" s="104"/>
      <c r="L171" s="109"/>
    </row>
    <row r="172" spans="1:12" ht="32">
      <c r="A172" s="109">
        <v>44795</v>
      </c>
      <c r="B172" s="104" t="s">
        <v>1454</v>
      </c>
      <c r="C172" s="71" t="s">
        <v>1455</v>
      </c>
      <c r="D172" s="110">
        <v>5025537723</v>
      </c>
      <c r="E172" s="104" t="s">
        <v>1456</v>
      </c>
      <c r="F172" s="104" t="s">
        <v>15</v>
      </c>
      <c r="G172" s="107" t="s">
        <v>1457</v>
      </c>
      <c r="H172" s="104"/>
      <c r="I172" s="104" t="s">
        <v>17</v>
      </c>
      <c r="J172" s="108" t="s">
        <v>17</v>
      </c>
      <c r="K172" s="104" t="s">
        <v>17</v>
      </c>
      <c r="L172" s="109" t="s">
        <v>137</v>
      </c>
    </row>
    <row r="173" spans="1:12" ht="32">
      <c r="A173" s="109">
        <v>44795</v>
      </c>
      <c r="B173" s="104" t="s">
        <v>1458</v>
      </c>
      <c r="C173" s="71" t="s">
        <v>1459</v>
      </c>
      <c r="D173" s="110">
        <v>5027368090</v>
      </c>
      <c r="E173" s="104" t="s">
        <v>1460</v>
      </c>
      <c r="F173" s="104" t="s">
        <v>164</v>
      </c>
      <c r="G173" s="107" t="s">
        <v>1461</v>
      </c>
      <c r="H173" s="104" t="s">
        <v>1162</v>
      </c>
      <c r="I173" s="104" t="s">
        <v>17</v>
      </c>
      <c r="J173" s="108" t="s">
        <v>17</v>
      </c>
      <c r="K173" s="104" t="s">
        <v>17</v>
      </c>
      <c r="L173" s="109" t="s">
        <v>184</v>
      </c>
    </row>
    <row r="174" spans="1:12" ht="80">
      <c r="A174" s="109">
        <v>44795</v>
      </c>
      <c r="B174" s="104" t="s">
        <v>1462</v>
      </c>
      <c r="C174" s="71" t="s">
        <v>1463</v>
      </c>
      <c r="D174" s="110">
        <v>5025993449</v>
      </c>
      <c r="E174" s="104" t="s">
        <v>1464</v>
      </c>
      <c r="F174" s="104" t="s">
        <v>164</v>
      </c>
      <c r="G174" s="107" t="s">
        <v>1465</v>
      </c>
      <c r="H174" s="104"/>
      <c r="I174" s="104" t="s">
        <v>17</v>
      </c>
      <c r="J174" s="108" t="s">
        <v>17</v>
      </c>
      <c r="K174" s="104" t="s">
        <v>17</v>
      </c>
      <c r="L174" s="109" t="s">
        <v>137</v>
      </c>
    </row>
    <row r="175" spans="1:12" ht="32">
      <c r="A175" s="109">
        <v>44796</v>
      </c>
      <c r="B175" s="104" t="s">
        <v>1466</v>
      </c>
      <c r="C175" s="114" t="s">
        <v>1467</v>
      </c>
      <c r="D175" s="110">
        <v>5028937000</v>
      </c>
      <c r="E175" s="104" t="s">
        <v>1468</v>
      </c>
      <c r="F175" s="104" t="s">
        <v>164</v>
      </c>
      <c r="G175" s="107" t="s">
        <v>1469</v>
      </c>
      <c r="H175" s="104" t="s">
        <v>1162</v>
      </c>
      <c r="I175" s="104" t="s">
        <v>17</v>
      </c>
      <c r="J175" s="108"/>
      <c r="K175" s="104"/>
      <c r="L175" s="109" t="s">
        <v>137</v>
      </c>
    </row>
    <row r="176" spans="1:12" ht="32">
      <c r="A176" s="109">
        <v>44797</v>
      </c>
      <c r="B176" s="104" t="s">
        <v>1470</v>
      </c>
      <c r="C176" s="71" t="s">
        <v>1471</v>
      </c>
      <c r="D176" s="110">
        <v>5026092616</v>
      </c>
      <c r="E176" s="104" t="s">
        <v>1472</v>
      </c>
      <c r="F176" s="104" t="s">
        <v>15</v>
      </c>
      <c r="G176" s="107" t="s">
        <v>1473</v>
      </c>
      <c r="H176" s="104" t="s">
        <v>1162</v>
      </c>
      <c r="I176" s="104" t="s">
        <v>17</v>
      </c>
      <c r="J176" s="108" t="s">
        <v>17</v>
      </c>
      <c r="K176" s="104" t="s">
        <v>17</v>
      </c>
      <c r="L176" s="109" t="s">
        <v>137</v>
      </c>
    </row>
    <row r="177" spans="1:12" ht="16">
      <c r="A177" s="109">
        <v>44798</v>
      </c>
      <c r="B177" s="104" t="s">
        <v>835</v>
      </c>
      <c r="C177" s="104"/>
      <c r="D177" s="110" t="s">
        <v>836</v>
      </c>
      <c r="E177" s="104"/>
      <c r="F177" s="104"/>
      <c r="G177" s="107"/>
      <c r="H177" s="104"/>
      <c r="I177" s="104" t="s">
        <v>17</v>
      </c>
      <c r="J177" s="108"/>
      <c r="K177" s="104"/>
      <c r="L177" s="109"/>
    </row>
    <row r="178" spans="1:12" ht="32">
      <c r="A178" s="109">
        <v>44802</v>
      </c>
      <c r="B178" s="104" t="s">
        <v>1474</v>
      </c>
      <c r="C178" s="71" t="s">
        <v>1475</v>
      </c>
      <c r="D178" s="110">
        <v>5029393643</v>
      </c>
      <c r="E178" s="104" t="s">
        <v>1476</v>
      </c>
      <c r="F178" s="104" t="s">
        <v>15</v>
      </c>
      <c r="G178" s="107" t="s">
        <v>1477</v>
      </c>
      <c r="H178" s="104" t="s">
        <v>1478</v>
      </c>
      <c r="I178" s="104" t="s">
        <v>17</v>
      </c>
      <c r="J178" s="108" t="s">
        <v>17</v>
      </c>
      <c r="K178" s="104" t="s">
        <v>17</v>
      </c>
      <c r="L178" s="109" t="s">
        <v>137</v>
      </c>
    </row>
    <row r="179" spans="1:12" ht="32">
      <c r="A179" s="109">
        <v>44803</v>
      </c>
      <c r="B179" s="104" t="s">
        <v>1479</v>
      </c>
      <c r="C179" s="71" t="s">
        <v>1480</v>
      </c>
      <c r="D179" s="110">
        <v>8595820151</v>
      </c>
      <c r="E179" s="104" t="s">
        <v>1481</v>
      </c>
      <c r="F179" s="104" t="s">
        <v>164</v>
      </c>
      <c r="G179" s="107"/>
      <c r="H179" s="104" t="s">
        <v>1092</v>
      </c>
      <c r="I179" s="104" t="s">
        <v>17</v>
      </c>
      <c r="J179" s="108" t="s">
        <v>17</v>
      </c>
      <c r="K179" s="104" t="s">
        <v>17</v>
      </c>
      <c r="L179" s="109" t="s">
        <v>137</v>
      </c>
    </row>
    <row r="180" spans="1:12" ht="32">
      <c r="A180" s="109">
        <v>44804</v>
      </c>
      <c r="B180" s="104" t="s">
        <v>1482</v>
      </c>
      <c r="C180" s="71" t="s">
        <v>1483</v>
      </c>
      <c r="D180" s="110">
        <v>5023792852</v>
      </c>
      <c r="E180" s="104" t="s">
        <v>1484</v>
      </c>
      <c r="F180" s="104" t="s">
        <v>15</v>
      </c>
      <c r="G180" s="107" t="s">
        <v>1485</v>
      </c>
      <c r="H180" s="104"/>
      <c r="I180" s="104" t="s">
        <v>17</v>
      </c>
      <c r="J180" s="108" t="s">
        <v>17</v>
      </c>
      <c r="K180" s="104"/>
      <c r="L180" s="109" t="s">
        <v>137</v>
      </c>
    </row>
    <row r="181" spans="1:12" ht="32">
      <c r="A181" s="109">
        <v>44804</v>
      </c>
      <c r="B181" s="104" t="s">
        <v>1486</v>
      </c>
      <c r="C181" s="104"/>
      <c r="D181" s="110">
        <v>5027449539</v>
      </c>
      <c r="E181" s="104" t="s">
        <v>1487</v>
      </c>
      <c r="F181" s="104"/>
      <c r="G181" s="107"/>
      <c r="H181" s="104"/>
      <c r="I181" s="104" t="s">
        <v>17</v>
      </c>
      <c r="J181" s="108"/>
      <c r="K181" s="104"/>
      <c r="L181" s="109"/>
    </row>
    <row r="182" spans="1:12" ht="32">
      <c r="A182" s="109">
        <v>44804</v>
      </c>
      <c r="B182" s="104" t="s">
        <v>1488</v>
      </c>
      <c r="C182" s="71" t="s">
        <v>1489</v>
      </c>
      <c r="D182" s="110">
        <v>5028765876</v>
      </c>
      <c r="E182" s="104" t="s">
        <v>1490</v>
      </c>
      <c r="F182" s="104" t="s">
        <v>15</v>
      </c>
      <c r="G182" s="107" t="s">
        <v>1491</v>
      </c>
      <c r="H182" s="104" t="s">
        <v>1092</v>
      </c>
      <c r="I182" s="104" t="s">
        <v>17</v>
      </c>
      <c r="J182" s="108" t="s">
        <v>17</v>
      </c>
      <c r="K182" s="104" t="s">
        <v>17</v>
      </c>
      <c r="L182" s="109" t="s">
        <v>137</v>
      </c>
    </row>
    <row r="183" spans="1:12" ht="32">
      <c r="A183" s="109">
        <v>44805</v>
      </c>
      <c r="B183" s="104" t="s">
        <v>1492</v>
      </c>
      <c r="C183" s="71" t="s">
        <v>1493</v>
      </c>
      <c r="D183" s="110">
        <v>5028957744</v>
      </c>
      <c r="E183" s="104" t="s">
        <v>1494</v>
      </c>
      <c r="F183" s="104" t="s">
        <v>568</v>
      </c>
      <c r="G183" s="107" t="s">
        <v>1495</v>
      </c>
      <c r="H183" s="104"/>
      <c r="I183" s="104" t="s">
        <v>17</v>
      </c>
      <c r="J183" s="108" t="s">
        <v>17</v>
      </c>
      <c r="K183" s="104" t="s">
        <v>17</v>
      </c>
      <c r="L183" s="109" t="s">
        <v>137</v>
      </c>
    </row>
    <row r="184" spans="1:12" ht="16">
      <c r="A184" s="109">
        <v>44805</v>
      </c>
      <c r="B184" s="104" t="s">
        <v>1496</v>
      </c>
      <c r="C184" s="104"/>
      <c r="D184" s="110">
        <v>5023813571</v>
      </c>
      <c r="E184" s="104"/>
      <c r="F184" s="104"/>
      <c r="G184" s="107" t="s">
        <v>1497</v>
      </c>
      <c r="H184" s="104"/>
      <c r="I184" s="104" t="s">
        <v>17</v>
      </c>
      <c r="J184" s="108"/>
      <c r="K184" s="104"/>
      <c r="L184" s="109" t="s">
        <v>137</v>
      </c>
    </row>
    <row r="185" spans="1:12" ht="80">
      <c r="A185" s="109">
        <v>44805</v>
      </c>
      <c r="B185" s="104" t="s">
        <v>1498</v>
      </c>
      <c r="C185" s="71" t="s">
        <v>1499</v>
      </c>
      <c r="D185" s="110" t="s">
        <v>1500</v>
      </c>
      <c r="E185" s="104" t="s">
        <v>1501</v>
      </c>
      <c r="F185" s="104" t="s">
        <v>82</v>
      </c>
      <c r="G185" s="107" t="s">
        <v>1502</v>
      </c>
      <c r="H185" s="104"/>
      <c r="I185" s="104" t="s">
        <v>17</v>
      </c>
      <c r="J185" s="108" t="s">
        <v>17</v>
      </c>
      <c r="K185" s="104"/>
      <c r="L185" s="109"/>
    </row>
    <row r="186" spans="1:12" ht="48">
      <c r="A186" s="109">
        <v>44806</v>
      </c>
      <c r="B186" s="104" t="s">
        <v>1503</v>
      </c>
      <c r="C186" s="71" t="s">
        <v>1504</v>
      </c>
      <c r="D186" s="110">
        <v>5027678889</v>
      </c>
      <c r="E186" s="104" t="s">
        <v>1505</v>
      </c>
      <c r="F186" s="104" t="s">
        <v>164</v>
      </c>
      <c r="G186" s="107"/>
      <c r="H186" s="104"/>
      <c r="I186" s="104" t="s">
        <v>17</v>
      </c>
      <c r="J186" s="108" t="s">
        <v>17</v>
      </c>
      <c r="K186" s="104"/>
      <c r="L186" s="109" t="s">
        <v>137</v>
      </c>
    </row>
    <row r="187" spans="1:12" ht="32">
      <c r="A187" s="109">
        <v>44810</v>
      </c>
      <c r="B187" s="104" t="s">
        <v>231</v>
      </c>
      <c r="C187" s="71" t="s">
        <v>1228</v>
      </c>
      <c r="D187" s="110">
        <v>5027735285</v>
      </c>
      <c r="E187" s="104" t="s">
        <v>1506</v>
      </c>
      <c r="F187" s="104"/>
      <c r="G187" s="107" t="s">
        <v>1507</v>
      </c>
      <c r="H187" s="104"/>
      <c r="I187" s="104" t="s">
        <v>17</v>
      </c>
      <c r="J187" s="108" t="s">
        <v>17</v>
      </c>
      <c r="K187" s="104" t="s">
        <v>17</v>
      </c>
      <c r="L187" s="109" t="s">
        <v>137</v>
      </c>
    </row>
    <row r="188" spans="1:12" ht="80">
      <c r="A188" s="109">
        <v>44810</v>
      </c>
      <c r="B188" s="104" t="s">
        <v>1508</v>
      </c>
      <c r="C188" s="71" t="s">
        <v>1509</v>
      </c>
      <c r="D188" s="110">
        <v>5027673316</v>
      </c>
      <c r="E188" s="104" t="s">
        <v>1510</v>
      </c>
      <c r="F188" s="104" t="s">
        <v>82</v>
      </c>
      <c r="G188" s="107" t="s">
        <v>1511</v>
      </c>
      <c r="H188" s="104"/>
      <c r="I188" s="104" t="s">
        <v>17</v>
      </c>
      <c r="J188" s="108"/>
      <c r="K188" s="104"/>
      <c r="L188" s="109" t="s">
        <v>137</v>
      </c>
    </row>
    <row r="189" spans="1:12" ht="32">
      <c r="A189" s="109">
        <v>44812</v>
      </c>
      <c r="B189" s="104" t="s">
        <v>1512</v>
      </c>
      <c r="C189" s="71" t="s">
        <v>1513</v>
      </c>
      <c r="D189" s="110">
        <v>5027970000</v>
      </c>
      <c r="E189" s="104" t="s">
        <v>1514</v>
      </c>
      <c r="F189" s="104" t="s">
        <v>568</v>
      </c>
      <c r="G189" s="107" t="s">
        <v>1515</v>
      </c>
      <c r="H189" s="104"/>
      <c r="I189" s="104" t="s">
        <v>17</v>
      </c>
      <c r="J189" s="108" t="s">
        <v>17</v>
      </c>
      <c r="K189" s="104" t="s">
        <v>17</v>
      </c>
      <c r="L189" s="109" t="s">
        <v>137</v>
      </c>
    </row>
    <row r="190" spans="1:12" ht="32">
      <c r="A190" s="109">
        <v>44812</v>
      </c>
      <c r="B190" s="104" t="s">
        <v>1516</v>
      </c>
      <c r="C190" s="71" t="s">
        <v>1517</v>
      </c>
      <c r="D190" s="110">
        <v>5022988947</v>
      </c>
      <c r="E190" s="104" t="s">
        <v>1518</v>
      </c>
      <c r="F190" s="104"/>
      <c r="G190" s="107" t="s">
        <v>1519</v>
      </c>
      <c r="H190" s="104"/>
      <c r="I190" s="104" t="s">
        <v>17</v>
      </c>
      <c r="J190" s="108" t="s">
        <v>17</v>
      </c>
      <c r="K190" s="104" t="s">
        <v>17</v>
      </c>
      <c r="L190" s="109" t="s">
        <v>137</v>
      </c>
    </row>
    <row r="191" spans="1:12" ht="16">
      <c r="A191" s="14">
        <v>44812</v>
      </c>
      <c r="B191" s="4" t="s">
        <v>1520</v>
      </c>
      <c r="C191" s="3"/>
      <c r="D191" s="27">
        <v>5026397675</v>
      </c>
      <c r="E191" s="4"/>
      <c r="F191" s="4"/>
      <c r="G191" s="8"/>
      <c r="H191" s="4"/>
      <c r="I191" s="4" t="s">
        <v>17</v>
      </c>
      <c r="J191" s="40"/>
      <c r="K191" s="4"/>
      <c r="L191" s="14" t="s">
        <v>137</v>
      </c>
    </row>
    <row r="192" spans="1:12" ht="32">
      <c r="A192" s="14">
        <v>44812</v>
      </c>
      <c r="B192" s="5" t="s">
        <v>1521</v>
      </c>
      <c r="C192" s="6" t="s">
        <v>1522</v>
      </c>
      <c r="D192" s="29">
        <v>8438102423</v>
      </c>
      <c r="E192" s="5" t="s">
        <v>1523</v>
      </c>
      <c r="F192" s="5" t="s">
        <v>82</v>
      </c>
      <c r="G192" s="9" t="s">
        <v>1524</v>
      </c>
      <c r="H192" s="5" t="s">
        <v>1162</v>
      </c>
      <c r="I192" s="5" t="s">
        <v>17</v>
      </c>
      <c r="J192" s="39" t="s">
        <v>17</v>
      </c>
      <c r="K192" s="5"/>
      <c r="L192" s="14" t="s">
        <v>137</v>
      </c>
    </row>
    <row r="193" spans="1:12" ht="16">
      <c r="A193" s="14">
        <v>44813</v>
      </c>
      <c r="B193" s="4" t="s">
        <v>1525</v>
      </c>
      <c r="C193" s="3"/>
      <c r="D193" s="27" t="s">
        <v>1526</v>
      </c>
      <c r="E193" s="4"/>
      <c r="F193" s="4"/>
      <c r="G193" s="8" t="s">
        <v>1527</v>
      </c>
      <c r="H193" s="4" t="s">
        <v>1162</v>
      </c>
      <c r="I193" s="4" t="s">
        <v>17</v>
      </c>
      <c r="J193" s="40"/>
      <c r="K193" s="4"/>
      <c r="L193" s="14" t="s">
        <v>137</v>
      </c>
    </row>
    <row r="194" spans="1:12" ht="32">
      <c r="A194" s="14">
        <v>44813</v>
      </c>
      <c r="B194" s="5" t="s">
        <v>1528</v>
      </c>
      <c r="C194" s="6" t="s">
        <v>1529</v>
      </c>
      <c r="D194" s="29">
        <v>5024199131</v>
      </c>
      <c r="E194" s="5" t="s">
        <v>1530</v>
      </c>
      <c r="F194" s="5" t="s">
        <v>15</v>
      </c>
      <c r="G194" s="9"/>
      <c r="H194" s="5" t="s">
        <v>1162</v>
      </c>
      <c r="I194" s="5" t="s">
        <v>17</v>
      </c>
      <c r="J194" s="39" t="s">
        <v>17</v>
      </c>
      <c r="K194" s="5"/>
      <c r="L194" s="14" t="s">
        <v>137</v>
      </c>
    </row>
    <row r="195" spans="1:12" ht="48">
      <c r="A195" s="14">
        <v>44816</v>
      </c>
      <c r="B195" s="4" t="s">
        <v>1531</v>
      </c>
      <c r="C195" s="71" t="s">
        <v>1532</v>
      </c>
      <c r="D195" s="27">
        <v>6784102984</v>
      </c>
      <c r="E195" s="4" t="s">
        <v>1533</v>
      </c>
      <c r="F195" s="4"/>
      <c r="G195" s="8" t="s">
        <v>1534</v>
      </c>
      <c r="H195" s="4" t="s">
        <v>1092</v>
      </c>
      <c r="I195" s="4" t="s">
        <v>17</v>
      </c>
      <c r="J195" s="40" t="s">
        <v>17</v>
      </c>
      <c r="K195" s="4"/>
      <c r="L195" s="14" t="s">
        <v>137</v>
      </c>
    </row>
    <row r="196" spans="1:12" ht="32">
      <c r="A196" s="14">
        <v>44816</v>
      </c>
      <c r="B196" s="5" t="s">
        <v>1535</v>
      </c>
      <c r="C196" s="6" t="s">
        <v>1536</v>
      </c>
      <c r="D196" s="29" t="s">
        <v>1537</v>
      </c>
      <c r="E196" s="5" t="s">
        <v>1538</v>
      </c>
      <c r="F196" s="5" t="s">
        <v>483</v>
      </c>
      <c r="G196" s="9" t="s">
        <v>1539</v>
      </c>
      <c r="H196" s="5" t="s">
        <v>1092</v>
      </c>
      <c r="I196" s="5" t="s">
        <v>17</v>
      </c>
      <c r="J196" s="39" t="s">
        <v>17</v>
      </c>
      <c r="K196" s="5"/>
      <c r="L196" s="14" t="s">
        <v>137</v>
      </c>
    </row>
    <row r="197" spans="1:12" ht="16">
      <c r="A197" s="14">
        <v>44816</v>
      </c>
      <c r="B197" s="4" t="s">
        <v>1540</v>
      </c>
      <c r="C197" s="4"/>
      <c r="D197" s="27" t="s">
        <v>1541</v>
      </c>
      <c r="E197" s="4"/>
      <c r="F197" s="4"/>
      <c r="G197" s="8" t="s">
        <v>1542</v>
      </c>
      <c r="H197" s="4"/>
      <c r="I197" s="4" t="s">
        <v>17</v>
      </c>
      <c r="J197" s="40"/>
      <c r="K197" s="4"/>
      <c r="L197" s="14" t="s">
        <v>137</v>
      </c>
    </row>
    <row r="198" spans="1:12" ht="32">
      <c r="A198" s="14">
        <v>44818</v>
      </c>
      <c r="B198" s="5" t="s">
        <v>1543</v>
      </c>
      <c r="C198" s="6" t="s">
        <v>1544</v>
      </c>
      <c r="D198" s="29">
        <v>5023793490</v>
      </c>
      <c r="E198" s="5" t="s">
        <v>1545</v>
      </c>
      <c r="F198" s="5" t="s">
        <v>483</v>
      </c>
      <c r="G198" s="9" t="s">
        <v>1546</v>
      </c>
      <c r="H198" s="5"/>
      <c r="I198" s="5" t="s">
        <v>17</v>
      </c>
      <c r="J198" s="39" t="s">
        <v>17</v>
      </c>
      <c r="K198" s="5"/>
      <c r="L198" s="14" t="s">
        <v>137</v>
      </c>
    </row>
    <row r="199" spans="1:12" ht="16">
      <c r="A199" s="14">
        <v>44818</v>
      </c>
      <c r="B199" s="4" t="s">
        <v>1547</v>
      </c>
      <c r="C199" s="3"/>
      <c r="D199" s="27" t="s">
        <v>1548</v>
      </c>
      <c r="E199" s="4"/>
      <c r="F199" s="4"/>
      <c r="G199" s="8" t="s">
        <v>1549</v>
      </c>
      <c r="H199" s="4" t="s">
        <v>1550</v>
      </c>
      <c r="I199" s="4" t="s">
        <v>17</v>
      </c>
      <c r="J199" s="40"/>
      <c r="K199" s="4"/>
      <c r="L199" s="14" t="s">
        <v>137</v>
      </c>
    </row>
    <row r="200" spans="1:12" ht="112">
      <c r="A200" s="14">
        <v>44818</v>
      </c>
      <c r="B200" s="5" t="s">
        <v>1551</v>
      </c>
      <c r="C200" s="6" t="s">
        <v>1224</v>
      </c>
      <c r="D200" s="29" t="s">
        <v>1552</v>
      </c>
      <c r="E200" s="5" t="s">
        <v>1553</v>
      </c>
      <c r="F200" s="5"/>
      <c r="G200" s="9" t="s">
        <v>1554</v>
      </c>
      <c r="H200" s="5"/>
      <c r="I200" s="5" t="s">
        <v>17</v>
      </c>
      <c r="J200" s="39" t="s">
        <v>17</v>
      </c>
      <c r="K200" s="5"/>
      <c r="L200" s="14"/>
    </row>
    <row r="201" spans="1:12" ht="32">
      <c r="A201" s="14">
        <v>44819</v>
      </c>
      <c r="B201" s="4" t="s">
        <v>1555</v>
      </c>
      <c r="C201" s="3"/>
      <c r="D201" s="27" t="s">
        <v>1556</v>
      </c>
      <c r="E201" s="4"/>
      <c r="F201" s="4"/>
      <c r="G201" s="8" t="s">
        <v>1557</v>
      </c>
      <c r="H201" s="4"/>
      <c r="I201" s="4" t="s">
        <v>17</v>
      </c>
      <c r="J201" s="40"/>
      <c r="K201" s="4" t="s">
        <v>17</v>
      </c>
      <c r="L201" s="14"/>
    </row>
    <row r="202" spans="1:12" ht="32">
      <c r="A202" s="14">
        <v>44819</v>
      </c>
      <c r="B202" s="5" t="s">
        <v>159</v>
      </c>
      <c r="C202" s="6" t="s">
        <v>1558</v>
      </c>
      <c r="D202" s="29" t="s">
        <v>160</v>
      </c>
      <c r="E202" s="5" t="s">
        <v>1559</v>
      </c>
      <c r="F202" s="5"/>
      <c r="G202" s="9" t="s">
        <v>1560</v>
      </c>
      <c r="H202" s="5"/>
      <c r="I202" s="5" t="s">
        <v>17</v>
      </c>
      <c r="J202" s="39"/>
      <c r="K202" s="5"/>
      <c r="L202" s="14"/>
    </row>
    <row r="203" spans="1:12" ht="32">
      <c r="A203" s="14">
        <v>44811</v>
      </c>
      <c r="B203" s="4" t="s">
        <v>1561</v>
      </c>
      <c r="C203" s="3"/>
      <c r="D203" s="27"/>
      <c r="E203" s="4" t="s">
        <v>1562</v>
      </c>
      <c r="F203" s="4"/>
      <c r="G203" s="8"/>
      <c r="H203" s="4"/>
      <c r="I203" s="4" t="s">
        <v>17</v>
      </c>
      <c r="J203" s="40" t="s">
        <v>17</v>
      </c>
      <c r="K203" s="4"/>
      <c r="L203" s="14"/>
    </row>
    <row r="204" spans="1:12" ht="16">
      <c r="A204" s="14">
        <v>44824</v>
      </c>
      <c r="B204" s="5" t="s">
        <v>1563</v>
      </c>
      <c r="C204" s="6"/>
      <c r="D204" s="29" t="s">
        <v>1564</v>
      </c>
      <c r="E204" s="5" t="s">
        <v>1565</v>
      </c>
      <c r="F204" s="5"/>
      <c r="G204" s="9" t="s">
        <v>1566</v>
      </c>
      <c r="H204" s="5" t="s">
        <v>393</v>
      </c>
      <c r="I204" s="5" t="s">
        <v>17</v>
      </c>
      <c r="J204" s="39"/>
      <c r="K204" s="5"/>
      <c r="L204" s="14"/>
    </row>
    <row r="205" spans="1:12" ht="32">
      <c r="A205" s="14">
        <v>44824</v>
      </c>
      <c r="B205" s="4" t="s">
        <v>1567</v>
      </c>
      <c r="C205" s="3" t="s">
        <v>1568</v>
      </c>
      <c r="D205" s="27" t="s">
        <v>1569</v>
      </c>
      <c r="E205" s="4" t="s">
        <v>1570</v>
      </c>
      <c r="F205" s="4"/>
      <c r="G205" s="8" t="s">
        <v>1571</v>
      </c>
      <c r="H205" s="4"/>
      <c r="I205" s="4" t="s">
        <v>17</v>
      </c>
      <c r="J205" s="40"/>
      <c r="K205" s="4"/>
      <c r="L205" s="14"/>
    </row>
    <row r="206" spans="1:12" ht="32">
      <c r="A206" s="14">
        <v>44825</v>
      </c>
      <c r="B206" s="5" t="s">
        <v>1572</v>
      </c>
      <c r="C206" s="6" t="s">
        <v>1573</v>
      </c>
      <c r="D206" s="29" t="s">
        <v>1574</v>
      </c>
      <c r="E206" s="5" t="s">
        <v>1575</v>
      </c>
      <c r="F206" s="5"/>
      <c r="G206" s="9" t="s">
        <v>1576</v>
      </c>
      <c r="H206" s="5"/>
      <c r="I206" s="5" t="s">
        <v>17</v>
      </c>
      <c r="J206" s="39" t="s">
        <v>17</v>
      </c>
      <c r="K206" s="5"/>
      <c r="L206" s="14"/>
    </row>
    <row r="207" spans="1:12" ht="48">
      <c r="A207" s="14">
        <v>44826</v>
      </c>
      <c r="B207" s="4" t="s">
        <v>1577</v>
      </c>
      <c r="C207" s="3" t="s">
        <v>1578</v>
      </c>
      <c r="D207" s="27" t="s">
        <v>1579</v>
      </c>
      <c r="E207" s="4" t="s">
        <v>1580</v>
      </c>
      <c r="F207" s="4" t="s">
        <v>15</v>
      </c>
      <c r="G207" s="8" t="s">
        <v>1581</v>
      </c>
      <c r="H207" s="4"/>
      <c r="I207" s="4" t="s">
        <v>17</v>
      </c>
      <c r="J207" s="40" t="s">
        <v>17</v>
      </c>
      <c r="K207" s="4"/>
      <c r="L207" s="14"/>
    </row>
    <row r="208" spans="1:12" ht="80">
      <c r="A208" s="14">
        <v>44827</v>
      </c>
      <c r="B208" s="5" t="s">
        <v>1508</v>
      </c>
      <c r="C208" s="6" t="s">
        <v>1509</v>
      </c>
      <c r="D208" s="29" t="s">
        <v>1582</v>
      </c>
      <c r="E208" s="5" t="s">
        <v>1583</v>
      </c>
      <c r="F208" s="5" t="s">
        <v>82</v>
      </c>
      <c r="G208" s="9" t="s">
        <v>1584</v>
      </c>
      <c r="H208" s="5"/>
      <c r="I208" s="5" t="s">
        <v>17</v>
      </c>
      <c r="J208" s="39" t="s">
        <v>17</v>
      </c>
      <c r="K208" s="5"/>
      <c r="L208" s="14"/>
    </row>
    <row r="209" spans="1:12" ht="64">
      <c r="A209" s="14">
        <v>44830</v>
      </c>
      <c r="B209" s="4" t="s">
        <v>1585</v>
      </c>
      <c r="C209" s="3" t="s">
        <v>1586</v>
      </c>
      <c r="D209" s="27">
        <v>4432026631</v>
      </c>
      <c r="E209" s="4" t="s">
        <v>1587</v>
      </c>
      <c r="F209" s="4"/>
      <c r="G209" s="8" t="s">
        <v>1588</v>
      </c>
      <c r="H209" s="4"/>
      <c r="I209" s="4" t="s">
        <v>17</v>
      </c>
      <c r="J209" s="40" t="s">
        <v>17</v>
      </c>
      <c r="K209" s="4"/>
      <c r="L209" s="14"/>
    </row>
    <row r="210" spans="1:12" ht="32">
      <c r="A210" s="14">
        <v>44830</v>
      </c>
      <c r="B210" s="4" t="s">
        <v>1589</v>
      </c>
      <c r="C210" s="3" t="s">
        <v>1590</v>
      </c>
      <c r="D210" s="27">
        <v>5026557722</v>
      </c>
      <c r="E210" s="4" t="s">
        <v>1591</v>
      </c>
      <c r="F210" s="4"/>
      <c r="G210" s="8" t="s">
        <v>1592</v>
      </c>
      <c r="H210" s="4" t="s">
        <v>393</v>
      </c>
      <c r="I210" s="4" t="s">
        <v>17</v>
      </c>
      <c r="J210" s="40" t="s">
        <v>17</v>
      </c>
      <c r="K210" s="4"/>
      <c r="L210" s="14" t="s">
        <v>137</v>
      </c>
    </row>
    <row r="211" spans="1:12" ht="32">
      <c r="A211" s="14">
        <v>44831</v>
      </c>
      <c r="B211" s="5" t="s">
        <v>1593</v>
      </c>
      <c r="C211" s="6" t="s">
        <v>1594</v>
      </c>
      <c r="D211" s="29" t="s">
        <v>1595</v>
      </c>
      <c r="E211" s="5" t="s">
        <v>1596</v>
      </c>
      <c r="F211" s="5"/>
      <c r="G211" s="9" t="s">
        <v>1597</v>
      </c>
      <c r="H211" s="5"/>
      <c r="I211" s="5" t="s">
        <v>17</v>
      </c>
      <c r="J211" s="39" t="s">
        <v>17</v>
      </c>
      <c r="K211" s="5"/>
      <c r="L211" s="14"/>
    </row>
    <row r="212" spans="1:12" ht="32">
      <c r="A212" s="14">
        <v>44831</v>
      </c>
      <c r="B212" s="4" t="s">
        <v>266</v>
      </c>
      <c r="C212" s="3" t="s">
        <v>267</v>
      </c>
      <c r="D212" s="27" t="s">
        <v>268</v>
      </c>
      <c r="E212" s="4" t="s">
        <v>1598</v>
      </c>
      <c r="F212" s="4"/>
      <c r="G212" s="8" t="s">
        <v>1599</v>
      </c>
      <c r="H212" s="4"/>
      <c r="I212" s="4" t="s">
        <v>17</v>
      </c>
      <c r="J212" s="40" t="s">
        <v>17</v>
      </c>
      <c r="K212" s="4"/>
      <c r="L212" s="14"/>
    </row>
    <row r="213" spans="1:12" ht="32">
      <c r="A213" s="14">
        <v>44832</v>
      </c>
      <c r="B213" s="5" t="s">
        <v>1600</v>
      </c>
      <c r="C213" s="6" t="s">
        <v>1601</v>
      </c>
      <c r="D213" s="29" t="s">
        <v>1602</v>
      </c>
      <c r="E213" s="5" t="s">
        <v>1603</v>
      </c>
      <c r="F213" s="5" t="s">
        <v>72</v>
      </c>
      <c r="G213" s="9" t="s">
        <v>1604</v>
      </c>
      <c r="H213" s="5"/>
      <c r="I213" s="5" t="s">
        <v>17</v>
      </c>
      <c r="J213" s="39" t="s">
        <v>17</v>
      </c>
      <c r="K213" s="5"/>
      <c r="L213" s="14"/>
    </row>
    <row r="214" spans="1:12" ht="32">
      <c r="A214" s="14">
        <v>44832</v>
      </c>
      <c r="B214" s="4" t="s">
        <v>1605</v>
      </c>
      <c r="C214" s="3" t="s">
        <v>1606</v>
      </c>
      <c r="D214" s="27">
        <v>5024683077</v>
      </c>
      <c r="E214" s="4" t="s">
        <v>1607</v>
      </c>
      <c r="F214" s="4" t="s">
        <v>15</v>
      </c>
      <c r="G214" s="8" t="s">
        <v>1608</v>
      </c>
      <c r="H214" s="4"/>
      <c r="I214" s="4" t="s">
        <v>17</v>
      </c>
      <c r="J214" s="40" t="s">
        <v>17</v>
      </c>
      <c r="K214" s="4"/>
      <c r="L214" s="14"/>
    </row>
    <row r="215" spans="1:12" ht="16">
      <c r="A215" s="14">
        <v>44832</v>
      </c>
      <c r="B215" s="5" t="s">
        <v>1609</v>
      </c>
      <c r="C215" s="6"/>
      <c r="D215" s="29" t="s">
        <v>1610</v>
      </c>
      <c r="E215" s="5"/>
      <c r="F215" s="5"/>
      <c r="G215" s="9" t="s">
        <v>1611</v>
      </c>
      <c r="H215" s="5"/>
      <c r="I215" s="5" t="s">
        <v>17</v>
      </c>
      <c r="J215" s="39"/>
      <c r="K215" s="5" t="s">
        <v>17</v>
      </c>
      <c r="L215" s="14"/>
    </row>
    <row r="216" spans="1:12" ht="16">
      <c r="A216" s="14">
        <v>44832</v>
      </c>
      <c r="B216" s="4" t="s">
        <v>1612</v>
      </c>
      <c r="C216" s="4"/>
      <c r="D216" s="27" t="s">
        <v>1613</v>
      </c>
      <c r="E216" s="4"/>
      <c r="F216" s="4"/>
      <c r="G216" s="8" t="s">
        <v>1614</v>
      </c>
      <c r="H216" s="4"/>
      <c r="I216" s="4" t="s">
        <v>17</v>
      </c>
      <c r="J216" s="40"/>
      <c r="K216" s="4"/>
      <c r="L216" s="14"/>
    </row>
    <row r="217" spans="1:12" ht="80">
      <c r="A217" s="14">
        <v>44832</v>
      </c>
      <c r="B217" s="5" t="s">
        <v>1615</v>
      </c>
      <c r="C217" s="6" t="s">
        <v>1616</v>
      </c>
      <c r="D217" s="29" t="s">
        <v>1617</v>
      </c>
      <c r="E217" s="5"/>
      <c r="F217" s="5"/>
      <c r="G217" s="9" t="s">
        <v>1618</v>
      </c>
      <c r="H217" s="5"/>
      <c r="I217" s="5" t="s">
        <v>17</v>
      </c>
      <c r="J217" s="39"/>
      <c r="K217" s="5"/>
      <c r="L217" s="14"/>
    </row>
    <row r="218" spans="1:12" ht="32">
      <c r="A218" s="14">
        <v>44833</v>
      </c>
      <c r="B218" s="4" t="s">
        <v>1619</v>
      </c>
      <c r="C218" s="3" t="s">
        <v>1620</v>
      </c>
      <c r="D218" s="27">
        <v>5023211704</v>
      </c>
      <c r="E218" s="4" t="s">
        <v>1621</v>
      </c>
      <c r="F218" s="4" t="s">
        <v>15</v>
      </c>
      <c r="G218" s="8" t="s">
        <v>1622</v>
      </c>
      <c r="H218" s="4"/>
      <c r="I218" s="4" t="s">
        <v>17</v>
      </c>
      <c r="J218" s="40" t="s">
        <v>17</v>
      </c>
      <c r="K218" s="4"/>
      <c r="L218" s="14" t="s">
        <v>137</v>
      </c>
    </row>
    <row r="219" spans="1:12" ht="32">
      <c r="A219" s="14">
        <v>44837</v>
      </c>
      <c r="B219" s="5" t="s">
        <v>1623</v>
      </c>
      <c r="C219" s="6" t="s">
        <v>1624</v>
      </c>
      <c r="D219" s="29">
        <v>5024687717</v>
      </c>
      <c r="E219" s="5" t="s">
        <v>1625</v>
      </c>
      <c r="F219" s="5" t="s">
        <v>82</v>
      </c>
      <c r="G219" s="9" t="s">
        <v>1626</v>
      </c>
      <c r="H219" s="5"/>
      <c r="I219" s="5" t="s">
        <v>17</v>
      </c>
      <c r="J219" s="39" t="s">
        <v>17</v>
      </c>
      <c r="K219" s="5"/>
      <c r="L219" s="14"/>
    </row>
    <row r="220" spans="1:12" ht="32">
      <c r="A220" s="14">
        <v>44837</v>
      </c>
      <c r="B220" s="4" t="s">
        <v>1627</v>
      </c>
      <c r="C220" s="3" t="s">
        <v>1628</v>
      </c>
      <c r="D220" s="27">
        <v>5026088345</v>
      </c>
      <c r="E220" s="4" t="s">
        <v>1629</v>
      </c>
      <c r="F220" s="4" t="s">
        <v>1630</v>
      </c>
      <c r="G220" s="8" t="s">
        <v>1631</v>
      </c>
      <c r="H220" s="4"/>
      <c r="I220" s="4" t="s">
        <v>17</v>
      </c>
      <c r="J220" s="40" t="s">
        <v>17</v>
      </c>
      <c r="K220" s="4"/>
      <c r="L220" s="14" t="s">
        <v>137</v>
      </c>
    </row>
    <row r="221" spans="1:12" ht="32">
      <c r="A221" s="14">
        <v>44838</v>
      </c>
      <c r="B221" s="96" t="s">
        <v>1632</v>
      </c>
      <c r="C221" s="6" t="s">
        <v>1633</v>
      </c>
      <c r="D221" s="29">
        <v>2703072512</v>
      </c>
      <c r="E221" s="5" t="s">
        <v>1634</v>
      </c>
      <c r="F221" s="5" t="s">
        <v>15</v>
      </c>
      <c r="G221" s="9" t="s">
        <v>1635</v>
      </c>
      <c r="H221" s="5" t="s">
        <v>1162</v>
      </c>
      <c r="I221" s="5" t="s">
        <v>17</v>
      </c>
      <c r="J221" s="39" t="s">
        <v>17</v>
      </c>
      <c r="K221" s="5"/>
      <c r="L221" s="14"/>
    </row>
    <row r="222" spans="1:12" ht="16">
      <c r="A222" s="14">
        <v>44838</v>
      </c>
      <c r="B222" s="4" t="s">
        <v>1636</v>
      </c>
      <c r="C222" s="3" t="s">
        <v>1637</v>
      </c>
      <c r="D222" s="27" t="s">
        <v>1638</v>
      </c>
      <c r="E222" s="4"/>
      <c r="F222" s="4"/>
      <c r="G222" s="8" t="s">
        <v>1639</v>
      </c>
      <c r="H222" s="4"/>
      <c r="I222" s="4" t="s">
        <v>17</v>
      </c>
      <c r="J222" s="40"/>
      <c r="K222" s="4"/>
      <c r="L222" s="14"/>
    </row>
    <row r="223" spans="1:12" ht="32">
      <c r="A223" s="14">
        <v>44839</v>
      </c>
      <c r="B223" s="5" t="s">
        <v>1640</v>
      </c>
      <c r="C223" s="6" t="s">
        <v>1641</v>
      </c>
      <c r="D223" s="29">
        <v>5026642234</v>
      </c>
      <c r="E223" s="5" t="s">
        <v>1642</v>
      </c>
      <c r="F223" s="5"/>
      <c r="G223" s="9" t="s">
        <v>1643</v>
      </c>
      <c r="H223" s="5"/>
      <c r="I223" s="5"/>
      <c r="J223" s="39"/>
      <c r="K223" s="5"/>
      <c r="L223" s="14"/>
    </row>
    <row r="224" spans="1:12" ht="16">
      <c r="A224" s="14">
        <v>44839</v>
      </c>
      <c r="B224" s="4" t="s">
        <v>1644</v>
      </c>
      <c r="C224" s="3" t="s">
        <v>1645</v>
      </c>
      <c r="D224" s="27" t="s">
        <v>1646</v>
      </c>
      <c r="E224" s="4" t="s">
        <v>1647</v>
      </c>
      <c r="F224" s="4" t="s">
        <v>270</v>
      </c>
      <c r="G224" s="8" t="s">
        <v>1648</v>
      </c>
      <c r="H224" s="4"/>
      <c r="I224" s="4"/>
      <c r="J224" s="40" t="s">
        <v>17</v>
      </c>
      <c r="K224" s="4"/>
      <c r="L224" s="14"/>
    </row>
    <row r="225" spans="1:12">
      <c r="A225" s="14"/>
      <c r="B225" s="5"/>
      <c r="C225" s="6"/>
      <c r="D225" s="29"/>
      <c r="E225" s="5"/>
      <c r="F225" s="5"/>
      <c r="G225" s="9"/>
      <c r="H225" s="5"/>
      <c r="I225" s="5"/>
      <c r="J225" s="39"/>
      <c r="K225" s="5"/>
      <c r="L225" s="14"/>
    </row>
    <row r="226" spans="1:12">
      <c r="A226" s="14"/>
      <c r="B226" s="4"/>
      <c r="C226" s="4"/>
      <c r="D226" s="27"/>
      <c r="E226" s="4"/>
      <c r="F226" s="4"/>
      <c r="G226" s="8"/>
      <c r="H226" s="4"/>
      <c r="I226" s="4"/>
      <c r="J226" s="40"/>
      <c r="K226" s="4"/>
      <c r="L226" s="14"/>
    </row>
    <row r="227" spans="1:12">
      <c r="A227" s="14"/>
      <c r="B227" s="5"/>
      <c r="C227" s="6"/>
      <c r="D227" s="29"/>
      <c r="E227" s="5"/>
      <c r="F227" s="5"/>
      <c r="G227" s="9"/>
      <c r="H227" s="5"/>
      <c r="I227" s="5"/>
      <c r="J227" s="39"/>
      <c r="K227" s="5"/>
      <c r="L227" s="14"/>
    </row>
    <row r="228" spans="1:12">
      <c r="A228" s="14"/>
      <c r="B228" s="4"/>
      <c r="C228" s="4"/>
      <c r="D228" s="27"/>
      <c r="E228" s="4"/>
      <c r="F228" s="4"/>
      <c r="G228" s="8"/>
      <c r="H228" s="4"/>
      <c r="I228" s="4"/>
      <c r="J228" s="40"/>
      <c r="K228" s="4"/>
      <c r="L228" s="14"/>
    </row>
    <row r="229" spans="1:12">
      <c r="A229" s="14"/>
      <c r="B229" s="5"/>
      <c r="C229" s="6"/>
      <c r="D229" s="29"/>
      <c r="E229" s="5"/>
      <c r="F229" s="5"/>
      <c r="G229" s="9"/>
      <c r="H229" s="5"/>
      <c r="I229" s="5"/>
      <c r="J229" s="39"/>
      <c r="K229" s="5"/>
      <c r="L229" s="14"/>
    </row>
    <row r="230" spans="1:12">
      <c r="A230" s="14"/>
      <c r="B230" s="4"/>
      <c r="C230" s="4"/>
      <c r="D230" s="27"/>
      <c r="E230" s="4"/>
      <c r="F230" s="4"/>
      <c r="G230" s="8"/>
      <c r="H230" s="4"/>
      <c r="I230" s="4"/>
      <c r="J230" s="40"/>
      <c r="K230" s="4"/>
      <c r="L230" s="14"/>
    </row>
    <row r="231" spans="1:12">
      <c r="A231" s="14"/>
      <c r="B231" s="5"/>
      <c r="C231" s="6"/>
      <c r="D231" s="29"/>
      <c r="E231" s="5"/>
      <c r="F231" s="5"/>
      <c r="G231" s="9"/>
      <c r="H231" s="5"/>
      <c r="I231" s="5"/>
      <c r="J231" s="39"/>
      <c r="K231" s="5"/>
      <c r="L231" s="14"/>
    </row>
    <row r="232" spans="1:12">
      <c r="A232" s="14"/>
      <c r="B232" s="4"/>
      <c r="C232" s="4"/>
      <c r="D232" s="27"/>
      <c r="E232" s="4"/>
      <c r="F232" s="4"/>
      <c r="G232" s="8"/>
      <c r="H232" s="4"/>
      <c r="I232" s="4"/>
      <c r="J232" s="40"/>
      <c r="K232" s="4"/>
      <c r="L232" s="14"/>
    </row>
    <row r="233" spans="1:12">
      <c r="A233" s="14"/>
      <c r="B233" s="5"/>
      <c r="C233" s="6"/>
      <c r="D233" s="29"/>
      <c r="E233" s="5"/>
      <c r="F233" s="5"/>
      <c r="G233" s="9"/>
      <c r="H233" s="5"/>
      <c r="I233" s="5"/>
      <c r="J233" s="39"/>
      <c r="K233" s="5"/>
      <c r="L233" s="14"/>
    </row>
    <row r="234" spans="1:12">
      <c r="A234" s="14"/>
      <c r="B234" s="4"/>
      <c r="C234" s="4"/>
      <c r="D234" s="27"/>
      <c r="E234" s="4"/>
      <c r="F234" s="4"/>
      <c r="G234" s="8"/>
      <c r="H234" s="4"/>
      <c r="I234" s="4"/>
      <c r="J234" s="40"/>
      <c r="K234" s="4"/>
      <c r="L234" s="14"/>
    </row>
    <row r="235" spans="1:12">
      <c r="A235" s="14"/>
      <c r="B235" s="5"/>
      <c r="C235" s="6"/>
      <c r="D235" s="29"/>
      <c r="E235" s="5"/>
      <c r="F235" s="5"/>
      <c r="G235" s="9"/>
      <c r="H235" s="5"/>
      <c r="I235" s="5"/>
      <c r="J235" s="39"/>
      <c r="K235" s="5"/>
      <c r="L235" s="14"/>
    </row>
    <row r="236" spans="1:12">
      <c r="A236" s="14"/>
      <c r="B236" s="4"/>
      <c r="C236" s="4"/>
      <c r="D236" s="27"/>
      <c r="E236" s="4"/>
      <c r="F236" s="4"/>
      <c r="G236" s="8"/>
      <c r="H236" s="4"/>
      <c r="I236" s="4"/>
      <c r="J236" s="40"/>
      <c r="K236" s="4"/>
      <c r="L236" s="14"/>
    </row>
    <row r="237" spans="1:12">
      <c r="A237" s="14"/>
      <c r="B237" s="5"/>
      <c r="C237" s="6"/>
      <c r="D237" s="29"/>
      <c r="E237" s="5"/>
      <c r="F237" s="5"/>
      <c r="G237" s="9"/>
      <c r="H237" s="5"/>
      <c r="I237" s="5"/>
      <c r="J237" s="39"/>
      <c r="K237" s="5"/>
      <c r="L237" s="14"/>
    </row>
    <row r="238" spans="1:12">
      <c r="A238" s="14"/>
      <c r="B238" s="4"/>
      <c r="C238" s="4"/>
      <c r="D238" s="27"/>
      <c r="E238" s="4"/>
      <c r="F238" s="4"/>
      <c r="G238" s="8"/>
      <c r="H238" s="4"/>
      <c r="I238" s="4"/>
      <c r="J238" s="40"/>
      <c r="K238" s="4"/>
      <c r="L238" s="14"/>
    </row>
    <row r="239" spans="1:12">
      <c r="A239" s="14"/>
      <c r="B239" s="5"/>
      <c r="C239" s="6"/>
      <c r="D239" s="29"/>
      <c r="E239" s="5"/>
      <c r="F239" s="5"/>
      <c r="G239" s="9"/>
      <c r="H239" s="5"/>
      <c r="I239" s="5"/>
      <c r="J239" s="39"/>
      <c r="K239" s="5"/>
      <c r="L239" s="14"/>
    </row>
    <row r="240" spans="1:12">
      <c r="A240" s="14"/>
      <c r="B240" s="4"/>
      <c r="C240" s="4"/>
      <c r="D240" s="27"/>
      <c r="E240" s="4"/>
      <c r="F240" s="4"/>
      <c r="G240" s="8"/>
      <c r="H240" s="4"/>
      <c r="I240" s="4"/>
      <c r="J240" s="40"/>
      <c r="K240" s="4"/>
      <c r="L240" s="14"/>
    </row>
    <row r="241" spans="1:12">
      <c r="A241" s="14"/>
      <c r="B241" s="5"/>
      <c r="C241" s="6"/>
      <c r="D241" s="29"/>
      <c r="E241" s="5"/>
      <c r="F241" s="5"/>
      <c r="G241" s="9"/>
      <c r="H241" s="5"/>
      <c r="I241" s="5"/>
      <c r="J241" s="39"/>
      <c r="K241" s="5"/>
      <c r="L241" s="14"/>
    </row>
    <row r="242" spans="1:12">
      <c r="A242" s="14"/>
      <c r="B242" s="4"/>
      <c r="C242" s="4"/>
      <c r="D242" s="27"/>
      <c r="E242" s="4"/>
      <c r="F242" s="4"/>
      <c r="G242" s="8"/>
      <c r="H242" s="4"/>
      <c r="I242" s="4"/>
      <c r="J242" s="40"/>
      <c r="K242" s="4"/>
      <c r="L242" s="14"/>
    </row>
    <row r="243" spans="1:12">
      <c r="A243" s="14"/>
      <c r="B243" s="5"/>
      <c r="C243" s="6"/>
      <c r="D243" s="29"/>
      <c r="E243" s="5"/>
      <c r="F243" s="5"/>
      <c r="G243" s="9"/>
      <c r="H243" s="5"/>
      <c r="I243" s="5"/>
      <c r="J243" s="39"/>
      <c r="K243" s="5"/>
      <c r="L243" s="14"/>
    </row>
    <row r="244" spans="1:12">
      <c r="A244" s="14"/>
      <c r="B244" s="4"/>
      <c r="C244" s="4"/>
      <c r="D244" s="27"/>
      <c r="E244" s="4"/>
      <c r="F244" s="4"/>
      <c r="G244" s="8"/>
      <c r="H244" s="4"/>
      <c r="I244" s="4"/>
      <c r="J244" s="40"/>
      <c r="K244" s="4"/>
      <c r="L244" s="14"/>
    </row>
    <row r="245" spans="1:12">
      <c r="A245" s="14"/>
      <c r="B245" s="5"/>
      <c r="C245" s="6"/>
      <c r="D245" s="29"/>
      <c r="E245" s="5"/>
      <c r="F245" s="5"/>
      <c r="G245" s="9"/>
      <c r="H245" s="5"/>
      <c r="I245" s="5"/>
      <c r="J245" s="39"/>
      <c r="K245" s="5"/>
      <c r="L245" s="14"/>
    </row>
    <row r="246" spans="1:12">
      <c r="A246" s="14"/>
      <c r="B246" s="4"/>
      <c r="C246" s="4"/>
      <c r="D246" s="27"/>
      <c r="E246" s="4"/>
      <c r="F246" s="4"/>
      <c r="G246" s="8"/>
      <c r="H246" s="4"/>
      <c r="I246" s="4"/>
      <c r="J246" s="40"/>
      <c r="K246" s="4"/>
      <c r="L246" s="14"/>
    </row>
    <row r="247" spans="1:12">
      <c r="A247" s="14"/>
      <c r="B247" s="5"/>
      <c r="C247" s="6"/>
      <c r="D247" s="29"/>
      <c r="E247" s="5"/>
      <c r="F247" s="5"/>
      <c r="G247" s="9"/>
      <c r="H247" s="5"/>
      <c r="I247" s="5"/>
      <c r="J247" s="39"/>
      <c r="K247" s="5"/>
      <c r="L247" s="14"/>
    </row>
    <row r="248" spans="1:12">
      <c r="A248" s="14"/>
      <c r="B248" s="4"/>
      <c r="C248" s="4"/>
      <c r="D248" s="27"/>
      <c r="E248" s="4"/>
      <c r="F248" s="4"/>
      <c r="G248" s="8"/>
      <c r="H248" s="4"/>
      <c r="I248" s="4"/>
      <c r="J248" s="40"/>
      <c r="K248" s="4"/>
      <c r="L248" s="14"/>
    </row>
    <row r="249" spans="1:12">
      <c r="A249" s="14"/>
      <c r="B249" s="5"/>
      <c r="C249" s="6"/>
      <c r="D249" s="29"/>
      <c r="E249" s="5"/>
      <c r="F249" s="5"/>
      <c r="G249" s="9"/>
      <c r="H249" s="5"/>
      <c r="I249" s="5"/>
      <c r="J249" s="39"/>
      <c r="K249" s="5"/>
      <c r="L249" s="14"/>
    </row>
    <row r="250" spans="1:12">
      <c r="A250" s="14"/>
      <c r="B250" s="4"/>
      <c r="C250" s="4"/>
      <c r="D250" s="27"/>
      <c r="E250" s="4"/>
      <c r="F250" s="4"/>
      <c r="G250" s="8"/>
      <c r="H250" s="4"/>
      <c r="I250" s="4"/>
      <c r="J250" s="40"/>
      <c r="K250" s="4"/>
      <c r="L250" s="14"/>
    </row>
    <row r="251" spans="1:12">
      <c r="A251" s="14"/>
      <c r="B251" s="5"/>
      <c r="C251" s="6"/>
      <c r="D251" s="29"/>
      <c r="E251" s="5"/>
      <c r="F251" s="5"/>
      <c r="G251" s="9"/>
      <c r="H251" s="5"/>
      <c r="I251" s="5"/>
      <c r="J251" s="39"/>
      <c r="K251" s="5"/>
      <c r="L251" s="14"/>
    </row>
    <row r="252" spans="1:12">
      <c r="A252" s="14"/>
      <c r="B252" s="4"/>
      <c r="C252" s="4"/>
      <c r="D252" s="27"/>
      <c r="E252" s="4"/>
      <c r="F252" s="4"/>
      <c r="G252" s="8"/>
      <c r="H252" s="4"/>
      <c r="I252" s="4"/>
      <c r="J252" s="40"/>
      <c r="K252" s="4"/>
      <c r="L252" s="14"/>
    </row>
    <row r="253" spans="1:12">
      <c r="A253" s="14"/>
      <c r="B253" s="5"/>
      <c r="C253" s="6"/>
      <c r="D253" s="29"/>
      <c r="E253" s="5"/>
      <c r="F253" s="5"/>
      <c r="G253" s="9"/>
      <c r="H253" s="5"/>
      <c r="I253" s="5"/>
      <c r="J253" s="39"/>
      <c r="K253" s="5"/>
      <c r="L253" s="14"/>
    </row>
    <row r="254" spans="1:12">
      <c r="A254" s="14"/>
      <c r="B254" s="4"/>
      <c r="C254" s="4"/>
      <c r="D254" s="27"/>
      <c r="E254" s="4"/>
      <c r="F254" s="4"/>
      <c r="G254" s="8"/>
      <c r="H254" s="4"/>
      <c r="I254" s="4"/>
      <c r="J254" s="40"/>
      <c r="K254" s="4"/>
      <c r="L254" s="14"/>
    </row>
    <row r="255" spans="1:12">
      <c r="A255" s="14"/>
      <c r="B255" s="5"/>
      <c r="C255" s="6"/>
      <c r="D255" s="29"/>
      <c r="E255" s="5"/>
      <c r="F255" s="5"/>
      <c r="G255" s="9"/>
      <c r="H255" s="5"/>
      <c r="I255" s="5"/>
      <c r="J255" s="39"/>
      <c r="K255" s="5"/>
      <c r="L255" s="14"/>
    </row>
    <row r="256" spans="1:12">
      <c r="A256" s="14"/>
      <c r="B256" s="4"/>
      <c r="C256" s="4"/>
      <c r="D256" s="27"/>
      <c r="E256" s="4"/>
      <c r="F256" s="4"/>
      <c r="G256" s="8"/>
      <c r="H256" s="4"/>
      <c r="I256" s="4"/>
      <c r="J256" s="40"/>
      <c r="K256" s="4"/>
      <c r="L256" s="14"/>
    </row>
    <row r="257" spans="1:12">
      <c r="A257" s="14"/>
      <c r="B257" s="5"/>
      <c r="C257" s="6"/>
      <c r="D257" s="29"/>
      <c r="E257" s="5"/>
      <c r="F257" s="5"/>
      <c r="G257" s="9"/>
      <c r="H257" s="5"/>
      <c r="I257" s="5"/>
      <c r="J257" s="39"/>
      <c r="K257" s="5"/>
      <c r="L257" s="14"/>
    </row>
    <row r="258" spans="1:12">
      <c r="A258" s="14"/>
      <c r="B258" s="4"/>
      <c r="C258" s="4"/>
      <c r="D258" s="27"/>
      <c r="E258" s="4"/>
      <c r="F258" s="4"/>
      <c r="G258" s="8"/>
      <c r="H258" s="4"/>
      <c r="I258" s="4"/>
      <c r="J258" s="40"/>
      <c r="K258" s="4"/>
      <c r="L258" s="14"/>
    </row>
    <row r="259" spans="1:12">
      <c r="A259" s="14"/>
      <c r="B259" s="5"/>
      <c r="C259" s="6"/>
      <c r="D259" s="29"/>
      <c r="E259" s="5"/>
      <c r="F259" s="5"/>
      <c r="G259" s="9"/>
      <c r="H259" s="5"/>
      <c r="I259" s="5"/>
      <c r="J259" s="39"/>
      <c r="K259" s="5"/>
      <c r="L259" s="14"/>
    </row>
    <row r="260" spans="1:12">
      <c r="A260" s="14"/>
      <c r="B260" s="4"/>
      <c r="C260" s="4"/>
      <c r="D260" s="27"/>
      <c r="E260" s="4"/>
      <c r="F260" s="4"/>
      <c r="G260" s="8"/>
      <c r="H260" s="4"/>
      <c r="I260" s="4"/>
      <c r="J260" s="40"/>
      <c r="K260" s="4"/>
      <c r="L260" s="14"/>
    </row>
    <row r="261" spans="1:12">
      <c r="A261" s="14"/>
      <c r="B261" s="5"/>
      <c r="C261" s="6"/>
      <c r="D261" s="29"/>
      <c r="E261" s="5"/>
      <c r="F261" s="5"/>
      <c r="G261" s="9"/>
      <c r="H261" s="5"/>
      <c r="I261" s="5"/>
      <c r="J261" s="39"/>
      <c r="K261" s="5"/>
      <c r="L261" s="14"/>
    </row>
    <row r="262" spans="1:12">
      <c r="A262" s="14"/>
      <c r="B262" s="4"/>
      <c r="C262" s="4"/>
      <c r="D262" s="27"/>
      <c r="E262" s="4"/>
      <c r="F262" s="4"/>
      <c r="G262" s="8"/>
      <c r="H262" s="4"/>
      <c r="I262" s="4"/>
      <c r="J262" s="40"/>
      <c r="K262" s="4"/>
      <c r="L262" s="14"/>
    </row>
    <row r="263" spans="1:12">
      <c r="A263" s="14"/>
      <c r="B263" s="5"/>
      <c r="C263" s="6"/>
      <c r="D263" s="29"/>
      <c r="E263" s="5"/>
      <c r="F263" s="5"/>
      <c r="G263" s="9"/>
      <c r="H263" s="5"/>
      <c r="I263" s="5"/>
      <c r="J263" s="39"/>
      <c r="K263" s="5"/>
      <c r="L263" s="14"/>
    </row>
    <row r="264" spans="1:12">
      <c r="A264" s="14"/>
      <c r="B264" s="4"/>
      <c r="C264" s="4"/>
      <c r="D264" s="27"/>
      <c r="E264" s="4"/>
      <c r="F264" s="4"/>
      <c r="G264" s="8"/>
      <c r="H264" s="4"/>
      <c r="I264" s="4"/>
      <c r="J264" s="40"/>
      <c r="K264" s="4"/>
      <c r="L264" s="14"/>
    </row>
    <row r="265" spans="1:12">
      <c r="A265" s="14"/>
      <c r="B265" s="5"/>
      <c r="C265" s="6"/>
      <c r="D265" s="29"/>
      <c r="E265" s="5"/>
      <c r="F265" s="5"/>
      <c r="G265" s="9"/>
      <c r="H265" s="5"/>
      <c r="I265" s="5"/>
      <c r="J265" s="39"/>
      <c r="K265" s="5"/>
      <c r="L265" s="14"/>
    </row>
    <row r="266" spans="1:12">
      <c r="A266" s="14"/>
      <c r="B266" s="4"/>
      <c r="C266" s="4"/>
      <c r="D266" s="27"/>
      <c r="E266" s="4"/>
      <c r="F266" s="4"/>
      <c r="G266" s="8"/>
      <c r="H266" s="4"/>
      <c r="I266" s="4"/>
      <c r="J266" s="40"/>
      <c r="K266" s="4"/>
      <c r="L266" s="14"/>
    </row>
    <row r="267" spans="1:12">
      <c r="A267" s="14"/>
      <c r="B267" s="5"/>
      <c r="C267" s="6"/>
      <c r="D267" s="29"/>
      <c r="E267" s="5"/>
      <c r="F267" s="5"/>
      <c r="G267" s="9"/>
      <c r="H267" s="5"/>
      <c r="I267" s="5"/>
      <c r="J267" s="39"/>
      <c r="K267" s="5"/>
      <c r="L267" s="14"/>
    </row>
    <row r="268" spans="1:12">
      <c r="A268" s="14"/>
      <c r="B268" s="4"/>
      <c r="C268" s="4"/>
      <c r="D268" s="27"/>
      <c r="E268" s="4"/>
      <c r="F268" s="4"/>
      <c r="G268" s="8"/>
      <c r="H268" s="4"/>
      <c r="I268" s="4"/>
      <c r="J268" s="40"/>
      <c r="K268" s="4"/>
      <c r="L268" s="14"/>
    </row>
    <row r="269" spans="1:12">
      <c r="A269" s="14"/>
      <c r="B269" s="5"/>
      <c r="C269" s="6"/>
      <c r="D269" s="29"/>
      <c r="E269" s="5"/>
      <c r="F269" s="5"/>
      <c r="G269" s="9"/>
      <c r="H269" s="5"/>
      <c r="I269" s="5"/>
      <c r="J269" s="39"/>
      <c r="K269" s="5"/>
      <c r="L269" s="14"/>
    </row>
    <row r="270" spans="1:12">
      <c r="A270" s="14"/>
      <c r="B270" s="4"/>
      <c r="C270" s="4"/>
      <c r="D270" s="27"/>
      <c r="E270" s="4"/>
      <c r="F270" s="4"/>
      <c r="G270" s="8"/>
      <c r="H270" s="4"/>
      <c r="I270" s="4"/>
      <c r="J270" s="40"/>
      <c r="K270" s="4"/>
      <c r="L270" s="14"/>
    </row>
    <row r="271" spans="1:12">
      <c r="A271" s="14"/>
      <c r="B271" s="5"/>
      <c r="C271" s="6"/>
      <c r="D271" s="29"/>
      <c r="E271" s="5"/>
      <c r="F271" s="5"/>
      <c r="G271" s="9"/>
      <c r="H271" s="5"/>
      <c r="I271" s="5"/>
      <c r="J271" s="39"/>
      <c r="K271" s="5"/>
      <c r="L271" s="14"/>
    </row>
    <row r="272" spans="1:12">
      <c r="A272" s="14"/>
      <c r="B272" s="4"/>
      <c r="C272" s="4"/>
      <c r="D272" s="27"/>
      <c r="E272" s="4"/>
      <c r="F272" s="4"/>
      <c r="G272" s="8"/>
      <c r="H272" s="4"/>
      <c r="I272" s="4"/>
      <c r="J272" s="40"/>
      <c r="K272" s="4"/>
      <c r="L272" s="14"/>
    </row>
    <row r="273" spans="1:12">
      <c r="A273" s="14"/>
      <c r="B273" s="5"/>
      <c r="C273" s="6"/>
      <c r="D273" s="29"/>
      <c r="E273" s="5"/>
      <c r="F273" s="5"/>
      <c r="G273" s="9"/>
      <c r="H273" s="5"/>
      <c r="I273" s="5"/>
      <c r="J273" s="39"/>
      <c r="K273" s="5"/>
      <c r="L273" s="14"/>
    </row>
    <row r="274" spans="1:12">
      <c r="A274" s="14"/>
      <c r="B274" s="4"/>
      <c r="C274" s="4"/>
      <c r="D274" s="27"/>
      <c r="E274" s="4"/>
      <c r="F274" s="4"/>
      <c r="G274" s="8"/>
      <c r="H274" s="4"/>
      <c r="I274" s="4"/>
      <c r="J274" s="40"/>
      <c r="K274" s="4"/>
      <c r="L274" s="14"/>
    </row>
    <row r="275" spans="1:12">
      <c r="A275" s="14"/>
      <c r="B275" s="5"/>
      <c r="C275" s="6"/>
      <c r="D275" s="29"/>
      <c r="E275" s="5"/>
      <c r="F275" s="5"/>
      <c r="G275" s="9"/>
      <c r="H275" s="5"/>
      <c r="I275" s="5"/>
      <c r="J275" s="39"/>
      <c r="K275" s="5"/>
      <c r="L275" s="14"/>
    </row>
    <row r="276" spans="1:12">
      <c r="A276" s="14"/>
      <c r="B276" s="4"/>
      <c r="C276" s="4"/>
      <c r="D276" s="27"/>
      <c r="E276" s="4"/>
      <c r="F276" s="4"/>
      <c r="G276" s="8"/>
      <c r="H276" s="4"/>
      <c r="I276" s="4"/>
      <c r="J276" s="40"/>
      <c r="K276" s="4"/>
      <c r="L276" s="14"/>
    </row>
    <row r="277" spans="1:12">
      <c r="A277" s="14"/>
      <c r="B277" s="5"/>
      <c r="C277" s="6"/>
      <c r="D277" s="29"/>
      <c r="E277" s="5"/>
      <c r="F277" s="5"/>
      <c r="G277" s="9"/>
      <c r="H277" s="5"/>
      <c r="I277" s="5"/>
      <c r="J277" s="39"/>
      <c r="K277" s="5"/>
      <c r="L277" s="14"/>
    </row>
    <row r="278" spans="1:12">
      <c r="A278" s="14"/>
      <c r="B278" s="4"/>
      <c r="C278" s="4"/>
      <c r="D278" s="27"/>
      <c r="E278" s="4"/>
      <c r="F278" s="4"/>
      <c r="G278" s="8"/>
      <c r="H278" s="4"/>
      <c r="I278" s="4"/>
      <c r="J278" s="40"/>
      <c r="K278" s="4"/>
      <c r="L278" s="14"/>
    </row>
    <row r="279" spans="1:12">
      <c r="A279" s="14"/>
      <c r="B279" s="5"/>
      <c r="C279" s="6"/>
      <c r="D279" s="29"/>
      <c r="E279" s="5"/>
      <c r="F279" s="5"/>
      <c r="G279" s="9"/>
      <c r="H279" s="5"/>
      <c r="I279" s="5"/>
      <c r="J279" s="39"/>
      <c r="K279" s="5"/>
      <c r="L279" s="14"/>
    </row>
    <row r="280" spans="1:12">
      <c r="A280" s="14"/>
      <c r="B280" s="4"/>
      <c r="C280" s="4"/>
      <c r="D280" s="27"/>
      <c r="E280" s="4"/>
      <c r="F280" s="4"/>
      <c r="G280" s="8"/>
      <c r="H280" s="4"/>
      <c r="I280" s="4"/>
      <c r="J280" s="40"/>
      <c r="K280" s="4"/>
      <c r="L280" s="14"/>
    </row>
    <row r="281" spans="1:12">
      <c r="A281" s="14"/>
      <c r="B281" s="5"/>
      <c r="C281" s="6"/>
      <c r="D281" s="29"/>
      <c r="E281" s="5"/>
      <c r="F281" s="5"/>
      <c r="G281" s="9"/>
      <c r="H281" s="5"/>
      <c r="I281" s="5"/>
      <c r="J281" s="39"/>
      <c r="K281" s="5"/>
      <c r="L281" s="14"/>
    </row>
    <row r="282" spans="1:12">
      <c r="A282" s="14"/>
      <c r="B282" s="4"/>
      <c r="C282" s="4"/>
      <c r="D282" s="27"/>
      <c r="E282" s="4"/>
      <c r="F282" s="4"/>
      <c r="G282" s="8"/>
      <c r="H282" s="4"/>
      <c r="I282" s="4"/>
      <c r="J282" s="40"/>
      <c r="K282" s="4"/>
      <c r="L282" s="14"/>
    </row>
    <row r="283" spans="1:12">
      <c r="A283" s="14"/>
      <c r="B283" s="5"/>
      <c r="C283" s="6"/>
      <c r="D283" s="29"/>
      <c r="E283" s="5"/>
      <c r="F283" s="5"/>
      <c r="G283" s="9"/>
      <c r="H283" s="5"/>
      <c r="I283" s="5"/>
      <c r="J283" s="39"/>
      <c r="K283" s="5"/>
      <c r="L283" s="14"/>
    </row>
    <row r="284" spans="1:12">
      <c r="A284" s="14"/>
      <c r="B284" s="4"/>
      <c r="C284" s="4"/>
      <c r="D284" s="27"/>
      <c r="E284" s="4"/>
      <c r="F284" s="4"/>
      <c r="G284" s="8"/>
      <c r="H284" s="4"/>
      <c r="I284" s="4"/>
      <c r="J284" s="40"/>
      <c r="K284" s="4"/>
      <c r="L284" s="14"/>
    </row>
    <row r="285" spans="1:12">
      <c r="A285" s="14"/>
      <c r="B285" s="5"/>
      <c r="C285" s="6"/>
      <c r="D285" s="29"/>
      <c r="E285" s="5"/>
      <c r="F285" s="5"/>
      <c r="G285" s="9"/>
      <c r="H285" s="5"/>
      <c r="I285" s="5"/>
      <c r="J285" s="39"/>
      <c r="K285" s="5"/>
      <c r="L285" s="14"/>
    </row>
    <row r="286" spans="1:12">
      <c r="A286" s="14"/>
      <c r="B286" s="4"/>
      <c r="C286" s="4"/>
      <c r="D286" s="27"/>
      <c r="E286" s="4"/>
      <c r="F286" s="4"/>
      <c r="G286" s="8"/>
      <c r="H286" s="4"/>
      <c r="I286" s="4"/>
      <c r="J286" s="40"/>
      <c r="K286" s="4"/>
      <c r="L286" s="14"/>
    </row>
    <row r="287" spans="1:12">
      <c r="A287" s="14"/>
      <c r="B287" s="5"/>
      <c r="C287" s="6"/>
      <c r="D287" s="29"/>
      <c r="E287" s="5"/>
      <c r="F287" s="5"/>
      <c r="G287" s="9"/>
      <c r="H287" s="5"/>
      <c r="I287" s="5"/>
      <c r="J287" s="39"/>
      <c r="K287" s="5"/>
      <c r="L287" s="14"/>
    </row>
    <row r="288" spans="1:12">
      <c r="A288" s="14"/>
      <c r="B288" s="4"/>
      <c r="C288" s="4"/>
      <c r="D288" s="27"/>
      <c r="E288" s="4"/>
      <c r="F288" s="4"/>
      <c r="G288" s="8"/>
      <c r="H288" s="4"/>
      <c r="I288" s="4"/>
      <c r="J288" s="40"/>
      <c r="K288" s="4"/>
      <c r="L288" s="14"/>
    </row>
    <row r="289" spans="1:12">
      <c r="A289" s="14"/>
      <c r="B289" s="5"/>
      <c r="C289" s="6"/>
      <c r="D289" s="29"/>
      <c r="E289" s="5"/>
      <c r="F289" s="5"/>
      <c r="G289" s="9"/>
      <c r="H289" s="5"/>
      <c r="I289" s="5"/>
      <c r="J289" s="39"/>
      <c r="K289" s="5"/>
      <c r="L289" s="14"/>
    </row>
    <row r="290" spans="1:12">
      <c r="A290" s="14"/>
      <c r="B290" s="4"/>
      <c r="C290" s="4"/>
      <c r="D290" s="27"/>
      <c r="E290" s="4"/>
      <c r="F290" s="4"/>
      <c r="G290" s="8"/>
      <c r="H290" s="4"/>
      <c r="I290" s="4"/>
      <c r="J290" s="40"/>
      <c r="K290" s="4"/>
      <c r="L290" s="14"/>
    </row>
    <row r="291" spans="1:12">
      <c r="A291" s="14"/>
      <c r="B291" s="5"/>
      <c r="C291" s="6"/>
      <c r="D291" s="29"/>
      <c r="E291" s="5"/>
      <c r="F291" s="5"/>
      <c r="G291" s="9"/>
      <c r="H291" s="5"/>
      <c r="I291" s="5"/>
      <c r="J291" s="39"/>
      <c r="K291" s="5"/>
      <c r="L291" s="14"/>
    </row>
    <row r="292" spans="1:12">
      <c r="A292" s="14"/>
      <c r="B292" s="4"/>
      <c r="C292" s="4"/>
      <c r="D292" s="27"/>
      <c r="E292" s="4"/>
      <c r="F292" s="4"/>
      <c r="G292" s="8"/>
      <c r="H292" s="4"/>
      <c r="I292" s="4"/>
      <c r="J292" s="40"/>
      <c r="K292" s="4"/>
      <c r="L292" s="14"/>
    </row>
    <row r="293" spans="1:12">
      <c r="A293" s="14"/>
      <c r="B293" s="5"/>
      <c r="C293" s="6"/>
      <c r="D293" s="29"/>
      <c r="E293" s="5"/>
      <c r="F293" s="5"/>
      <c r="G293" s="9"/>
      <c r="H293" s="5"/>
      <c r="I293" s="5"/>
      <c r="J293" s="39"/>
      <c r="K293" s="5"/>
      <c r="L293" s="14"/>
    </row>
    <row r="294" spans="1:12">
      <c r="A294" s="14"/>
      <c r="B294" s="4"/>
      <c r="C294" s="4"/>
      <c r="D294" s="27"/>
      <c r="E294" s="4"/>
      <c r="F294" s="4"/>
      <c r="G294" s="8"/>
      <c r="H294" s="4"/>
      <c r="I294" s="4"/>
      <c r="J294" s="40"/>
      <c r="K294" s="4"/>
      <c r="L294" s="14"/>
    </row>
    <row r="295" spans="1:12">
      <c r="A295" s="14"/>
      <c r="B295" s="5"/>
      <c r="C295" s="6"/>
      <c r="D295" s="29"/>
      <c r="E295" s="5"/>
      <c r="F295" s="5"/>
      <c r="G295" s="9"/>
      <c r="H295" s="5"/>
      <c r="I295" s="5"/>
      <c r="J295" s="39"/>
      <c r="K295" s="5"/>
      <c r="L295" s="14"/>
    </row>
    <row r="296" spans="1:12">
      <c r="A296" s="14"/>
      <c r="B296" s="4"/>
      <c r="C296" s="4"/>
      <c r="D296" s="27"/>
      <c r="E296" s="4"/>
      <c r="F296" s="4"/>
      <c r="G296" s="8"/>
      <c r="H296" s="4"/>
      <c r="I296" s="4"/>
      <c r="J296" s="40"/>
      <c r="K296" s="4"/>
      <c r="L296" s="14"/>
    </row>
    <row r="297" spans="1:12">
      <c r="A297" s="14"/>
      <c r="B297" s="5"/>
      <c r="C297" s="6"/>
      <c r="D297" s="29"/>
      <c r="E297" s="5"/>
      <c r="F297" s="5"/>
      <c r="G297" s="9"/>
      <c r="H297" s="5"/>
      <c r="I297" s="5"/>
      <c r="J297" s="39"/>
      <c r="K297" s="5"/>
      <c r="L297" s="14"/>
    </row>
    <row r="298" spans="1:12">
      <c r="A298" s="14"/>
      <c r="B298" s="4"/>
      <c r="C298" s="4"/>
      <c r="D298" s="27"/>
      <c r="E298" s="4"/>
      <c r="F298" s="4"/>
      <c r="G298" s="8"/>
      <c r="H298" s="4"/>
      <c r="I298" s="4"/>
      <c r="J298" s="40"/>
      <c r="K298" s="4"/>
      <c r="L298" s="14"/>
    </row>
    <row r="299" spans="1:12">
      <c r="A299" s="14"/>
      <c r="B299" s="5"/>
      <c r="C299" s="6"/>
      <c r="D299" s="29"/>
      <c r="E299" s="5"/>
      <c r="F299" s="5"/>
      <c r="G299" s="9"/>
      <c r="H299" s="5"/>
      <c r="I299" s="5"/>
      <c r="J299" s="39"/>
      <c r="K299" s="5"/>
      <c r="L299" s="14"/>
    </row>
    <row r="300" spans="1:12">
      <c r="A300" s="14"/>
      <c r="B300" s="4"/>
      <c r="C300" s="4"/>
      <c r="D300" s="27"/>
      <c r="E300" s="4"/>
      <c r="F300" s="4"/>
      <c r="G300" s="8"/>
      <c r="H300" s="4"/>
      <c r="I300" s="4"/>
      <c r="J300" s="40"/>
      <c r="K300" s="4"/>
      <c r="L300" s="14"/>
    </row>
    <row r="301" spans="1:12">
      <c r="A301" s="14"/>
      <c r="B301" s="5"/>
      <c r="C301" s="6"/>
      <c r="D301" s="29"/>
      <c r="E301" s="5"/>
      <c r="F301" s="5"/>
      <c r="G301" s="9"/>
      <c r="H301" s="5"/>
      <c r="I301" s="5"/>
      <c r="J301" s="39"/>
      <c r="K301" s="5"/>
      <c r="L301" s="14"/>
    </row>
    <row r="302" spans="1:12">
      <c r="A302" s="14"/>
      <c r="B302" s="4"/>
      <c r="C302" s="4"/>
      <c r="D302" s="27"/>
      <c r="E302" s="4"/>
      <c r="F302" s="4"/>
      <c r="G302" s="8"/>
      <c r="H302" s="4"/>
      <c r="I302" s="4"/>
      <c r="J302" s="40"/>
      <c r="K302" s="4"/>
      <c r="L302" s="14"/>
    </row>
    <row r="303" spans="1:12">
      <c r="A303" s="14"/>
      <c r="B303" s="5"/>
      <c r="C303" s="6"/>
      <c r="D303" s="29"/>
      <c r="E303" s="5"/>
      <c r="F303" s="5"/>
      <c r="G303" s="9"/>
      <c r="H303" s="5"/>
      <c r="I303" s="5"/>
      <c r="J303" s="39"/>
      <c r="K303" s="5"/>
      <c r="L303" s="14"/>
    </row>
    <row r="304" spans="1:12">
      <c r="A304" s="14"/>
      <c r="B304" s="4"/>
      <c r="C304" s="4"/>
      <c r="D304" s="27"/>
      <c r="E304" s="4"/>
      <c r="F304" s="4"/>
      <c r="G304" s="8"/>
      <c r="H304" s="4"/>
      <c r="I304" s="4"/>
      <c r="J304" s="40"/>
      <c r="K304" s="4"/>
      <c r="L304" s="14"/>
    </row>
    <row r="305" spans="1:12">
      <c r="A305" s="14"/>
      <c r="B305" s="5"/>
      <c r="C305" s="6"/>
      <c r="D305" s="29"/>
      <c r="E305" s="5"/>
      <c r="F305" s="5"/>
      <c r="G305" s="9"/>
      <c r="H305" s="5"/>
      <c r="I305" s="5"/>
      <c r="J305" s="39"/>
      <c r="K305" s="5"/>
      <c r="L305" s="14"/>
    </row>
    <row r="306" spans="1:12">
      <c r="A306" s="14"/>
      <c r="B306" s="4"/>
      <c r="C306" s="4"/>
      <c r="D306" s="27"/>
      <c r="E306" s="4"/>
      <c r="F306" s="4"/>
      <c r="G306" s="8"/>
      <c r="H306" s="4"/>
      <c r="I306" s="4"/>
      <c r="J306" s="40"/>
      <c r="K306" s="4"/>
      <c r="L306" s="14"/>
    </row>
    <row r="307" spans="1:12">
      <c r="A307" s="14"/>
      <c r="B307" s="5"/>
      <c r="C307" s="6"/>
      <c r="D307" s="29"/>
      <c r="E307" s="5"/>
      <c r="F307" s="5"/>
      <c r="G307" s="9"/>
      <c r="H307" s="5"/>
      <c r="I307" s="5"/>
      <c r="J307" s="39"/>
      <c r="K307" s="5"/>
      <c r="L307" s="14"/>
    </row>
    <row r="308" spans="1:12">
      <c r="A308" s="14"/>
      <c r="B308" s="4"/>
      <c r="C308" s="4"/>
      <c r="D308" s="27"/>
      <c r="E308" s="4"/>
      <c r="F308" s="4"/>
      <c r="G308" s="8"/>
      <c r="H308" s="4"/>
      <c r="I308" s="4"/>
      <c r="J308" s="40"/>
      <c r="K308" s="4"/>
      <c r="L308" s="14"/>
    </row>
    <row r="309" spans="1:12">
      <c r="A309" s="14"/>
      <c r="B309" s="5"/>
      <c r="C309" s="6"/>
      <c r="D309" s="29"/>
      <c r="E309" s="5"/>
      <c r="F309" s="5"/>
      <c r="G309" s="9"/>
      <c r="H309" s="5"/>
      <c r="I309" s="5"/>
      <c r="J309" s="39"/>
      <c r="K309" s="5"/>
      <c r="L309" s="14"/>
    </row>
    <row r="310" spans="1:12">
      <c r="A310" s="14"/>
      <c r="B310" s="4"/>
      <c r="C310" s="4"/>
      <c r="D310" s="27"/>
      <c r="E310" s="4"/>
      <c r="F310" s="4"/>
      <c r="G310" s="8"/>
      <c r="H310" s="4"/>
      <c r="I310" s="4"/>
      <c r="J310" s="40"/>
      <c r="K310" s="4"/>
      <c r="L310" s="14"/>
    </row>
    <row r="311" spans="1:12">
      <c r="A311" s="14"/>
      <c r="B311" s="5"/>
      <c r="C311" s="6"/>
      <c r="D311" s="29"/>
      <c r="E311" s="5"/>
      <c r="F311" s="5"/>
      <c r="G311" s="9"/>
      <c r="H311" s="5"/>
      <c r="I311" s="5"/>
      <c r="J311" s="39"/>
      <c r="K311" s="5"/>
      <c r="L311" s="14"/>
    </row>
    <row r="312" spans="1:12">
      <c r="A312" s="14"/>
      <c r="B312" s="4"/>
      <c r="C312" s="4"/>
      <c r="D312" s="27"/>
      <c r="E312" s="4"/>
      <c r="F312" s="4"/>
      <c r="G312" s="8"/>
      <c r="H312" s="4"/>
      <c r="I312" s="4"/>
      <c r="J312" s="40"/>
      <c r="K312" s="4"/>
      <c r="L312" s="14"/>
    </row>
    <row r="313" spans="1:12">
      <c r="A313" s="14"/>
      <c r="B313" s="5"/>
      <c r="C313" s="6"/>
      <c r="D313" s="29"/>
      <c r="E313" s="5"/>
      <c r="F313" s="5"/>
      <c r="G313" s="9"/>
      <c r="H313" s="5"/>
      <c r="I313" s="5"/>
      <c r="J313" s="39"/>
      <c r="K313" s="5"/>
      <c r="L313" s="14"/>
    </row>
    <row r="314" spans="1:12">
      <c r="A314" s="14"/>
      <c r="B314" s="4"/>
      <c r="C314" s="4"/>
      <c r="D314" s="27"/>
      <c r="E314" s="4"/>
      <c r="F314" s="4"/>
      <c r="G314" s="8"/>
      <c r="H314" s="4"/>
      <c r="I314" s="4"/>
      <c r="J314" s="40"/>
      <c r="K314" s="4"/>
      <c r="L314" s="14"/>
    </row>
    <row r="315" spans="1:12">
      <c r="A315" s="14"/>
      <c r="B315" s="5"/>
      <c r="C315" s="6"/>
      <c r="D315" s="29"/>
      <c r="E315" s="5"/>
      <c r="F315" s="5"/>
      <c r="G315" s="9"/>
      <c r="H315" s="5"/>
      <c r="I315" s="5"/>
      <c r="J315" s="39"/>
      <c r="K315" s="5"/>
      <c r="L315" s="14"/>
    </row>
    <row r="316" spans="1:12">
      <c r="A316" s="14"/>
      <c r="B316" s="4"/>
      <c r="C316" s="4"/>
      <c r="D316" s="27"/>
      <c r="E316" s="4"/>
      <c r="F316" s="4"/>
      <c r="G316" s="8"/>
      <c r="H316" s="4"/>
      <c r="I316" s="4"/>
      <c r="J316" s="40"/>
      <c r="K316" s="4"/>
      <c r="L316" s="14"/>
    </row>
    <row r="317" spans="1:12">
      <c r="A317" s="14"/>
      <c r="B317" s="5"/>
      <c r="C317" s="6"/>
      <c r="D317" s="29"/>
      <c r="E317" s="5"/>
      <c r="F317" s="5"/>
      <c r="G317" s="9"/>
      <c r="H317" s="5"/>
      <c r="I317" s="5"/>
      <c r="J317" s="39"/>
      <c r="K317" s="5"/>
      <c r="L317" s="14"/>
    </row>
    <row r="318" spans="1:12">
      <c r="A318" s="14"/>
      <c r="B318" s="4"/>
      <c r="C318" s="4"/>
      <c r="D318" s="27"/>
      <c r="E318" s="4"/>
      <c r="F318" s="4"/>
      <c r="G318" s="8"/>
      <c r="H318" s="4"/>
      <c r="I318" s="4"/>
      <c r="J318" s="40"/>
      <c r="K318" s="4"/>
      <c r="L318" s="14"/>
    </row>
    <row r="319" spans="1:12">
      <c r="A319" s="14"/>
      <c r="B319" s="5"/>
      <c r="C319" s="6"/>
      <c r="D319" s="29"/>
      <c r="E319" s="5"/>
      <c r="F319" s="5"/>
      <c r="G319" s="9"/>
      <c r="H319" s="5"/>
      <c r="I319" s="5"/>
      <c r="J319" s="39"/>
      <c r="K319" s="5"/>
      <c r="L319" s="14"/>
    </row>
    <row r="320" spans="1:12">
      <c r="A320" s="14"/>
      <c r="B320" s="4"/>
      <c r="C320" s="4"/>
      <c r="D320" s="27"/>
      <c r="E320" s="4"/>
      <c r="F320" s="4"/>
      <c r="G320" s="8"/>
      <c r="H320" s="4"/>
      <c r="I320" s="4"/>
      <c r="J320" s="40"/>
      <c r="K320" s="4"/>
      <c r="L320" s="14"/>
    </row>
    <row r="321" spans="1:12">
      <c r="A321" s="14"/>
      <c r="B321" s="5"/>
      <c r="C321" s="6"/>
      <c r="D321" s="29"/>
      <c r="E321" s="5"/>
      <c r="F321" s="5"/>
      <c r="G321" s="9"/>
      <c r="H321" s="5"/>
      <c r="I321" s="5"/>
      <c r="J321" s="39"/>
      <c r="K321" s="5"/>
      <c r="L321" s="14"/>
    </row>
    <row r="322" spans="1:12">
      <c r="A322" s="14"/>
      <c r="B322" s="4"/>
      <c r="C322" s="4"/>
      <c r="D322" s="27"/>
      <c r="E322" s="4"/>
      <c r="F322" s="4"/>
      <c r="G322" s="8"/>
      <c r="H322" s="4"/>
      <c r="I322" s="4"/>
      <c r="J322" s="40"/>
      <c r="K322" s="4"/>
      <c r="L322" s="14"/>
    </row>
    <row r="323" spans="1:12">
      <c r="A323" s="14"/>
      <c r="B323" s="5"/>
      <c r="C323" s="6"/>
      <c r="D323" s="29"/>
      <c r="E323" s="5"/>
      <c r="F323" s="5"/>
      <c r="G323" s="9"/>
      <c r="H323" s="5"/>
      <c r="I323" s="5"/>
      <c r="J323" s="39"/>
      <c r="K323" s="5"/>
      <c r="L323" s="14"/>
    </row>
    <row r="324" spans="1:12">
      <c r="A324" s="14"/>
      <c r="B324" s="4"/>
      <c r="C324" s="4"/>
      <c r="D324" s="27"/>
      <c r="E324" s="4"/>
      <c r="F324" s="4"/>
      <c r="G324" s="8"/>
      <c r="H324" s="4"/>
      <c r="I324" s="4"/>
      <c r="J324" s="40"/>
      <c r="K324" s="4"/>
      <c r="L324" s="14"/>
    </row>
    <row r="325" spans="1:12">
      <c r="A325" s="14"/>
      <c r="B325" s="5"/>
      <c r="C325" s="6"/>
      <c r="D325" s="29"/>
      <c r="E325" s="5"/>
      <c r="F325" s="5"/>
      <c r="G325" s="9"/>
      <c r="H325" s="5"/>
      <c r="I325" s="5"/>
      <c r="J325" s="39"/>
      <c r="K325" s="5"/>
      <c r="L325" s="14"/>
    </row>
    <row r="326" spans="1:12">
      <c r="A326" s="14"/>
      <c r="B326" s="4"/>
      <c r="C326" s="4"/>
      <c r="D326" s="27"/>
      <c r="E326" s="4"/>
      <c r="F326" s="4"/>
      <c r="G326" s="8"/>
      <c r="H326" s="4"/>
      <c r="I326" s="4"/>
      <c r="J326" s="40"/>
      <c r="K326" s="4"/>
      <c r="L326" s="14"/>
    </row>
    <row r="327" spans="1:12">
      <c r="A327" s="14"/>
      <c r="B327" s="5"/>
      <c r="C327" s="6"/>
      <c r="D327" s="29"/>
      <c r="E327" s="5"/>
      <c r="F327" s="5"/>
      <c r="G327" s="9"/>
      <c r="H327" s="5"/>
      <c r="I327" s="5"/>
      <c r="J327" s="39"/>
      <c r="K327" s="5"/>
      <c r="L327" s="14"/>
    </row>
    <row r="328" spans="1:12">
      <c r="A328" s="14"/>
      <c r="B328" s="4"/>
      <c r="C328" s="4"/>
      <c r="D328" s="27"/>
      <c r="E328" s="4"/>
      <c r="F328" s="4"/>
      <c r="G328" s="8"/>
      <c r="H328" s="4"/>
      <c r="I328" s="4"/>
      <c r="J328" s="40"/>
      <c r="K328" s="4"/>
      <c r="L328" s="14"/>
    </row>
    <row r="329" spans="1:12">
      <c r="A329" s="14"/>
      <c r="B329" s="5"/>
      <c r="C329" s="6"/>
      <c r="D329" s="29"/>
      <c r="E329" s="5"/>
      <c r="F329" s="5"/>
      <c r="G329" s="9"/>
      <c r="H329" s="5"/>
      <c r="I329" s="5"/>
      <c r="J329" s="39"/>
      <c r="K329" s="5"/>
      <c r="L329" s="14"/>
    </row>
    <row r="330" spans="1:12">
      <c r="A330" s="14"/>
      <c r="B330" s="4"/>
      <c r="C330" s="4"/>
      <c r="D330" s="27"/>
      <c r="E330" s="4"/>
      <c r="F330" s="4"/>
      <c r="G330" s="8"/>
      <c r="H330" s="4"/>
      <c r="I330" s="4"/>
      <c r="J330" s="40"/>
      <c r="K330" s="4"/>
      <c r="L330" s="14"/>
    </row>
    <row r="331" spans="1:12">
      <c r="A331" s="14"/>
      <c r="B331" s="5"/>
      <c r="C331" s="6"/>
      <c r="D331" s="29"/>
      <c r="E331" s="5"/>
      <c r="F331" s="5"/>
      <c r="G331" s="9"/>
      <c r="H331" s="5"/>
      <c r="I331" s="5"/>
      <c r="J331" s="39"/>
      <c r="K331" s="5"/>
      <c r="L331" s="14"/>
    </row>
    <row r="332" spans="1:12">
      <c r="A332" s="14"/>
      <c r="B332" s="4"/>
      <c r="C332" s="4"/>
      <c r="D332" s="27"/>
      <c r="E332" s="4"/>
      <c r="F332" s="4"/>
      <c r="G332" s="8"/>
      <c r="H332" s="4"/>
      <c r="I332" s="4"/>
      <c r="J332" s="40"/>
      <c r="K332" s="4"/>
      <c r="L332" s="14"/>
    </row>
    <row r="333" spans="1:12">
      <c r="A333" s="14"/>
      <c r="B333" s="5"/>
      <c r="C333" s="6"/>
      <c r="D333" s="29"/>
      <c r="E333" s="5"/>
      <c r="F333" s="5"/>
      <c r="G333" s="9"/>
      <c r="H333" s="5"/>
      <c r="I333" s="5"/>
      <c r="J333" s="39"/>
      <c r="K333" s="5"/>
      <c r="L333" s="14"/>
    </row>
    <row r="334" spans="1:12">
      <c r="A334" s="14"/>
      <c r="B334" s="4"/>
      <c r="C334" s="4"/>
      <c r="D334" s="27"/>
      <c r="E334" s="4"/>
      <c r="F334" s="4"/>
      <c r="G334" s="8"/>
      <c r="H334" s="4"/>
      <c r="I334" s="4"/>
      <c r="J334" s="40"/>
      <c r="K334" s="4"/>
      <c r="L334" s="14"/>
    </row>
    <row r="335" spans="1:12">
      <c r="A335" s="14"/>
      <c r="B335" s="5"/>
      <c r="C335" s="6"/>
      <c r="D335" s="29"/>
      <c r="E335" s="5"/>
      <c r="F335" s="5"/>
      <c r="G335" s="9"/>
      <c r="H335" s="5"/>
      <c r="I335" s="5"/>
      <c r="J335" s="39"/>
      <c r="K335" s="5"/>
      <c r="L335" s="14"/>
    </row>
    <row r="336" spans="1:12">
      <c r="A336" s="14"/>
      <c r="B336" s="4"/>
      <c r="C336" s="4"/>
      <c r="D336" s="27"/>
      <c r="E336" s="4"/>
      <c r="F336" s="4"/>
      <c r="G336" s="8"/>
      <c r="H336" s="4"/>
      <c r="I336" s="4"/>
      <c r="J336" s="40"/>
      <c r="K336" s="4"/>
      <c r="L336" s="14"/>
    </row>
    <row r="337" spans="1:12">
      <c r="A337" s="14"/>
      <c r="B337" s="5"/>
      <c r="C337" s="6"/>
      <c r="D337" s="29"/>
      <c r="E337" s="5"/>
      <c r="F337" s="5"/>
      <c r="G337" s="9"/>
      <c r="H337" s="5"/>
      <c r="I337" s="5"/>
      <c r="J337" s="39"/>
      <c r="K337" s="5"/>
      <c r="L337" s="14"/>
    </row>
    <row r="338" spans="1:12">
      <c r="A338" s="14"/>
      <c r="B338" s="4"/>
      <c r="C338" s="4"/>
      <c r="D338" s="27"/>
      <c r="E338" s="4"/>
      <c r="F338" s="4"/>
      <c r="G338" s="8"/>
      <c r="H338" s="4"/>
      <c r="I338" s="4"/>
      <c r="J338" s="40"/>
      <c r="K338" s="4"/>
      <c r="L338" s="14"/>
    </row>
    <row r="339" spans="1:12">
      <c r="A339" s="14"/>
      <c r="B339" s="5"/>
      <c r="C339" s="6"/>
      <c r="D339" s="29"/>
      <c r="E339" s="5"/>
      <c r="F339" s="5"/>
      <c r="G339" s="9"/>
      <c r="H339" s="5"/>
      <c r="I339" s="5"/>
      <c r="J339" s="39"/>
      <c r="K339" s="5"/>
      <c r="L339" s="14"/>
    </row>
    <row r="340" spans="1:12">
      <c r="A340" s="14"/>
      <c r="B340" s="4"/>
      <c r="C340" s="4"/>
      <c r="D340" s="27"/>
      <c r="E340" s="4"/>
      <c r="F340" s="4"/>
      <c r="G340" s="8"/>
      <c r="H340" s="4"/>
      <c r="I340" s="4"/>
      <c r="J340" s="40"/>
      <c r="K340" s="4"/>
      <c r="L340" s="14"/>
    </row>
    <row r="341" spans="1:12">
      <c r="A341" s="14"/>
      <c r="B341" s="5"/>
      <c r="C341" s="6"/>
      <c r="D341" s="29"/>
      <c r="E341" s="5"/>
      <c r="F341" s="5"/>
      <c r="G341" s="9"/>
      <c r="H341" s="5"/>
      <c r="I341" s="5"/>
      <c r="J341" s="39"/>
      <c r="K341" s="5"/>
      <c r="L341" s="14"/>
    </row>
    <row r="342" spans="1:12">
      <c r="A342" s="14"/>
      <c r="B342" s="4"/>
      <c r="C342" s="4"/>
      <c r="D342" s="27"/>
      <c r="E342" s="4"/>
      <c r="F342" s="4"/>
      <c r="G342" s="8"/>
      <c r="H342" s="4"/>
      <c r="I342" s="4"/>
      <c r="J342" s="40"/>
      <c r="K342" s="4"/>
      <c r="L342" s="14"/>
    </row>
    <row r="343" spans="1:12">
      <c r="A343" s="14"/>
      <c r="B343" s="5"/>
      <c r="C343" s="6"/>
      <c r="D343" s="29"/>
      <c r="E343" s="5"/>
      <c r="F343" s="5"/>
      <c r="G343" s="9"/>
      <c r="H343" s="5"/>
      <c r="I343" s="5"/>
      <c r="J343" s="39"/>
      <c r="K343" s="5"/>
      <c r="L343" s="14"/>
    </row>
    <row r="344" spans="1:12">
      <c r="A344" s="14"/>
      <c r="B344" s="4"/>
      <c r="C344" s="4"/>
      <c r="D344" s="27"/>
      <c r="E344" s="4"/>
      <c r="F344" s="4"/>
      <c r="G344" s="8"/>
      <c r="H344" s="4"/>
      <c r="I344" s="4"/>
      <c r="J344" s="40"/>
      <c r="K344" s="4"/>
      <c r="L344" s="14"/>
    </row>
    <row r="345" spans="1:12">
      <c r="A345" s="14"/>
      <c r="B345" s="5"/>
      <c r="C345" s="6"/>
      <c r="D345" s="29"/>
      <c r="E345" s="5"/>
      <c r="F345" s="5"/>
      <c r="G345" s="9"/>
      <c r="H345" s="5"/>
      <c r="I345" s="5"/>
      <c r="J345" s="39"/>
      <c r="K345" s="5"/>
      <c r="L345" s="14"/>
    </row>
    <row r="346" spans="1:12">
      <c r="A346" s="14"/>
      <c r="B346" s="4"/>
      <c r="C346" s="4"/>
      <c r="D346" s="27"/>
      <c r="E346" s="4"/>
      <c r="F346" s="4"/>
      <c r="G346" s="8"/>
      <c r="H346" s="4"/>
      <c r="I346" s="4"/>
      <c r="J346" s="40"/>
      <c r="K346" s="4"/>
      <c r="L346" s="14"/>
    </row>
    <row r="347" spans="1:12">
      <c r="A347" s="14"/>
      <c r="B347" s="5"/>
      <c r="C347" s="6"/>
      <c r="D347" s="29"/>
      <c r="E347" s="5"/>
      <c r="F347" s="5"/>
      <c r="G347" s="9"/>
      <c r="H347" s="5"/>
      <c r="I347" s="5"/>
      <c r="J347" s="39"/>
      <c r="K347" s="5"/>
      <c r="L347" s="14"/>
    </row>
    <row r="348" spans="1:12">
      <c r="A348" s="14"/>
      <c r="B348" s="4"/>
      <c r="C348" s="4"/>
      <c r="D348" s="27"/>
      <c r="E348" s="4"/>
      <c r="F348" s="4"/>
      <c r="G348" s="8"/>
      <c r="H348" s="4"/>
      <c r="I348" s="4"/>
      <c r="J348" s="40"/>
      <c r="K348" s="4"/>
      <c r="L348" s="14"/>
    </row>
    <row r="349" spans="1:12">
      <c r="A349" s="14"/>
      <c r="B349" s="5"/>
      <c r="C349" s="6"/>
      <c r="D349" s="29"/>
      <c r="E349" s="5"/>
      <c r="F349" s="5"/>
      <c r="G349" s="9"/>
      <c r="H349" s="5"/>
      <c r="I349" s="5"/>
      <c r="J349" s="39"/>
      <c r="K349" s="5"/>
      <c r="L349" s="14"/>
    </row>
    <row r="350" spans="1:12">
      <c r="A350" s="14"/>
      <c r="B350" s="4"/>
      <c r="C350" s="4"/>
      <c r="D350" s="27"/>
      <c r="E350" s="4"/>
      <c r="F350" s="4"/>
      <c r="G350" s="8"/>
      <c r="H350" s="4"/>
      <c r="I350" s="4"/>
      <c r="J350" s="40"/>
      <c r="K350" s="4"/>
      <c r="L350" s="14"/>
    </row>
    <row r="351" spans="1:12">
      <c r="A351" s="14"/>
      <c r="B351" s="5"/>
      <c r="C351" s="6"/>
      <c r="D351" s="29"/>
      <c r="E351" s="5"/>
      <c r="F351" s="5"/>
      <c r="G351" s="9"/>
      <c r="H351" s="5"/>
      <c r="I351" s="5"/>
      <c r="J351" s="39"/>
      <c r="K351" s="5"/>
      <c r="L351" s="14"/>
    </row>
    <row r="352" spans="1:12">
      <c r="A352" s="14"/>
      <c r="B352" s="4"/>
      <c r="C352" s="4"/>
      <c r="D352" s="27"/>
      <c r="E352" s="4"/>
      <c r="F352" s="4"/>
      <c r="G352" s="8"/>
      <c r="H352" s="4"/>
      <c r="I352" s="4"/>
      <c r="J352" s="40"/>
      <c r="K352" s="4"/>
      <c r="L352" s="14"/>
    </row>
    <row r="353" spans="1:12">
      <c r="A353" s="14"/>
      <c r="B353" s="5"/>
      <c r="C353" s="6"/>
      <c r="D353" s="29"/>
      <c r="E353" s="5"/>
      <c r="F353" s="5"/>
      <c r="G353" s="9"/>
      <c r="H353" s="5"/>
      <c r="I353" s="5"/>
      <c r="J353" s="39"/>
      <c r="K353" s="5"/>
      <c r="L353" s="14"/>
    </row>
    <row r="354" spans="1:12">
      <c r="A354" s="14"/>
      <c r="B354" s="4"/>
      <c r="C354" s="4"/>
      <c r="D354" s="27"/>
      <c r="E354" s="4"/>
      <c r="F354" s="4"/>
      <c r="G354" s="8"/>
      <c r="H354" s="4"/>
      <c r="I354" s="4"/>
      <c r="J354" s="40"/>
      <c r="K354" s="4"/>
      <c r="L354" s="14"/>
    </row>
    <row r="355" spans="1:12">
      <c r="A355" s="14"/>
      <c r="B355" s="5"/>
      <c r="C355" s="6"/>
      <c r="D355" s="29"/>
      <c r="E355" s="5"/>
      <c r="F355" s="5"/>
      <c r="G355" s="9"/>
      <c r="H355" s="5"/>
      <c r="I355" s="5"/>
      <c r="J355" s="39"/>
      <c r="K355" s="5"/>
      <c r="L355" s="14"/>
    </row>
    <row r="356" spans="1:12">
      <c r="A356" s="14"/>
      <c r="B356" s="4"/>
      <c r="C356" s="4"/>
      <c r="D356" s="27"/>
      <c r="E356" s="4"/>
      <c r="F356" s="4"/>
      <c r="G356" s="8"/>
      <c r="H356" s="4"/>
      <c r="I356" s="4"/>
      <c r="J356" s="40"/>
      <c r="K356" s="4"/>
      <c r="L356" s="14"/>
    </row>
    <row r="357" spans="1:12">
      <c r="A357" s="14"/>
      <c r="B357" s="5"/>
      <c r="C357" s="6"/>
      <c r="D357" s="29"/>
      <c r="E357" s="5"/>
      <c r="F357" s="5"/>
      <c r="G357" s="9"/>
      <c r="H357" s="5"/>
      <c r="I357" s="5"/>
      <c r="J357" s="39"/>
      <c r="K357" s="5"/>
      <c r="L357" s="14"/>
    </row>
    <row r="358" spans="1:12">
      <c r="A358" s="14"/>
      <c r="B358" s="4"/>
      <c r="C358" s="4"/>
      <c r="D358" s="27"/>
      <c r="E358" s="4"/>
      <c r="F358" s="4"/>
      <c r="G358" s="8"/>
      <c r="H358" s="4"/>
      <c r="I358" s="4"/>
      <c r="J358" s="40"/>
      <c r="K358" s="4"/>
      <c r="L358" s="14"/>
    </row>
    <row r="359" spans="1:12">
      <c r="A359" s="14"/>
      <c r="B359" s="5"/>
      <c r="C359" s="6"/>
      <c r="D359" s="29"/>
      <c r="E359" s="5"/>
      <c r="F359" s="5"/>
      <c r="G359" s="9"/>
      <c r="H359" s="5"/>
      <c r="I359" s="5"/>
      <c r="J359" s="39"/>
      <c r="K359" s="5"/>
      <c r="L359" s="14"/>
    </row>
    <row r="360" spans="1:12">
      <c r="A360" s="14"/>
      <c r="B360" s="4"/>
      <c r="C360" s="4"/>
      <c r="D360" s="27"/>
      <c r="E360" s="4"/>
      <c r="F360" s="4"/>
      <c r="G360" s="8"/>
      <c r="H360" s="4"/>
      <c r="I360" s="4"/>
      <c r="J360" s="40"/>
      <c r="K360" s="4"/>
      <c r="L360" s="14"/>
    </row>
    <row r="361" spans="1:12">
      <c r="A361" s="14"/>
      <c r="B361" s="5"/>
      <c r="C361" s="6"/>
      <c r="D361" s="29"/>
      <c r="E361" s="5"/>
      <c r="F361" s="5"/>
      <c r="G361" s="9"/>
      <c r="H361" s="5"/>
      <c r="I361" s="5"/>
      <c r="J361" s="39"/>
      <c r="K361" s="5"/>
      <c r="L361" s="14"/>
    </row>
    <row r="362" spans="1:12">
      <c r="A362" s="14"/>
      <c r="B362" s="4"/>
      <c r="C362" s="4"/>
      <c r="D362" s="27"/>
      <c r="E362" s="4"/>
      <c r="F362" s="4"/>
      <c r="G362" s="8"/>
      <c r="H362" s="4"/>
      <c r="I362" s="4"/>
      <c r="J362" s="40"/>
      <c r="K362" s="4"/>
      <c r="L362" s="14"/>
    </row>
    <row r="363" spans="1:12">
      <c r="A363" s="14"/>
      <c r="B363" s="5"/>
      <c r="C363" s="6"/>
      <c r="D363" s="29"/>
      <c r="E363" s="5"/>
      <c r="F363" s="5"/>
      <c r="G363" s="9"/>
      <c r="H363" s="5"/>
      <c r="I363" s="5"/>
      <c r="J363" s="39"/>
      <c r="K363" s="5"/>
      <c r="L363" s="14"/>
    </row>
    <row r="364" spans="1:12">
      <c r="A364" s="14"/>
      <c r="B364" s="4"/>
      <c r="C364" s="4"/>
      <c r="D364" s="27"/>
      <c r="E364" s="4"/>
      <c r="F364" s="4"/>
      <c r="G364" s="8"/>
      <c r="H364" s="4"/>
      <c r="I364" s="4"/>
      <c r="J364" s="40"/>
      <c r="K364" s="4"/>
      <c r="L364" s="14"/>
    </row>
    <row r="365" spans="1:12">
      <c r="A365" s="14"/>
      <c r="B365" s="5"/>
      <c r="C365" s="6"/>
      <c r="D365" s="29"/>
      <c r="E365" s="5"/>
      <c r="F365" s="5"/>
      <c r="G365" s="9"/>
      <c r="H365" s="5"/>
      <c r="I365" s="5"/>
      <c r="J365" s="39"/>
      <c r="K365" s="5"/>
      <c r="L365" s="14"/>
    </row>
    <row r="366" spans="1:12">
      <c r="A366" s="14"/>
      <c r="B366" s="4"/>
      <c r="C366" s="4"/>
      <c r="D366" s="27"/>
      <c r="E366" s="4"/>
      <c r="F366" s="4"/>
      <c r="G366" s="8"/>
      <c r="H366" s="4"/>
      <c r="I366" s="4"/>
      <c r="J366" s="40"/>
      <c r="K366" s="4"/>
      <c r="L366" s="14"/>
    </row>
    <row r="367" spans="1:12">
      <c r="A367" s="14"/>
      <c r="B367" s="5"/>
      <c r="C367" s="6"/>
      <c r="D367" s="29"/>
      <c r="E367" s="5"/>
      <c r="F367" s="5"/>
      <c r="G367" s="9"/>
      <c r="H367" s="5"/>
      <c r="I367" s="5"/>
      <c r="J367" s="39"/>
      <c r="K367" s="5"/>
      <c r="L367" s="14"/>
    </row>
    <row r="368" spans="1:12">
      <c r="A368" s="14"/>
      <c r="B368" s="4"/>
      <c r="C368" s="4"/>
      <c r="D368" s="27"/>
      <c r="E368" s="4"/>
      <c r="F368" s="4"/>
      <c r="G368" s="8"/>
      <c r="H368" s="4"/>
      <c r="I368" s="4"/>
      <c r="J368" s="40"/>
      <c r="K368" s="4"/>
      <c r="L368" s="14"/>
    </row>
    <row r="369" spans="1:12">
      <c r="A369" s="14"/>
      <c r="B369" s="5"/>
      <c r="C369" s="6"/>
      <c r="D369" s="29"/>
      <c r="E369" s="5"/>
      <c r="F369" s="5"/>
      <c r="G369" s="9"/>
      <c r="H369" s="5"/>
      <c r="I369" s="5"/>
      <c r="J369" s="39"/>
      <c r="K369" s="5"/>
      <c r="L369" s="14"/>
    </row>
    <row r="370" spans="1:12">
      <c r="A370" s="14"/>
      <c r="B370" s="4"/>
      <c r="C370" s="4"/>
      <c r="D370" s="27"/>
      <c r="E370" s="4"/>
      <c r="F370" s="4"/>
      <c r="G370" s="8"/>
      <c r="H370" s="4"/>
      <c r="I370" s="4"/>
      <c r="J370" s="40"/>
      <c r="K370" s="4"/>
      <c r="L370" s="14"/>
    </row>
    <row r="371" spans="1:12">
      <c r="A371" s="14"/>
      <c r="B371" s="5"/>
      <c r="C371" s="6"/>
      <c r="D371" s="29"/>
      <c r="E371" s="5"/>
      <c r="F371" s="5"/>
      <c r="G371" s="9"/>
      <c r="H371" s="5"/>
      <c r="I371" s="5"/>
      <c r="J371" s="39"/>
      <c r="K371" s="5"/>
      <c r="L371" s="14"/>
    </row>
    <row r="372" spans="1:12">
      <c r="A372" s="14"/>
      <c r="B372" s="4"/>
      <c r="C372" s="4"/>
      <c r="D372" s="27"/>
      <c r="E372" s="4"/>
      <c r="F372" s="4"/>
      <c r="G372" s="8"/>
      <c r="H372" s="4"/>
      <c r="I372" s="4"/>
      <c r="J372" s="40"/>
      <c r="K372" s="4"/>
      <c r="L372" s="14"/>
    </row>
    <row r="373" spans="1:12">
      <c r="A373" s="14"/>
      <c r="B373" s="5"/>
      <c r="C373" s="6"/>
      <c r="D373" s="29"/>
      <c r="E373" s="5"/>
      <c r="F373" s="5"/>
      <c r="G373" s="9"/>
      <c r="H373" s="5"/>
      <c r="I373" s="5"/>
      <c r="J373" s="39"/>
      <c r="K373" s="5"/>
      <c r="L373" s="14"/>
    </row>
    <row r="374" spans="1:12">
      <c r="A374" s="14"/>
      <c r="B374" s="4"/>
      <c r="C374" s="4"/>
      <c r="D374" s="27"/>
      <c r="E374" s="4"/>
      <c r="F374" s="4"/>
      <c r="G374" s="8"/>
      <c r="H374" s="4"/>
      <c r="I374" s="4"/>
      <c r="J374" s="40"/>
      <c r="K374" s="4"/>
      <c r="L374" s="14"/>
    </row>
    <row r="375" spans="1:12">
      <c r="A375" s="14"/>
      <c r="B375" s="5"/>
      <c r="C375" s="6"/>
      <c r="D375" s="29"/>
      <c r="E375" s="5"/>
      <c r="F375" s="5"/>
      <c r="G375" s="9"/>
      <c r="H375" s="5"/>
      <c r="I375" s="5"/>
      <c r="J375" s="39"/>
      <c r="K375" s="5"/>
      <c r="L375" s="14"/>
    </row>
    <row r="376" spans="1:12">
      <c r="A376" s="14"/>
      <c r="B376" s="4"/>
      <c r="C376" s="4"/>
      <c r="D376" s="27"/>
      <c r="E376" s="4"/>
      <c r="F376" s="4"/>
      <c r="G376" s="8"/>
      <c r="H376" s="4"/>
      <c r="I376" s="4"/>
      <c r="J376" s="40"/>
      <c r="K376" s="4"/>
      <c r="L376" s="14"/>
    </row>
    <row r="377" spans="1:12">
      <c r="A377" s="14"/>
      <c r="B377" s="5"/>
      <c r="C377" s="6"/>
      <c r="D377" s="29"/>
      <c r="E377" s="5"/>
      <c r="F377" s="5"/>
      <c r="G377" s="9"/>
      <c r="H377" s="5"/>
      <c r="I377" s="5"/>
      <c r="J377" s="39"/>
      <c r="K377" s="5"/>
      <c r="L377" s="14"/>
    </row>
    <row r="378" spans="1:12">
      <c r="A378" s="14"/>
      <c r="B378" s="4"/>
      <c r="C378" s="4"/>
      <c r="D378" s="27"/>
      <c r="E378" s="4"/>
      <c r="F378" s="4"/>
      <c r="G378" s="8"/>
      <c r="H378" s="4"/>
      <c r="I378" s="4"/>
      <c r="J378" s="40"/>
      <c r="K378" s="4"/>
      <c r="L378" s="14"/>
    </row>
    <row r="379" spans="1:12">
      <c r="A379" s="14"/>
      <c r="B379" s="5"/>
      <c r="C379" s="6"/>
      <c r="D379" s="29"/>
      <c r="E379" s="5"/>
      <c r="F379" s="5"/>
      <c r="G379" s="9"/>
      <c r="H379" s="5"/>
      <c r="I379" s="5"/>
      <c r="J379" s="39"/>
      <c r="K379" s="5"/>
      <c r="L379" s="14"/>
    </row>
    <row r="380" spans="1:12">
      <c r="A380" s="14"/>
      <c r="B380" s="4"/>
      <c r="C380" s="4"/>
      <c r="D380" s="27"/>
      <c r="E380" s="4"/>
      <c r="F380" s="4"/>
      <c r="G380" s="8"/>
      <c r="H380" s="4"/>
      <c r="I380" s="4"/>
      <c r="J380" s="40"/>
      <c r="K380" s="4"/>
      <c r="L380" s="14"/>
    </row>
    <row r="381" spans="1:12">
      <c r="A381" s="14"/>
      <c r="B381" s="5"/>
      <c r="C381" s="6"/>
      <c r="D381" s="29"/>
      <c r="E381" s="5"/>
      <c r="F381" s="5"/>
      <c r="G381" s="9"/>
      <c r="H381" s="5"/>
      <c r="I381" s="5"/>
      <c r="J381" s="39"/>
      <c r="K381" s="5"/>
      <c r="L381" s="14"/>
    </row>
    <row r="382" spans="1:12">
      <c r="A382" s="14"/>
      <c r="B382" s="4"/>
      <c r="C382" s="4"/>
      <c r="D382" s="27"/>
      <c r="E382" s="4"/>
      <c r="F382" s="4"/>
      <c r="G382" s="8"/>
      <c r="H382" s="4"/>
      <c r="I382" s="4"/>
      <c r="J382" s="40"/>
      <c r="K382" s="4"/>
      <c r="L382" s="14"/>
    </row>
    <row r="383" spans="1:12">
      <c r="A383" s="14"/>
      <c r="B383" s="5"/>
      <c r="C383" s="6"/>
      <c r="D383" s="29"/>
      <c r="E383" s="5"/>
      <c r="F383" s="5"/>
      <c r="G383" s="9"/>
      <c r="H383" s="5"/>
      <c r="I383" s="5"/>
      <c r="J383" s="39"/>
      <c r="K383" s="5"/>
      <c r="L383" s="14"/>
    </row>
    <row r="384" spans="1:12">
      <c r="A384" s="14"/>
      <c r="B384" s="4"/>
      <c r="C384" s="4"/>
      <c r="D384" s="27"/>
      <c r="E384" s="4"/>
      <c r="F384" s="4"/>
      <c r="G384" s="8"/>
      <c r="H384" s="4"/>
      <c r="I384" s="4"/>
      <c r="J384" s="40"/>
      <c r="K384" s="4"/>
      <c r="L384" s="14"/>
    </row>
    <row r="385" spans="1:12">
      <c r="A385" s="14"/>
      <c r="B385" s="5"/>
      <c r="C385" s="6"/>
      <c r="D385" s="29"/>
      <c r="E385" s="5"/>
      <c r="F385" s="5"/>
      <c r="G385" s="9"/>
      <c r="H385" s="5"/>
      <c r="I385" s="5"/>
      <c r="J385" s="39"/>
      <c r="K385" s="5"/>
      <c r="L385" s="14"/>
    </row>
    <row r="386" spans="1:12">
      <c r="A386" s="14"/>
      <c r="B386" s="4"/>
      <c r="C386" s="4"/>
      <c r="D386" s="27"/>
      <c r="E386" s="4"/>
      <c r="F386" s="4"/>
      <c r="G386" s="8"/>
      <c r="H386" s="4"/>
      <c r="I386" s="4"/>
      <c r="J386" s="40"/>
      <c r="K386" s="4"/>
      <c r="L386" s="14"/>
    </row>
    <row r="387" spans="1:12">
      <c r="A387" s="14"/>
      <c r="B387" s="5"/>
      <c r="C387" s="6"/>
      <c r="D387" s="29"/>
      <c r="E387" s="5"/>
      <c r="F387" s="5"/>
      <c r="G387" s="9"/>
      <c r="H387" s="5"/>
      <c r="I387" s="5"/>
      <c r="J387" s="39"/>
      <c r="K387" s="5"/>
      <c r="L387" s="14"/>
    </row>
    <row r="388" spans="1:12">
      <c r="A388" s="14"/>
      <c r="B388" s="4"/>
      <c r="C388" s="4"/>
      <c r="D388" s="27"/>
      <c r="E388" s="4"/>
      <c r="F388" s="4"/>
      <c r="G388" s="8"/>
      <c r="H388" s="4"/>
      <c r="I388" s="4"/>
      <c r="J388" s="40"/>
      <c r="K388" s="4"/>
      <c r="L388" s="14"/>
    </row>
    <row r="389" spans="1:12">
      <c r="A389" s="14"/>
      <c r="B389" s="5"/>
      <c r="C389" s="6"/>
      <c r="D389" s="29"/>
      <c r="E389" s="5"/>
      <c r="F389" s="5"/>
      <c r="G389" s="9"/>
      <c r="H389" s="5"/>
      <c r="I389" s="5"/>
      <c r="J389" s="39"/>
      <c r="K389" s="5"/>
      <c r="L389" s="14"/>
    </row>
    <row r="390" spans="1:12">
      <c r="A390" s="14"/>
      <c r="B390" s="4"/>
      <c r="C390" s="4"/>
      <c r="D390" s="27"/>
      <c r="E390" s="4"/>
      <c r="F390" s="4"/>
      <c r="G390" s="8"/>
      <c r="H390" s="4"/>
      <c r="I390" s="4"/>
      <c r="J390" s="40"/>
      <c r="K390" s="4"/>
      <c r="L390" s="14"/>
    </row>
    <row r="391" spans="1:12">
      <c r="A391" s="14"/>
      <c r="B391" s="5"/>
      <c r="C391" s="6"/>
      <c r="D391" s="29"/>
      <c r="E391" s="5"/>
      <c r="F391" s="5"/>
      <c r="G391" s="9"/>
      <c r="H391" s="5"/>
      <c r="I391" s="5"/>
      <c r="J391" s="39"/>
      <c r="K391" s="5"/>
      <c r="L391" s="14"/>
    </row>
    <row r="392" spans="1:12">
      <c r="A392" s="14"/>
      <c r="B392" s="4"/>
      <c r="C392" s="4"/>
      <c r="D392" s="27"/>
      <c r="E392" s="4"/>
      <c r="F392" s="4"/>
      <c r="G392" s="8"/>
      <c r="H392" s="4"/>
      <c r="I392" s="4"/>
      <c r="J392" s="40"/>
      <c r="K392" s="4"/>
      <c r="L392" s="14"/>
    </row>
    <row r="393" spans="1:12">
      <c r="A393" s="14"/>
      <c r="B393" s="5"/>
      <c r="C393" s="6"/>
      <c r="D393" s="29"/>
      <c r="E393" s="5"/>
      <c r="F393" s="5"/>
      <c r="G393" s="9"/>
      <c r="H393" s="5"/>
      <c r="I393" s="5"/>
      <c r="J393" s="39"/>
      <c r="K393" s="5"/>
      <c r="L393" s="14"/>
    </row>
    <row r="394" spans="1:12">
      <c r="A394" s="14"/>
      <c r="B394" s="4"/>
      <c r="C394" s="4"/>
      <c r="D394" s="27"/>
      <c r="E394" s="4"/>
      <c r="F394" s="4"/>
      <c r="G394" s="8"/>
      <c r="H394" s="4"/>
      <c r="I394" s="4"/>
      <c r="J394" s="40"/>
      <c r="K394" s="4"/>
      <c r="L394" s="14"/>
    </row>
    <row r="395" spans="1:12">
      <c r="A395" s="14"/>
      <c r="B395" s="5"/>
      <c r="C395" s="6"/>
      <c r="D395" s="29"/>
      <c r="E395" s="5"/>
      <c r="F395" s="5"/>
      <c r="G395" s="9"/>
      <c r="H395" s="5"/>
      <c r="I395" s="5"/>
      <c r="J395" s="39"/>
      <c r="K395" s="5"/>
      <c r="L395" s="14"/>
    </row>
    <row r="396" spans="1:12">
      <c r="A396" s="14"/>
      <c r="B396" s="4"/>
      <c r="C396" s="4"/>
      <c r="D396" s="27"/>
      <c r="E396" s="4"/>
      <c r="F396" s="4"/>
      <c r="G396" s="8"/>
      <c r="H396" s="4"/>
      <c r="I396" s="4"/>
      <c r="J396" s="40"/>
      <c r="K396" s="4"/>
      <c r="L396" s="14"/>
    </row>
    <row r="397" spans="1:12">
      <c r="A397" s="14"/>
      <c r="B397" s="5"/>
      <c r="C397" s="6"/>
      <c r="D397" s="29"/>
      <c r="E397" s="5"/>
      <c r="F397" s="5"/>
      <c r="G397" s="9"/>
      <c r="H397" s="5"/>
      <c r="I397" s="5"/>
      <c r="J397" s="39"/>
      <c r="K397" s="5"/>
      <c r="L397" s="14"/>
    </row>
    <row r="398" spans="1:12">
      <c r="A398" s="14"/>
      <c r="B398" s="4"/>
      <c r="C398" s="4"/>
      <c r="D398" s="27"/>
      <c r="E398" s="4"/>
      <c r="F398" s="4"/>
      <c r="G398" s="8"/>
      <c r="H398" s="4"/>
      <c r="I398" s="4"/>
      <c r="J398" s="40"/>
      <c r="K398" s="4"/>
      <c r="L398" s="14"/>
    </row>
    <row r="399" spans="1:12">
      <c r="A399" s="14"/>
      <c r="B399" s="5"/>
      <c r="C399" s="6"/>
      <c r="D399" s="29"/>
      <c r="E399" s="5"/>
      <c r="F399" s="5"/>
      <c r="G399" s="9"/>
      <c r="H399" s="5"/>
      <c r="I399" s="5"/>
      <c r="J399" s="39"/>
      <c r="K399" s="5"/>
      <c r="L399" s="14"/>
    </row>
    <row r="400" spans="1:12">
      <c r="A400" s="14"/>
      <c r="B400" s="4"/>
      <c r="C400" s="4"/>
      <c r="D400" s="27"/>
      <c r="E400" s="4"/>
      <c r="F400" s="4"/>
      <c r="G400" s="8"/>
      <c r="H400" s="4"/>
      <c r="I400" s="4"/>
      <c r="J400" s="40"/>
      <c r="K400" s="4"/>
      <c r="L400" s="14"/>
    </row>
    <row r="401" spans="1:12">
      <c r="A401" s="14"/>
      <c r="B401" s="5"/>
      <c r="C401" s="6"/>
      <c r="D401" s="29"/>
      <c r="E401" s="5"/>
      <c r="F401" s="5"/>
      <c r="G401" s="9"/>
      <c r="H401" s="5"/>
      <c r="I401" s="5"/>
      <c r="J401" s="39"/>
      <c r="K401" s="5"/>
      <c r="L401" s="14"/>
    </row>
    <row r="402" spans="1:12">
      <c r="A402" s="14"/>
      <c r="B402" s="4"/>
      <c r="C402" s="4"/>
      <c r="D402" s="27"/>
      <c r="E402" s="4"/>
      <c r="F402" s="4"/>
      <c r="G402" s="8"/>
      <c r="H402" s="4"/>
      <c r="I402" s="4"/>
      <c r="J402" s="40"/>
      <c r="K402" s="4"/>
      <c r="L402" s="14"/>
    </row>
    <row r="403" spans="1:12">
      <c r="A403" s="14"/>
      <c r="B403" s="5"/>
      <c r="C403" s="6"/>
      <c r="D403" s="29"/>
      <c r="E403" s="5"/>
      <c r="F403" s="5"/>
      <c r="G403" s="9"/>
      <c r="H403" s="5"/>
      <c r="I403" s="5"/>
      <c r="J403" s="39"/>
      <c r="K403" s="5"/>
      <c r="L403" s="14"/>
    </row>
    <row r="404" spans="1:12">
      <c r="A404" s="14"/>
      <c r="B404" s="4"/>
      <c r="C404" s="4"/>
      <c r="D404" s="27"/>
      <c r="E404" s="4"/>
      <c r="F404" s="4"/>
      <c r="G404" s="8"/>
      <c r="H404" s="4"/>
      <c r="I404" s="4"/>
      <c r="J404" s="40"/>
      <c r="K404" s="4"/>
      <c r="L404" s="14"/>
    </row>
    <row r="405" spans="1:12">
      <c r="A405" s="14"/>
      <c r="B405" s="5"/>
      <c r="C405" s="6"/>
      <c r="D405" s="29"/>
      <c r="E405" s="5"/>
      <c r="F405" s="5"/>
      <c r="G405" s="9"/>
      <c r="H405" s="5"/>
      <c r="I405" s="5"/>
      <c r="J405" s="39"/>
      <c r="K405" s="5"/>
      <c r="L405" s="14"/>
    </row>
    <row r="406" spans="1:12">
      <c r="A406" s="14"/>
      <c r="B406" s="4"/>
      <c r="C406" s="4"/>
      <c r="D406" s="27"/>
      <c r="E406" s="4"/>
      <c r="F406" s="4"/>
      <c r="G406" s="8"/>
      <c r="H406" s="4"/>
      <c r="I406" s="4"/>
      <c r="J406" s="40"/>
      <c r="K406" s="4"/>
      <c r="L406" s="14"/>
    </row>
    <row r="407" spans="1:12">
      <c r="A407" s="14"/>
      <c r="B407" s="5"/>
      <c r="C407" s="6"/>
      <c r="D407" s="29"/>
      <c r="E407" s="5"/>
      <c r="F407" s="5"/>
      <c r="G407" s="9"/>
      <c r="H407" s="5"/>
      <c r="I407" s="5"/>
      <c r="J407" s="39"/>
      <c r="K407" s="5"/>
      <c r="L407" s="14"/>
    </row>
    <row r="408" spans="1:12">
      <c r="A408" s="14"/>
      <c r="B408" s="4"/>
      <c r="C408" s="4"/>
      <c r="D408" s="27"/>
      <c r="E408" s="4"/>
      <c r="F408" s="4"/>
      <c r="G408" s="8"/>
      <c r="H408" s="4"/>
      <c r="I408" s="4"/>
      <c r="J408" s="40"/>
      <c r="K408" s="4"/>
      <c r="L408" s="14"/>
    </row>
    <row r="409" spans="1:12">
      <c r="A409" s="14"/>
      <c r="B409" s="5"/>
      <c r="C409" s="6"/>
      <c r="D409" s="29"/>
      <c r="E409" s="5"/>
      <c r="F409" s="5"/>
      <c r="G409" s="9"/>
      <c r="H409" s="5"/>
      <c r="I409" s="5"/>
      <c r="J409" s="39"/>
      <c r="K409" s="5"/>
      <c r="L409" s="14"/>
    </row>
    <row r="410" spans="1:12">
      <c r="A410" s="14"/>
      <c r="B410" s="4"/>
      <c r="C410" s="4"/>
      <c r="D410" s="27"/>
      <c r="E410" s="4"/>
      <c r="F410" s="4"/>
      <c r="G410" s="8"/>
      <c r="H410" s="4"/>
      <c r="I410" s="4"/>
      <c r="J410" s="40"/>
      <c r="K410" s="4"/>
      <c r="L410" s="14"/>
    </row>
    <row r="411" spans="1:12">
      <c r="A411" s="14"/>
      <c r="B411" s="5"/>
      <c r="C411" s="6"/>
      <c r="D411" s="29"/>
      <c r="E411" s="5"/>
      <c r="F411" s="5"/>
      <c r="G411" s="9"/>
      <c r="H411" s="5"/>
      <c r="I411" s="5"/>
      <c r="J411" s="39"/>
      <c r="K411" s="5"/>
      <c r="L411" s="14"/>
    </row>
    <row r="412" spans="1:12">
      <c r="A412" s="14"/>
      <c r="B412" s="4"/>
      <c r="C412" s="4"/>
      <c r="D412" s="27"/>
      <c r="E412" s="4"/>
      <c r="F412" s="4"/>
      <c r="G412" s="8"/>
      <c r="H412" s="4"/>
      <c r="I412" s="4"/>
      <c r="J412" s="40"/>
      <c r="K412" s="4"/>
      <c r="L412" s="14"/>
    </row>
    <row r="413" spans="1:12">
      <c r="A413" s="14"/>
      <c r="B413" s="5"/>
      <c r="C413" s="6"/>
      <c r="D413" s="29"/>
      <c r="E413" s="5"/>
      <c r="F413" s="5"/>
      <c r="G413" s="9"/>
      <c r="H413" s="5"/>
      <c r="I413" s="5"/>
      <c r="J413" s="39"/>
      <c r="K413" s="5"/>
      <c r="L413" s="14"/>
    </row>
    <row r="414" spans="1:12">
      <c r="A414" s="14"/>
      <c r="B414" s="4"/>
      <c r="C414" s="4"/>
      <c r="D414" s="27"/>
      <c r="E414" s="4"/>
      <c r="F414" s="4"/>
      <c r="G414" s="8"/>
      <c r="H414" s="4"/>
      <c r="I414" s="4"/>
      <c r="J414" s="40"/>
      <c r="K414" s="4"/>
      <c r="L414" s="14"/>
    </row>
    <row r="415" spans="1:12">
      <c r="A415" s="14"/>
      <c r="B415" s="5"/>
      <c r="C415" s="6"/>
      <c r="D415" s="29"/>
      <c r="E415" s="5"/>
      <c r="F415" s="5"/>
      <c r="G415" s="9"/>
      <c r="H415" s="5"/>
      <c r="I415" s="5"/>
      <c r="J415" s="39"/>
      <c r="K415" s="5"/>
      <c r="L415" s="14"/>
    </row>
    <row r="416" spans="1:12">
      <c r="A416" s="14"/>
      <c r="B416" s="4"/>
      <c r="C416" s="4"/>
      <c r="D416" s="27"/>
      <c r="E416" s="4"/>
      <c r="F416" s="4"/>
      <c r="G416" s="8"/>
      <c r="H416" s="4"/>
      <c r="I416" s="4"/>
      <c r="J416" s="40"/>
      <c r="K416" s="4"/>
      <c r="L416" s="14"/>
    </row>
    <row r="417" spans="1:12">
      <c r="A417" s="14"/>
      <c r="B417" s="5"/>
      <c r="C417" s="6"/>
      <c r="D417" s="29"/>
      <c r="E417" s="5"/>
      <c r="F417" s="5"/>
      <c r="G417" s="9"/>
      <c r="H417" s="5"/>
      <c r="I417" s="5"/>
      <c r="J417" s="39"/>
      <c r="K417" s="5"/>
      <c r="L417" s="14"/>
    </row>
    <row r="418" spans="1:12">
      <c r="A418" s="14"/>
      <c r="B418" s="4"/>
      <c r="C418" s="4"/>
      <c r="D418" s="27"/>
      <c r="E418" s="4"/>
      <c r="F418" s="4"/>
      <c r="G418" s="8"/>
      <c r="H418" s="4"/>
      <c r="I418" s="4"/>
      <c r="J418" s="40"/>
      <c r="K418" s="4"/>
      <c r="L418" s="14"/>
    </row>
    <row r="419" spans="1:12">
      <c r="A419" s="14"/>
      <c r="B419" s="5"/>
      <c r="C419" s="6"/>
      <c r="D419" s="29"/>
      <c r="E419" s="5"/>
      <c r="F419" s="5"/>
      <c r="G419" s="9"/>
      <c r="H419" s="5"/>
      <c r="I419" s="5"/>
      <c r="J419" s="39"/>
      <c r="K419" s="5"/>
      <c r="L419" s="14"/>
    </row>
    <row r="420" spans="1:12">
      <c r="A420" s="14"/>
      <c r="B420" s="4"/>
      <c r="C420" s="4"/>
      <c r="D420" s="27"/>
      <c r="E420" s="4"/>
      <c r="F420" s="4"/>
      <c r="G420" s="8"/>
      <c r="H420" s="4"/>
      <c r="I420" s="4"/>
      <c r="J420" s="40"/>
      <c r="K420" s="4"/>
      <c r="L420" s="14"/>
    </row>
    <row r="421" spans="1:12">
      <c r="A421" s="14"/>
      <c r="B421" s="5"/>
      <c r="C421" s="6"/>
      <c r="D421" s="29"/>
      <c r="E421" s="5"/>
      <c r="F421" s="5"/>
      <c r="G421" s="9"/>
      <c r="H421" s="5"/>
      <c r="I421" s="5"/>
      <c r="J421" s="39"/>
      <c r="K421" s="5"/>
      <c r="L421" s="14"/>
    </row>
    <row r="422" spans="1:12">
      <c r="A422" s="14"/>
      <c r="B422" s="4"/>
      <c r="C422" s="4"/>
      <c r="D422" s="27"/>
      <c r="E422" s="4"/>
      <c r="F422" s="4"/>
      <c r="G422" s="8"/>
      <c r="H422" s="4"/>
      <c r="I422" s="4"/>
      <c r="J422" s="40"/>
      <c r="K422" s="4"/>
      <c r="L422" s="14"/>
    </row>
    <row r="423" spans="1:12">
      <c r="A423" s="14"/>
      <c r="B423" s="5"/>
      <c r="C423" s="6"/>
      <c r="D423" s="29"/>
      <c r="E423" s="5"/>
      <c r="F423" s="5"/>
      <c r="G423" s="9"/>
      <c r="H423" s="5"/>
      <c r="I423" s="5"/>
      <c r="J423" s="39"/>
      <c r="K423" s="5"/>
      <c r="L423" s="14"/>
    </row>
    <row r="424" spans="1:12">
      <c r="A424" s="14"/>
      <c r="B424" s="4"/>
      <c r="C424" s="4"/>
      <c r="D424" s="27"/>
      <c r="E424" s="4"/>
      <c r="F424" s="4"/>
      <c r="G424" s="8"/>
      <c r="H424" s="4"/>
      <c r="I424" s="4"/>
      <c r="J424" s="40"/>
      <c r="K424" s="4"/>
      <c r="L424" s="14"/>
    </row>
    <row r="425" spans="1:12">
      <c r="A425" s="14"/>
      <c r="B425" s="5"/>
      <c r="C425" s="6"/>
      <c r="D425" s="29"/>
      <c r="E425" s="5"/>
      <c r="F425" s="5"/>
      <c r="G425" s="9"/>
      <c r="H425" s="5"/>
      <c r="I425" s="5"/>
      <c r="J425" s="39"/>
      <c r="K425" s="5"/>
      <c r="L425" s="14"/>
    </row>
    <row r="426" spans="1:12">
      <c r="A426" s="14"/>
      <c r="B426" s="4"/>
      <c r="C426" s="4"/>
      <c r="D426" s="27"/>
      <c r="E426" s="4"/>
      <c r="F426" s="4"/>
      <c r="G426" s="8"/>
      <c r="H426" s="4"/>
      <c r="I426" s="4"/>
      <c r="J426" s="40"/>
      <c r="K426" s="4"/>
      <c r="L426" s="14"/>
    </row>
    <row r="427" spans="1:12">
      <c r="A427" s="14"/>
      <c r="B427" s="5"/>
      <c r="C427" s="6"/>
      <c r="D427" s="29"/>
      <c r="E427" s="5"/>
      <c r="F427" s="5"/>
      <c r="G427" s="9"/>
      <c r="H427" s="5"/>
      <c r="I427" s="5"/>
      <c r="J427" s="39"/>
      <c r="K427" s="5"/>
      <c r="L427" s="14"/>
    </row>
    <row r="428" spans="1:12">
      <c r="A428" s="14"/>
      <c r="B428" s="4"/>
      <c r="C428" s="4"/>
      <c r="D428" s="27"/>
      <c r="E428" s="4"/>
      <c r="F428" s="4"/>
      <c r="G428" s="8"/>
      <c r="H428" s="4"/>
      <c r="I428" s="4"/>
      <c r="J428" s="40"/>
      <c r="K428" s="4"/>
      <c r="L428" s="14"/>
    </row>
    <row r="429" spans="1:12">
      <c r="A429" s="14"/>
      <c r="B429" s="5"/>
      <c r="C429" s="6"/>
      <c r="D429" s="29"/>
      <c r="E429" s="5"/>
      <c r="F429" s="5"/>
      <c r="G429" s="9"/>
      <c r="H429" s="5"/>
      <c r="I429" s="5"/>
      <c r="J429" s="39"/>
      <c r="K429" s="5"/>
      <c r="L429" s="14"/>
    </row>
    <row r="430" spans="1:12">
      <c r="A430" s="14"/>
      <c r="B430" s="4"/>
      <c r="C430" s="4"/>
      <c r="D430" s="27"/>
      <c r="E430" s="4"/>
      <c r="F430" s="4"/>
      <c r="G430" s="8"/>
      <c r="H430" s="4"/>
      <c r="I430" s="4"/>
      <c r="J430" s="40"/>
      <c r="K430" s="4"/>
      <c r="L430" s="14"/>
    </row>
    <row r="431" spans="1:12">
      <c r="A431" s="14"/>
      <c r="B431" s="4"/>
      <c r="C431" s="4"/>
      <c r="D431" s="27"/>
      <c r="E431" s="4"/>
      <c r="F431" s="4"/>
      <c r="G431" s="8"/>
      <c r="H431" s="4"/>
      <c r="I431" s="4"/>
      <c r="J431" s="40"/>
      <c r="K431" s="4"/>
      <c r="L431" s="14"/>
    </row>
    <row r="432" spans="1:12">
      <c r="A432" s="14"/>
      <c r="B432" s="4"/>
      <c r="C432" s="4"/>
      <c r="D432" s="27"/>
      <c r="E432" s="4"/>
      <c r="F432" s="4"/>
      <c r="G432" s="8"/>
      <c r="H432" s="4"/>
      <c r="I432" s="4"/>
      <c r="J432" s="40"/>
      <c r="K432" s="4"/>
      <c r="L432" s="14"/>
    </row>
    <row r="433" spans="1:12">
      <c r="A433" s="14"/>
      <c r="B433" s="4"/>
      <c r="C433" s="4"/>
      <c r="D433" s="27"/>
      <c r="E433" s="4"/>
      <c r="F433" s="4"/>
      <c r="G433" s="8"/>
      <c r="H433" s="4"/>
      <c r="I433" s="4"/>
      <c r="J433" s="40"/>
      <c r="K433" s="4"/>
      <c r="L433" s="14"/>
    </row>
    <row r="434" spans="1:12">
      <c r="A434" s="14"/>
      <c r="B434" s="4"/>
      <c r="C434" s="4"/>
      <c r="D434" s="27"/>
      <c r="E434" s="4"/>
      <c r="F434" s="4"/>
      <c r="G434" s="8"/>
      <c r="H434" s="4"/>
      <c r="I434" s="4"/>
      <c r="J434" s="40"/>
      <c r="K434" s="4"/>
      <c r="L434" s="14"/>
    </row>
    <row r="435" spans="1:12">
      <c r="A435" s="14"/>
      <c r="B435" s="4"/>
      <c r="C435" s="4"/>
      <c r="D435" s="27"/>
      <c r="E435" s="4"/>
      <c r="F435" s="4"/>
      <c r="G435" s="8"/>
      <c r="H435" s="4"/>
      <c r="I435" s="4"/>
      <c r="J435" s="40"/>
      <c r="K435" s="4"/>
      <c r="L435" s="14"/>
    </row>
    <row r="436" spans="1:12">
      <c r="A436" s="14"/>
      <c r="B436" s="4"/>
      <c r="C436" s="4"/>
      <c r="D436" s="27"/>
      <c r="E436" s="4"/>
      <c r="F436" s="4"/>
      <c r="G436" s="8"/>
      <c r="H436" s="4"/>
      <c r="I436" s="4"/>
      <c r="J436" s="40"/>
      <c r="K436" s="4"/>
      <c r="L436" s="14"/>
    </row>
    <row r="437" spans="1:12">
      <c r="A437" s="14"/>
      <c r="B437" s="4"/>
      <c r="C437" s="4"/>
      <c r="D437" s="27"/>
      <c r="E437" s="4"/>
      <c r="F437" s="4"/>
      <c r="G437" s="8"/>
      <c r="H437" s="4"/>
      <c r="I437" s="4"/>
      <c r="J437" s="40"/>
      <c r="K437" s="4"/>
      <c r="L437" s="14"/>
    </row>
    <row r="438" spans="1:12">
      <c r="A438" s="14"/>
      <c r="B438" s="4"/>
      <c r="C438" s="4"/>
      <c r="D438" s="27"/>
      <c r="E438" s="4"/>
      <c r="F438" s="4"/>
      <c r="G438" s="8"/>
      <c r="H438" s="4"/>
      <c r="I438" s="4"/>
      <c r="J438" s="40"/>
      <c r="K438" s="4"/>
      <c r="L438" s="14"/>
    </row>
    <row r="439" spans="1:12">
      <c r="A439" s="14"/>
      <c r="B439" s="4"/>
      <c r="C439" s="4"/>
      <c r="D439" s="27"/>
      <c r="E439" s="4"/>
      <c r="F439" s="4"/>
      <c r="G439" s="8"/>
      <c r="H439" s="4"/>
      <c r="I439" s="4"/>
      <c r="J439" s="40"/>
      <c r="K439" s="4"/>
      <c r="L439" s="14"/>
    </row>
    <row r="440" spans="1:12">
      <c r="A440" s="14"/>
      <c r="B440" s="4"/>
      <c r="C440" s="4"/>
      <c r="D440" s="27"/>
      <c r="E440" s="4"/>
      <c r="F440" s="4"/>
      <c r="G440" s="8"/>
      <c r="H440" s="4"/>
      <c r="I440" s="4"/>
      <c r="J440" s="40"/>
      <c r="K440" s="4"/>
      <c r="L440" s="14"/>
    </row>
    <row r="441" spans="1:12">
      <c r="A441" s="14"/>
      <c r="B441" s="4"/>
      <c r="C441" s="4"/>
      <c r="D441" s="27"/>
      <c r="E441" s="4"/>
      <c r="F441" s="4"/>
      <c r="G441" s="8"/>
      <c r="H441" s="4"/>
      <c r="I441" s="4"/>
      <c r="J441" s="40"/>
      <c r="K441" s="4"/>
      <c r="L441" s="14"/>
    </row>
    <row r="442" spans="1:12">
      <c r="A442" s="14"/>
      <c r="B442" s="4"/>
      <c r="C442" s="4"/>
      <c r="D442" s="27"/>
      <c r="E442" s="4"/>
      <c r="F442" s="4"/>
      <c r="G442" s="8"/>
      <c r="H442" s="4"/>
      <c r="I442" s="4"/>
      <c r="J442" s="40"/>
      <c r="K442" s="4"/>
      <c r="L442" s="14"/>
    </row>
    <row r="443" spans="1:12">
      <c r="A443" s="14"/>
      <c r="B443" s="4"/>
      <c r="C443" s="4"/>
      <c r="D443" s="27"/>
      <c r="E443" s="4"/>
      <c r="F443" s="4"/>
      <c r="G443" s="8"/>
      <c r="H443" s="4"/>
      <c r="I443" s="4"/>
      <c r="J443" s="40"/>
      <c r="K443" s="4"/>
      <c r="L443" s="14"/>
    </row>
    <row r="444" spans="1:12">
      <c r="A444" s="14"/>
      <c r="B444" s="4"/>
      <c r="C444" s="4"/>
      <c r="D444" s="27"/>
      <c r="E444" s="4"/>
      <c r="F444" s="4"/>
      <c r="G444" s="8"/>
      <c r="H444" s="4"/>
      <c r="I444" s="4"/>
      <c r="J444" s="40"/>
      <c r="K444" s="4"/>
      <c r="L444" s="14"/>
    </row>
    <row r="445" spans="1:12">
      <c r="A445" s="14"/>
      <c r="B445" s="4"/>
      <c r="C445" s="4"/>
      <c r="D445" s="27"/>
      <c r="E445" s="4"/>
      <c r="F445" s="4"/>
      <c r="G445" s="8"/>
      <c r="H445" s="4"/>
      <c r="I445" s="4"/>
      <c r="J445" s="40"/>
      <c r="K445" s="4"/>
      <c r="L445" s="14"/>
    </row>
    <row r="446" spans="1:12">
      <c r="A446" s="14"/>
      <c r="B446" s="4"/>
      <c r="C446" s="4"/>
      <c r="D446" s="27"/>
      <c r="E446" s="4"/>
      <c r="F446" s="4"/>
      <c r="G446" s="8"/>
      <c r="H446" s="4"/>
      <c r="I446" s="4"/>
      <c r="J446" s="40"/>
      <c r="K446" s="4"/>
      <c r="L446" s="14"/>
    </row>
    <row r="447" spans="1:12">
      <c r="A447" s="14"/>
      <c r="B447" s="4"/>
      <c r="C447" s="4"/>
      <c r="D447" s="27"/>
      <c r="E447" s="4"/>
      <c r="F447" s="4"/>
      <c r="G447" s="8"/>
      <c r="H447" s="4"/>
      <c r="I447" s="4"/>
      <c r="J447" s="40"/>
      <c r="K447" s="4"/>
      <c r="L447" s="14"/>
    </row>
    <row r="448" spans="1:12">
      <c r="A448" s="14"/>
      <c r="B448" s="4"/>
      <c r="C448" s="4"/>
      <c r="D448" s="27"/>
      <c r="E448" s="4"/>
      <c r="F448" s="4"/>
      <c r="G448" s="8"/>
      <c r="H448" s="4"/>
      <c r="I448" s="4"/>
      <c r="J448" s="40"/>
      <c r="K448" s="4"/>
      <c r="L448" s="14"/>
    </row>
    <row r="449" spans="1:12">
      <c r="A449" s="14"/>
      <c r="B449" s="4"/>
      <c r="C449" s="4"/>
      <c r="D449" s="27"/>
      <c r="E449" s="4"/>
      <c r="F449" s="4"/>
      <c r="G449" s="8"/>
      <c r="H449" s="4"/>
      <c r="I449" s="4"/>
      <c r="J449" s="40"/>
      <c r="K449" s="4"/>
      <c r="L449" s="14"/>
    </row>
    <row r="450" spans="1:12">
      <c r="A450" s="14"/>
      <c r="B450" s="4"/>
      <c r="C450" s="4"/>
      <c r="D450" s="27"/>
      <c r="E450" s="4"/>
      <c r="F450" s="4"/>
      <c r="G450" s="8"/>
      <c r="H450" s="4"/>
      <c r="I450" s="4"/>
      <c r="J450" s="40"/>
      <c r="K450" s="4"/>
      <c r="L450" s="14"/>
    </row>
    <row r="451" spans="1:12">
      <c r="A451" s="14"/>
      <c r="B451" s="4"/>
      <c r="C451" s="4"/>
      <c r="D451" s="27"/>
      <c r="E451" s="4"/>
      <c r="F451" s="4"/>
      <c r="G451" s="8"/>
      <c r="H451" s="4"/>
      <c r="I451" s="4"/>
      <c r="J451" s="40"/>
      <c r="K451" s="4"/>
      <c r="L451" s="14"/>
    </row>
    <row r="452" spans="1:12">
      <c r="A452" s="14"/>
      <c r="B452" s="4"/>
      <c r="C452" s="4"/>
      <c r="D452" s="27"/>
      <c r="E452" s="4"/>
      <c r="F452" s="4"/>
      <c r="G452" s="8"/>
      <c r="H452" s="4"/>
      <c r="I452" s="4"/>
      <c r="J452" s="40"/>
      <c r="K452" s="4"/>
      <c r="L452" s="14"/>
    </row>
    <row r="453" spans="1:12">
      <c r="A453" s="14"/>
      <c r="B453" s="4"/>
      <c r="C453" s="4"/>
      <c r="D453" s="27"/>
      <c r="E453" s="4"/>
      <c r="F453" s="4"/>
      <c r="G453" s="8"/>
      <c r="H453" s="4"/>
      <c r="I453" s="4"/>
      <c r="J453" s="40"/>
      <c r="K453" s="4"/>
      <c r="L453" s="14"/>
    </row>
    <row r="454" spans="1:12">
      <c r="A454" s="14"/>
      <c r="B454" s="4"/>
      <c r="C454" s="4"/>
      <c r="D454" s="27"/>
      <c r="E454" s="4"/>
      <c r="F454" s="4"/>
      <c r="G454" s="8"/>
      <c r="H454" s="4"/>
      <c r="I454" s="4"/>
      <c r="J454" s="40"/>
      <c r="K454" s="4"/>
      <c r="L454" s="14"/>
    </row>
    <row r="455" spans="1:12">
      <c r="A455" s="14"/>
      <c r="B455" s="4"/>
      <c r="C455" s="4"/>
      <c r="D455" s="27"/>
      <c r="E455" s="4"/>
      <c r="F455" s="4"/>
      <c r="G455" s="8"/>
      <c r="H455" s="4"/>
      <c r="I455" s="4"/>
      <c r="J455" s="40"/>
      <c r="K455" s="4"/>
      <c r="L455" s="14"/>
    </row>
    <row r="456" spans="1:12">
      <c r="A456" s="14"/>
      <c r="B456" s="4"/>
      <c r="C456" s="4"/>
      <c r="D456" s="27"/>
      <c r="E456" s="4"/>
      <c r="F456" s="4"/>
      <c r="G456" s="8"/>
      <c r="H456" s="4"/>
      <c r="I456" s="4"/>
      <c r="J456" s="40"/>
      <c r="K456" s="4"/>
      <c r="L456" s="14"/>
    </row>
    <row r="457" spans="1:12">
      <c r="A457" s="14"/>
      <c r="B457" s="4"/>
      <c r="C457" s="4"/>
      <c r="D457" s="27"/>
      <c r="E457" s="4"/>
      <c r="F457" s="4"/>
      <c r="G457" s="8"/>
      <c r="H457" s="4"/>
      <c r="I457" s="4"/>
      <c r="J457" s="40"/>
      <c r="K457" s="4"/>
      <c r="L457" s="14"/>
    </row>
    <row r="458" spans="1:12">
      <c r="A458" s="14"/>
      <c r="B458" s="4"/>
      <c r="C458" s="4"/>
      <c r="D458" s="27"/>
      <c r="E458" s="4"/>
      <c r="F458" s="4"/>
      <c r="G458" s="8"/>
      <c r="H458" s="4"/>
      <c r="I458" s="4"/>
      <c r="J458" s="40"/>
      <c r="K458" s="4"/>
      <c r="L458" s="14"/>
    </row>
    <row r="459" spans="1:12">
      <c r="A459" s="14"/>
      <c r="B459" s="4"/>
      <c r="C459" s="4"/>
      <c r="D459" s="27"/>
      <c r="E459" s="4"/>
      <c r="F459" s="4"/>
      <c r="G459" s="8"/>
      <c r="H459" s="4"/>
      <c r="I459" s="4"/>
      <c r="J459" s="40"/>
      <c r="K459" s="4"/>
      <c r="L459" s="14"/>
    </row>
    <row r="460" spans="1:12">
      <c r="A460" s="14"/>
      <c r="B460" s="4"/>
      <c r="C460" s="4"/>
      <c r="D460" s="27"/>
      <c r="E460" s="4"/>
      <c r="F460" s="4"/>
      <c r="G460" s="8"/>
      <c r="H460" s="4"/>
      <c r="I460" s="4"/>
      <c r="J460" s="40"/>
      <c r="K460" s="4"/>
      <c r="L460" s="14"/>
    </row>
    <row r="461" spans="1:12">
      <c r="A461" s="14"/>
      <c r="B461" s="4"/>
      <c r="C461" s="4"/>
      <c r="D461" s="27"/>
      <c r="E461" s="4"/>
      <c r="F461" s="4"/>
      <c r="G461" s="8"/>
      <c r="H461" s="4"/>
      <c r="I461" s="4"/>
      <c r="J461" s="40"/>
      <c r="K461" s="4"/>
      <c r="L461" s="14"/>
    </row>
    <row r="462" spans="1:12">
      <c r="A462" s="14"/>
      <c r="B462" s="4"/>
      <c r="C462" s="4"/>
      <c r="D462" s="27"/>
      <c r="E462" s="4"/>
      <c r="F462" s="4"/>
      <c r="G462" s="8"/>
      <c r="H462" s="4"/>
      <c r="I462" s="4"/>
      <c r="J462" s="40"/>
      <c r="K462" s="4"/>
      <c r="L462" s="14"/>
    </row>
    <row r="463" spans="1:12">
      <c r="A463" s="14"/>
      <c r="B463" s="4"/>
      <c r="C463" s="4"/>
      <c r="D463" s="27"/>
      <c r="E463" s="4"/>
      <c r="F463" s="4"/>
      <c r="G463" s="8"/>
      <c r="H463" s="4"/>
      <c r="I463" s="4"/>
      <c r="J463" s="40"/>
      <c r="K463" s="4"/>
      <c r="L463" s="14"/>
    </row>
    <row r="464" spans="1:12">
      <c r="A464" s="14"/>
      <c r="B464" s="4"/>
      <c r="C464" s="4"/>
      <c r="D464" s="27"/>
      <c r="E464" s="4"/>
      <c r="F464" s="4"/>
      <c r="G464" s="8"/>
      <c r="H464" s="4"/>
      <c r="I464" s="4"/>
      <c r="J464" s="40"/>
      <c r="K464" s="4"/>
      <c r="L464" s="14"/>
    </row>
    <row r="465" spans="1:12">
      <c r="A465" s="14"/>
      <c r="B465" s="4"/>
      <c r="C465" s="4"/>
      <c r="D465" s="27"/>
      <c r="E465" s="4"/>
      <c r="F465" s="4"/>
      <c r="G465" s="8"/>
      <c r="H465" s="4"/>
      <c r="I465" s="4"/>
      <c r="J465" s="40"/>
      <c r="K465" s="4"/>
      <c r="L465" s="14"/>
    </row>
    <row r="466" spans="1:12">
      <c r="A466" s="14"/>
      <c r="B466" s="4"/>
      <c r="C466" s="4"/>
      <c r="D466" s="27"/>
      <c r="E466" s="4"/>
      <c r="F466" s="4"/>
      <c r="G466" s="8"/>
      <c r="H466" s="4"/>
      <c r="I466" s="4"/>
      <c r="J466" s="40"/>
      <c r="K466" s="4"/>
      <c r="L466" s="14"/>
    </row>
    <row r="467" spans="1:12">
      <c r="A467" s="14"/>
      <c r="B467" s="4"/>
      <c r="C467" s="4"/>
      <c r="D467" s="27"/>
      <c r="E467" s="4"/>
      <c r="F467" s="4"/>
      <c r="G467" s="8"/>
      <c r="H467" s="4"/>
      <c r="I467" s="4"/>
      <c r="J467" s="40"/>
      <c r="K467" s="4"/>
      <c r="L467" s="14"/>
    </row>
    <row r="468" spans="1:12">
      <c r="A468" s="14"/>
      <c r="B468" s="4"/>
      <c r="C468" s="4"/>
      <c r="D468" s="27"/>
      <c r="E468" s="4"/>
      <c r="F468" s="4"/>
      <c r="G468" s="8"/>
      <c r="H468" s="4"/>
      <c r="I468" s="4"/>
      <c r="J468" s="40"/>
      <c r="K468" s="4"/>
      <c r="L468" s="14"/>
    </row>
    <row r="469" spans="1:12">
      <c r="A469" s="14"/>
      <c r="B469" s="4"/>
      <c r="C469" s="4"/>
      <c r="D469" s="27"/>
      <c r="E469" s="4"/>
      <c r="F469" s="4"/>
      <c r="G469" s="8"/>
      <c r="H469" s="4"/>
      <c r="I469" s="4"/>
      <c r="J469" s="40"/>
      <c r="K469" s="4"/>
      <c r="L469" s="14"/>
    </row>
    <row r="470" spans="1:12">
      <c r="A470" s="14"/>
      <c r="B470" s="4"/>
      <c r="C470" s="4"/>
      <c r="D470" s="27"/>
      <c r="E470" s="4"/>
      <c r="F470" s="4"/>
      <c r="G470" s="8"/>
      <c r="H470" s="4"/>
      <c r="I470" s="4"/>
      <c r="J470" s="40"/>
      <c r="K470" s="4"/>
      <c r="L470" s="14"/>
    </row>
    <row r="471" spans="1:12">
      <c r="A471" s="14"/>
      <c r="B471" s="4"/>
      <c r="C471" s="4"/>
      <c r="D471" s="27"/>
      <c r="E471" s="4"/>
      <c r="F471" s="4"/>
      <c r="G471" s="8"/>
      <c r="H471" s="4"/>
      <c r="I471" s="4"/>
      <c r="J471" s="40"/>
      <c r="K471" s="4"/>
      <c r="L471" s="14"/>
    </row>
    <row r="472" spans="1:12">
      <c r="A472" s="14"/>
      <c r="B472" s="4"/>
      <c r="C472" s="4"/>
      <c r="D472" s="27"/>
      <c r="E472" s="4"/>
      <c r="F472" s="4"/>
      <c r="G472" s="8"/>
      <c r="H472" s="4"/>
      <c r="I472" s="4"/>
      <c r="J472" s="40"/>
      <c r="K472" s="4"/>
      <c r="L472" s="14"/>
    </row>
    <row r="473" spans="1:12">
      <c r="A473" s="14"/>
      <c r="B473" s="4"/>
      <c r="C473" s="4"/>
      <c r="D473" s="27"/>
      <c r="E473" s="4"/>
      <c r="F473" s="4"/>
      <c r="G473" s="8"/>
      <c r="H473" s="4"/>
      <c r="I473" s="4"/>
      <c r="J473" s="40"/>
      <c r="K473" s="4"/>
      <c r="L473" s="14"/>
    </row>
    <row r="474" spans="1:12">
      <c r="A474" s="14"/>
      <c r="B474" s="4"/>
      <c r="C474" s="4"/>
      <c r="D474" s="27"/>
      <c r="E474" s="4"/>
      <c r="F474" s="4"/>
      <c r="G474" s="8"/>
      <c r="H474" s="4"/>
      <c r="I474" s="4"/>
      <c r="J474" s="40"/>
      <c r="K474" s="4"/>
      <c r="L474" s="14"/>
    </row>
    <row r="475" spans="1:12">
      <c r="A475" s="14"/>
      <c r="B475" s="4"/>
      <c r="C475" s="4"/>
      <c r="D475" s="27"/>
      <c r="E475" s="4"/>
      <c r="F475" s="4"/>
      <c r="G475" s="8"/>
      <c r="H475" s="4"/>
      <c r="I475" s="4"/>
      <c r="J475" s="40"/>
      <c r="K475" s="4"/>
      <c r="L475" s="14"/>
    </row>
    <row r="476" spans="1:12">
      <c r="A476" s="14"/>
      <c r="B476" s="4"/>
      <c r="C476" s="4"/>
      <c r="D476" s="27"/>
      <c r="E476" s="4"/>
      <c r="F476" s="4"/>
      <c r="G476" s="8"/>
      <c r="H476" s="4"/>
      <c r="I476" s="4"/>
      <c r="J476" s="40"/>
      <c r="K476" s="4"/>
      <c r="L476" s="14"/>
    </row>
    <row r="477" spans="1:12">
      <c r="A477" s="14"/>
      <c r="B477" s="4"/>
      <c r="C477" s="4"/>
      <c r="D477" s="27"/>
      <c r="E477" s="4"/>
      <c r="F477" s="4"/>
      <c r="G477" s="8"/>
      <c r="H477" s="4"/>
      <c r="I477" s="4"/>
      <c r="J477" s="40"/>
      <c r="K477" s="4"/>
      <c r="L477" s="14"/>
    </row>
    <row r="478" spans="1:12">
      <c r="A478" s="14"/>
      <c r="B478" s="4"/>
      <c r="C478" s="4"/>
      <c r="D478" s="27"/>
      <c r="E478" s="4"/>
      <c r="F478" s="4"/>
      <c r="G478" s="8"/>
      <c r="H478" s="4"/>
      <c r="I478" s="4"/>
      <c r="J478" s="40"/>
      <c r="K478" s="4"/>
      <c r="L478" s="14"/>
    </row>
    <row r="479" spans="1:12">
      <c r="A479" s="14"/>
      <c r="B479" s="4"/>
      <c r="C479" s="4"/>
      <c r="D479" s="27"/>
      <c r="E479" s="4"/>
      <c r="F479" s="4"/>
      <c r="G479" s="8"/>
      <c r="H479" s="4"/>
      <c r="I479" s="4"/>
      <c r="J479" s="40"/>
      <c r="K479" s="4"/>
      <c r="L479" s="14"/>
    </row>
    <row r="480" spans="1:12">
      <c r="A480" s="14"/>
      <c r="B480" s="4"/>
      <c r="C480" s="4"/>
      <c r="D480" s="27"/>
      <c r="E480" s="4"/>
      <c r="F480" s="4"/>
      <c r="G480" s="8"/>
      <c r="H480" s="4"/>
      <c r="I480" s="4"/>
      <c r="J480" s="40"/>
      <c r="K480" s="4"/>
      <c r="L480" s="14"/>
    </row>
    <row r="481" spans="1:12">
      <c r="A481" s="14"/>
      <c r="B481" s="4"/>
      <c r="C481" s="4"/>
      <c r="D481" s="27"/>
      <c r="E481" s="4"/>
      <c r="F481" s="4"/>
      <c r="G481" s="8"/>
      <c r="H481" s="4"/>
      <c r="I481" s="4"/>
      <c r="J481" s="40"/>
      <c r="K481" s="4"/>
      <c r="L481" s="14"/>
    </row>
    <row r="482" spans="1:12">
      <c r="A482" s="14"/>
      <c r="B482" s="4"/>
      <c r="C482" s="4"/>
      <c r="D482" s="27"/>
      <c r="E482" s="4"/>
      <c r="F482" s="4"/>
      <c r="G482" s="8"/>
      <c r="H482" s="4"/>
      <c r="I482" s="4"/>
      <c r="J482" s="40"/>
      <c r="K482" s="4"/>
      <c r="L482" s="14"/>
    </row>
    <row r="483" spans="1:12">
      <c r="A483" s="14"/>
      <c r="B483" s="4"/>
      <c r="C483" s="4"/>
      <c r="D483" s="27"/>
      <c r="E483" s="4"/>
      <c r="F483" s="4"/>
      <c r="G483" s="8"/>
      <c r="H483" s="4"/>
      <c r="I483" s="4"/>
      <c r="J483" s="40"/>
      <c r="K483" s="4"/>
      <c r="L483" s="14"/>
    </row>
    <row r="484" spans="1:12">
      <c r="A484" s="14"/>
      <c r="B484" s="4"/>
      <c r="C484" s="4"/>
      <c r="D484" s="27"/>
      <c r="E484" s="4"/>
      <c r="F484" s="4"/>
      <c r="G484" s="8"/>
      <c r="H484" s="4"/>
      <c r="I484" s="4"/>
      <c r="J484" s="40"/>
      <c r="K484" s="4"/>
      <c r="L484" s="14"/>
    </row>
    <row r="485" spans="1:12">
      <c r="A485" s="14"/>
      <c r="B485" s="4"/>
      <c r="C485" s="4"/>
      <c r="D485" s="27"/>
      <c r="E485" s="4"/>
      <c r="F485" s="4"/>
      <c r="G485" s="8"/>
      <c r="H485" s="4"/>
      <c r="I485" s="4"/>
      <c r="J485" s="40"/>
      <c r="K485" s="4"/>
      <c r="L485" s="14"/>
    </row>
    <row r="486" spans="1:12">
      <c r="A486" s="14"/>
      <c r="B486" s="4"/>
      <c r="C486" s="4"/>
      <c r="D486" s="27"/>
      <c r="E486" s="4"/>
      <c r="F486" s="4"/>
      <c r="G486" s="8"/>
      <c r="H486" s="4"/>
      <c r="I486" s="4"/>
      <c r="J486" s="40"/>
      <c r="K486" s="4"/>
      <c r="L486" s="14"/>
    </row>
    <row r="487" spans="1:12">
      <c r="A487" s="14"/>
      <c r="B487" s="4"/>
      <c r="C487" s="4"/>
      <c r="D487" s="27"/>
      <c r="E487" s="4"/>
      <c r="F487" s="4"/>
      <c r="G487" s="8"/>
      <c r="H487" s="4"/>
      <c r="I487" s="4"/>
      <c r="J487" s="40"/>
      <c r="K487" s="4"/>
      <c r="L487" s="14"/>
    </row>
    <row r="488" spans="1:12">
      <c r="A488" s="14"/>
      <c r="B488" s="4"/>
      <c r="C488" s="4"/>
      <c r="D488" s="27"/>
      <c r="E488" s="4"/>
      <c r="F488" s="4"/>
      <c r="G488" s="8"/>
      <c r="H488" s="4"/>
      <c r="I488" s="4"/>
      <c r="J488" s="40"/>
      <c r="K488" s="4"/>
      <c r="L488" s="14"/>
    </row>
    <row r="489" spans="1:12" ht="16" thickBot="1">
      <c r="A489" s="15"/>
      <c r="B489" s="76"/>
      <c r="C489" s="76"/>
      <c r="D489" s="77"/>
      <c r="E489" s="76"/>
      <c r="F489" s="76"/>
      <c r="G489" s="78"/>
      <c r="H489" s="76"/>
      <c r="I489" s="76"/>
      <c r="J489" s="79"/>
      <c r="K489" s="76"/>
      <c r="L489" s="15"/>
    </row>
    <row r="490" spans="1:12">
      <c r="A490" s="14"/>
      <c r="B490" s="10"/>
      <c r="C490" s="1"/>
      <c r="D490" s="26"/>
      <c r="E490" s="2"/>
      <c r="F490" s="2"/>
      <c r="G490" s="7"/>
      <c r="H490" s="2"/>
      <c r="I490" s="2"/>
      <c r="J490" s="21"/>
      <c r="K490" s="2"/>
      <c r="L490" s="14"/>
    </row>
  </sheetData>
  <conditionalFormatting sqref="A79:D79 F79:L79 A2:L78 A109:B110 D109:L110 A80:L108 A111:L133 A135 A134:B134 D134:L134 A136:L490">
    <cfRule type="expression" dxfId="44" priority="38">
      <formula>NOT(ISBLANK($K2))</formula>
    </cfRule>
    <cfRule type="expression" dxfId="43" priority="40">
      <formula>$J2="x"</formula>
    </cfRule>
    <cfRule type="expression" dxfId="42" priority="41">
      <formula>$I2="x"</formula>
    </cfRule>
  </conditionalFormatting>
  <conditionalFormatting sqref="A2:A490">
    <cfRule type="expression" dxfId="41" priority="43">
      <formula>AND((ISBLANK($I2)),AND(NOT(ISBLANK($A2)),$A2&lt;TODAY()))</formula>
    </cfRule>
  </conditionalFormatting>
  <conditionalFormatting sqref="E79">
    <cfRule type="expression" dxfId="40" priority="34">
      <formula>NOT(ISBLANK($K79))</formula>
    </cfRule>
    <cfRule type="expression" dxfId="39" priority="35" stopIfTrue="1">
      <formula>AND((ISBLANK($K79)),AND(NOT(ISBLANK($A79)),$A79&lt;(TODAY()-30)))</formula>
    </cfRule>
    <cfRule type="expression" dxfId="38" priority="36">
      <formula>$J79="x"</formula>
    </cfRule>
    <cfRule type="expression" dxfId="37" priority="37">
      <formula>$I79="x"</formula>
    </cfRule>
  </conditionalFormatting>
  <conditionalFormatting sqref="C110">
    <cfRule type="expression" dxfId="36" priority="79">
      <formula>NOT(ISBLANK($K110))</formula>
    </cfRule>
    <cfRule type="expression" dxfId="35" priority="80" stopIfTrue="1">
      <formula>AND((ISBLANK($K110)),AND(NOT(ISBLANK($A110)),$A110&lt;(TODAY()-30)))</formula>
    </cfRule>
    <cfRule type="expression" dxfId="34" priority="81">
      <formula>$J110="x"</formula>
    </cfRule>
    <cfRule type="expression" dxfId="33" priority="82">
      <formula>$I110="x"</formula>
    </cfRule>
  </conditionalFormatting>
  <conditionalFormatting sqref="C109">
    <cfRule type="expression" dxfId="32" priority="30">
      <formula>NOT(ISBLANK($K109))</formula>
    </cfRule>
    <cfRule type="expression" dxfId="31" priority="31" stopIfTrue="1">
      <formula>AND((ISBLANK($K109)),AND(NOT(ISBLANK($A109)),$A109&lt;(TODAY()-30)))</formula>
    </cfRule>
    <cfRule type="expression" dxfId="30" priority="32">
      <formula>$J109="x"</formula>
    </cfRule>
    <cfRule type="expression" dxfId="29" priority="33">
      <formula>$I109="x"</formula>
    </cfRule>
  </conditionalFormatting>
  <conditionalFormatting sqref="F135:I135 K135">
    <cfRule type="expression" dxfId="28" priority="25">
      <formula>NOT(ISBLANK($K135))</formula>
    </cfRule>
    <cfRule type="expression" dxfId="27" priority="26" stopIfTrue="1">
      <formula>AND((ISBLANK($K135)),AND(NOT(ISBLANK($A135)),$A135&lt;(TODAY()-30)))</formula>
    </cfRule>
    <cfRule type="expression" dxfId="26" priority="27">
      <formula>$J135="x"</formula>
    </cfRule>
    <cfRule type="expression" dxfId="25" priority="28">
      <formula>$I135="x"</formula>
    </cfRule>
  </conditionalFormatting>
  <conditionalFormatting sqref="B135">
    <cfRule type="expression" dxfId="24" priority="21">
      <formula>NOT(ISBLANK($K135))</formula>
    </cfRule>
    <cfRule type="expression" dxfId="23" priority="22" stopIfTrue="1">
      <formula>AND((ISBLANK($K135)),AND(NOT(ISBLANK($A135)),$A135&lt;(TODAY()-30)))</formula>
    </cfRule>
    <cfRule type="expression" dxfId="22" priority="23">
      <formula>$J135="x"</formula>
    </cfRule>
    <cfRule type="expression" dxfId="21" priority="24">
      <formula>$I135="x"</formula>
    </cfRule>
  </conditionalFormatting>
  <conditionalFormatting sqref="C134:C135">
    <cfRule type="expression" dxfId="20" priority="17">
      <formula>NOT(ISBLANK($K134))</formula>
    </cfRule>
    <cfRule type="expression" dxfId="19" priority="18" stopIfTrue="1">
      <formula>AND((ISBLANK($K134)),AND(NOT(ISBLANK($A134)),$A134&lt;(TODAY()-30)))</formula>
    </cfRule>
    <cfRule type="expression" dxfId="18" priority="19">
      <formula>$J134="x"</formula>
    </cfRule>
    <cfRule type="expression" dxfId="17" priority="20">
      <formula>$I134="x"</formula>
    </cfRule>
  </conditionalFormatting>
  <conditionalFormatting sqref="D135">
    <cfRule type="expression" dxfId="16" priority="13">
      <formula>NOT(ISBLANK($K135))</formula>
    </cfRule>
    <cfRule type="expression" dxfId="15" priority="14" stopIfTrue="1">
      <formula>AND((ISBLANK($K135)),AND(NOT(ISBLANK($A135)),$A135&lt;(TODAY()-30)))</formula>
    </cfRule>
    <cfRule type="expression" dxfId="14" priority="15">
      <formula>$J135="x"</formula>
    </cfRule>
    <cfRule type="expression" dxfId="13" priority="16">
      <formula>$I135="x"</formula>
    </cfRule>
  </conditionalFormatting>
  <conditionalFormatting sqref="E135">
    <cfRule type="expression" dxfId="12" priority="9">
      <formula>NOT(ISBLANK($K135))</formula>
    </cfRule>
    <cfRule type="expression" dxfId="11" priority="10" stopIfTrue="1">
      <formula>AND((ISBLANK($K135)),AND(NOT(ISBLANK($A135)),$A135&lt;(TODAY()-30)))</formula>
    </cfRule>
    <cfRule type="expression" dxfId="10" priority="11">
      <formula>$J135="x"</formula>
    </cfRule>
    <cfRule type="expression" dxfId="9" priority="12">
      <formula>$I135="x"</formula>
    </cfRule>
  </conditionalFormatting>
  <conditionalFormatting sqref="J135">
    <cfRule type="expression" dxfId="8" priority="5">
      <formula>NOT(ISBLANK($K135))</formula>
    </cfRule>
    <cfRule type="expression" dxfId="7" priority="6" stopIfTrue="1">
      <formula>AND((ISBLANK($K135)),AND(NOT(ISBLANK($A135)),$A135&lt;(TODAY()-30)))</formula>
    </cfRule>
    <cfRule type="expression" dxfId="6" priority="7">
      <formula>$J135="x"</formula>
    </cfRule>
    <cfRule type="expression" dxfId="5" priority="8">
      <formula>$I135="x"</formula>
    </cfRule>
  </conditionalFormatting>
  <conditionalFormatting sqref="L135">
    <cfRule type="expression" dxfId="4" priority="1">
      <formula>NOT(ISBLANK($K135))</formula>
    </cfRule>
    <cfRule type="expression" dxfId="3" priority="2" stopIfTrue="1">
      <formula>AND((ISBLANK($K135)),AND(NOT(ISBLANK($A135)),$A135&lt;(TODAY()-30)))</formula>
    </cfRule>
    <cfRule type="expression" dxfId="2" priority="3">
      <formula>$J135="x"</formula>
    </cfRule>
    <cfRule type="expression" dxfId="1" priority="4">
      <formula>$I135="x"</formula>
    </cfRule>
  </conditionalFormatting>
  <conditionalFormatting sqref="A79:D79 F79:L79 A2:L78 A109:B110 D109:L110 A80:L108 A111:L133 A135">
    <cfRule type="expression" dxfId="0" priority="39">
      <formula>AND((ISBLANK($K2)),AND(NOT(ISBLANK($A2)),$A2&lt;(TODAY()-30)))</formula>
    </cfRule>
  </conditionalFormatting>
  <hyperlinks>
    <hyperlink ref="C2" r:id="rId1" xr:uid="{F17D59C4-3E9D-4638-8A47-6A82757C58B2}"/>
    <hyperlink ref="C4" r:id="rId2" xr:uid="{F2A65643-5E7F-4B3F-947E-E3777E093B4A}"/>
    <hyperlink ref="C3" r:id="rId3" xr:uid="{9902D2CC-3717-47C0-B829-DDC700D04D2B}"/>
    <hyperlink ref="C9" r:id="rId4" xr:uid="{9A303934-8FEF-45F4-A5D7-BF95C23B35CD}"/>
    <hyperlink ref="C11" r:id="rId5" xr:uid="{B938B8C5-5F27-474F-B4E6-A90278FDB03F}"/>
    <hyperlink ref="C12" r:id="rId6" xr:uid="{F46025C6-805D-4583-9F5A-7CB65B49764A}"/>
    <hyperlink ref="C14" r:id="rId7" xr:uid="{890B6224-7040-434E-AC4A-D85084A90969}"/>
    <hyperlink ref="C15" r:id="rId8" xr:uid="{97EF9563-4DBB-42F1-99F6-D475AE5CC100}"/>
    <hyperlink ref="C16" r:id="rId9" xr:uid="{75C66322-790A-477C-9DB3-494B698CF9C9}"/>
    <hyperlink ref="C17" r:id="rId10" xr:uid="{D5E5C900-0D50-4E35-A315-EF07BFDF4607}"/>
    <hyperlink ref="C22" r:id="rId11" xr:uid="{B0331FF0-175C-4F76-BC0D-348379B91FDD}"/>
    <hyperlink ref="C23" r:id="rId12" xr:uid="{CB211429-CB0B-4074-A3FB-C1ADAB0F6CBA}"/>
    <hyperlink ref="C20" r:id="rId13" xr:uid="{5B06C78D-AF8E-4F30-B7A3-370BA9F56901}"/>
    <hyperlink ref="C28" r:id="rId14" xr:uid="{0637A98C-1E67-4304-A64B-CE1FE0C7DBF7}"/>
    <hyperlink ref="C31" r:id="rId15" xr:uid="{7E8FE4DD-AA16-4AC0-9AC2-282AFBF4FBC8}"/>
    <hyperlink ref="C32" r:id="rId16" xr:uid="{02A51CCA-2744-4C63-BBA0-62C880913A25}"/>
    <hyperlink ref="C33" r:id="rId17" xr:uid="{27A1550A-E84F-4BBD-9DE0-C8CEC5CDEAD8}"/>
    <hyperlink ref="C34" r:id="rId18" xr:uid="{DD5A91F0-2A53-4370-BD78-A5D026B9E640}"/>
    <hyperlink ref="C35" r:id="rId19" xr:uid="{04E5EAFC-642F-446A-ACD3-06691CE8AE3C}"/>
    <hyperlink ref="C36" r:id="rId20" xr:uid="{223ACE16-E0C7-44DB-AB88-B4B46DCA60B7}"/>
    <hyperlink ref="C39" r:id="rId21" xr:uid="{037AC61A-EFAF-46CD-951D-3C2B1E23ED55}"/>
    <hyperlink ref="C40" r:id="rId22" xr:uid="{591DDA84-4AC0-45FF-B576-02D030AD342B}"/>
    <hyperlink ref="C41" r:id="rId23" xr:uid="{D7D1C615-9C1E-42E4-A457-CE167162857D}"/>
    <hyperlink ref="C42" r:id="rId24" xr:uid="{098A9A8D-6041-4165-AFF9-3D38DFF3EB14}"/>
    <hyperlink ref="C44" r:id="rId25" xr:uid="{EE063252-8F9E-45CA-AAB0-0F8D0788949C}"/>
    <hyperlink ref="C7" r:id="rId26" xr:uid="{85EEF10B-4B5B-4C33-9454-10EA893A5726}"/>
    <hyperlink ref="C51" r:id="rId27" xr:uid="{4659703D-4DB5-4A37-9432-68CF4D922842}"/>
    <hyperlink ref="C55" r:id="rId28" xr:uid="{691D73F6-BFEA-49C5-B418-899FBFFD458C}"/>
    <hyperlink ref="C56" r:id="rId29" xr:uid="{7CB567A4-12A9-45AF-AACD-AB5C2698D956}"/>
    <hyperlink ref="C59" r:id="rId30" xr:uid="{E6A85345-0B5E-4F34-9A58-59CE41F5317C}"/>
    <hyperlink ref="C60" r:id="rId31" xr:uid="{DDD15015-5100-4203-ACC8-D14FA380B665}"/>
    <hyperlink ref="C57" r:id="rId32" xr:uid="{560805CA-6A71-4EE9-8CEF-010221F5FA5A}"/>
    <hyperlink ref="C61" r:id="rId33" xr:uid="{B408E4A1-069C-4ED7-9736-360347F90F74}"/>
    <hyperlink ref="C58" r:id="rId34" xr:uid="{E9475EBA-9AC7-4872-9B14-AC6ABE3FAA0C}"/>
    <hyperlink ref="C62" r:id="rId35" xr:uid="{A7B29DCB-AEBF-45A4-B2EE-058F0EF26BEA}"/>
    <hyperlink ref="C63" r:id="rId36" xr:uid="{E2BE2C05-5D01-4658-A03A-C5D2DB4C90F8}"/>
    <hyperlink ref="C64" r:id="rId37" display="acordca1@gmail.com" xr:uid="{62FF66FE-1CF7-41C5-826A-1A9FF35B80C1}"/>
    <hyperlink ref="C66" r:id="rId38" xr:uid="{DC0CAEFA-811A-47C8-B205-A4FF84569A9A}"/>
    <hyperlink ref="C68" r:id="rId39" xr:uid="{CD187B7C-92DB-4D14-9BCC-29922CE3688E}"/>
    <hyperlink ref="C69" r:id="rId40" xr:uid="{5C72C91C-73C9-455E-848F-F0889C60AB9E}"/>
    <hyperlink ref="C70" r:id="rId41" xr:uid="{272CD568-10C3-4430-9873-39FDBDCA8117}"/>
    <hyperlink ref="C71" r:id="rId42" xr:uid="{31E26150-28C3-4D45-A4D3-D2604ECFA7EC}"/>
    <hyperlink ref="C72" r:id="rId43" xr:uid="{15AFAC68-1666-447D-AB85-2A68A5553A95}"/>
    <hyperlink ref="C67" r:id="rId44" xr:uid="{4FBC1349-7F9D-4373-BFF8-B9A3B16A7E82}"/>
    <hyperlink ref="C73" r:id="rId45" xr:uid="{6AD29E8B-C8E3-4D26-88EA-6A6A7F221EBD}"/>
    <hyperlink ref="C75" r:id="rId46" xr:uid="{98301DA1-6E80-41C4-86B0-DFE85156A245}"/>
    <hyperlink ref="C74" r:id="rId47" xr:uid="{FB2EB8BB-FB8F-4B18-B888-BAFD86478C4D}"/>
    <hyperlink ref="C76" r:id="rId48" xr:uid="{F7AC3A5B-EEB1-4A11-92F8-479FB35C9B2F}"/>
    <hyperlink ref="C79" r:id="rId49" xr:uid="{F9577F6A-8E5D-4B63-86B9-F9413D101EE2}"/>
    <hyperlink ref="C82" r:id="rId50" xr:uid="{FA7C6D86-E0A9-43F6-AB1E-C83A2C6F9EED}"/>
    <hyperlink ref="C84" r:id="rId51" xr:uid="{9ED9CE70-39A5-4B6F-BFE0-225D52F646F0}"/>
    <hyperlink ref="C86" r:id="rId52" xr:uid="{18E3A13B-BCA1-439F-8F8A-C2BD2A90B43F}"/>
    <hyperlink ref="C87" r:id="rId53" xr:uid="{C286188C-61BB-4C60-A086-C2E3845DBAE7}"/>
    <hyperlink ref="C85" r:id="rId54" xr:uid="{4940ABEE-6D3B-46CF-AEE2-C67526384EA5}"/>
    <hyperlink ref="C88" r:id="rId55" xr:uid="{A5F832D4-68B7-4013-B0C2-9981769959C8}"/>
    <hyperlink ref="C96" r:id="rId56" xr:uid="{1F2E70E7-897F-44DF-8231-61D4D06B36F4}"/>
    <hyperlink ref="C99" r:id="rId57" xr:uid="{4402EF05-E50B-4294-BF77-085928FEBE80}"/>
    <hyperlink ref="C101" r:id="rId58" xr:uid="{C308406E-0D89-49CA-885B-111168683CE6}"/>
    <hyperlink ref="C100" r:id="rId59" xr:uid="{15A751A9-4CDF-426F-8467-1E5DF00D7BC5}"/>
    <hyperlink ref="C102" r:id="rId60" xr:uid="{302BD8A0-62D7-43F8-BAED-13758A669E0D}"/>
    <hyperlink ref="C104" r:id="rId61" xr:uid="{CC9004BD-4312-4166-8D00-258A1438540C}"/>
    <hyperlink ref="C103" r:id="rId62" xr:uid="{467D2EE4-CFDE-4DC1-9A98-2662609FE22E}"/>
    <hyperlink ref="C97" r:id="rId63" xr:uid="{D7952DEE-16FA-4C5B-B6B7-AA7B41C8F332}"/>
    <hyperlink ref="C105" r:id="rId64" xr:uid="{C3C32173-0685-40A4-B4CA-396412865904}"/>
    <hyperlink ref="C106" r:id="rId65" xr:uid="{EC25B3C7-929B-494D-9607-249168BEEB4E}"/>
    <hyperlink ref="C108" r:id="rId66" xr:uid="{05E33FD8-25F2-44E5-9B94-738A1FFAD4AA}"/>
    <hyperlink ref="C110" r:id="rId67" xr:uid="{029DCB91-EDDA-4E06-AAE7-41D489CD44C6}"/>
    <hyperlink ref="C107" r:id="rId68" xr:uid="{1B433E98-BBF7-45CA-8525-B2C6B831B40C}"/>
    <hyperlink ref="C113" r:id="rId69" xr:uid="{1128C9A8-068D-4B09-B17F-EF9AAABAC0AA}"/>
    <hyperlink ref="C118" r:id="rId70" xr:uid="{8A939378-1589-4CB9-82B7-F3BDE5DE7CB5}"/>
    <hyperlink ref="C119" r:id="rId71" xr:uid="{8EBF1C8C-9D3C-4C8C-B504-7F35DCB173C1}"/>
    <hyperlink ref="C120" r:id="rId72" xr:uid="{46FB9083-92DB-4AE7-B171-80A378E5B350}"/>
    <hyperlink ref="C123" r:id="rId73" xr:uid="{7D6B117A-DFA0-4D73-A940-4CE3D515ED13}"/>
    <hyperlink ref="C128" r:id="rId74" xr:uid="{773E44F0-EF01-48E6-B07B-696692420F7F}"/>
    <hyperlink ref="C134" r:id="rId75" xr:uid="{421EEFF0-5837-4A11-BEEC-95B11D0A1705}"/>
    <hyperlink ref="C135" r:id="rId76" xr:uid="{71BA51BA-F580-4B15-94A1-F4CD95D36614}"/>
    <hyperlink ref="C137" r:id="rId77" xr:uid="{A0F46350-9F17-402B-A101-DCD3AF4A73A5}"/>
    <hyperlink ref="C121" r:id="rId78" xr:uid="{7CEC4A6F-BAA2-42DB-9985-585A5DF7D2DE}"/>
    <hyperlink ref="C138" r:id="rId79" xr:uid="{7DE771F8-D2A4-4F2B-9736-5E717E91C22E}"/>
    <hyperlink ref="C140" r:id="rId80" xr:uid="{49D13C8D-B551-414C-B424-93FE5ECCF8C7}"/>
    <hyperlink ref="C139" r:id="rId81" xr:uid="{44DDA465-3138-4396-883B-288BFDDA43CC}"/>
    <hyperlink ref="C142" r:id="rId82" xr:uid="{A0B1EEDC-B786-4DCA-ACE3-83FEAAA9FA51}"/>
    <hyperlink ref="C143" r:id="rId83" xr:uid="{B4A6D8BE-0A2F-40CB-8F59-4D35F155BE0E}"/>
    <hyperlink ref="C144" r:id="rId84" xr:uid="{328599AD-B2D0-4025-B0D5-DAC650FD1C5A}"/>
    <hyperlink ref="C146" r:id="rId85" xr:uid="{4D2F4E82-42EE-4AD1-ABE3-FA3C92EE19C4}"/>
    <hyperlink ref="C149" r:id="rId86" xr:uid="{B9A283BC-0F32-4592-9CE8-4064E319CC5F}"/>
    <hyperlink ref="C148" r:id="rId87" xr:uid="{8CEBE5E7-9412-4021-B1C9-0CBCFBBFA27E}"/>
    <hyperlink ref="C161" r:id="rId88" xr:uid="{97FC9C7E-38D1-40D9-A533-07D7475B72F0}"/>
    <hyperlink ref="C165" r:id="rId89" xr:uid="{44D24EF5-65C2-42B4-A172-DF0EBD4F0BAA}"/>
    <hyperlink ref="C169" r:id="rId90" xr:uid="{00C01EFE-EB48-45AD-8930-FF5CC7E96947}"/>
    <hyperlink ref="C172" r:id="rId91" xr:uid="{19605E8F-C7D8-440B-A545-01C4427F52F6}"/>
    <hyperlink ref="C173" r:id="rId92" xr:uid="{E2205A78-D8F0-4A0A-B8C1-5720FDA2060F}"/>
    <hyperlink ref="C174" r:id="rId93" xr:uid="{C2411C8B-4284-4B80-9B78-87E0CC961E1F}"/>
    <hyperlink ref="C168" r:id="rId94" xr:uid="{3A908335-281D-4C89-90FB-F0C199D3625E}"/>
    <hyperlink ref="C175" r:id="rId95" xr:uid="{A76F392E-CF3C-47A7-A4A6-E8B862319765}"/>
    <hyperlink ref="C176" r:id="rId96" xr:uid="{30C8E9EF-E865-4B04-82BE-BEE99E03CC51}"/>
    <hyperlink ref="C167" r:id="rId97" xr:uid="{F13B4179-58C3-47F0-88FA-87957F46550B}"/>
    <hyperlink ref="C164" r:id="rId98" xr:uid="{B16FA2FF-72B6-4F69-865C-0FA35EEE31E6}"/>
    <hyperlink ref="C178" r:id="rId99" xr:uid="{4F0DD4F3-24D7-4403-80AC-175A3BF34E2E}"/>
    <hyperlink ref="C179" r:id="rId100" xr:uid="{B2C67024-78F3-4B99-9544-1A517EEC819E}"/>
    <hyperlink ref="C180" r:id="rId101" xr:uid="{47589BD0-D18C-4555-940A-12A8ACC74756}"/>
    <hyperlink ref="C182" r:id="rId102" display="david@traditionslouisville.com" xr:uid="{94B8D14C-F7F5-4E1D-A97F-44F748836220}"/>
    <hyperlink ref="C185" r:id="rId103" xr:uid="{966EB98A-A46D-4C49-973D-5C3EFC2F44C9}"/>
    <hyperlink ref="C183" r:id="rId104" xr:uid="{CFB32E4A-F2D4-4CC5-AD86-2BB4CFCD8D2E}"/>
    <hyperlink ref="C186" r:id="rId105" xr:uid="{3E040629-8C5B-4FEC-9A0E-A7241BD1DB13}"/>
    <hyperlink ref="C187" r:id="rId106" xr:uid="{A27B7D87-E4C2-46A3-ADE6-3CA00EC4F5EF}"/>
    <hyperlink ref="C188" r:id="rId107" xr:uid="{68E1345E-A19F-44EA-8A46-7EABA1BFA457}"/>
    <hyperlink ref="C166" r:id="rId108" xr:uid="{08F067B7-2B8B-4B9A-B928-5121DAF33C97}"/>
    <hyperlink ref="C189" r:id="rId109" xr:uid="{153F542A-21EB-451D-8105-7BAFF0C5C609}"/>
    <hyperlink ref="C190" r:id="rId110" xr:uid="{F1FE0D84-8259-449D-9389-EFC640DF6A53}"/>
    <hyperlink ref="C194" r:id="rId111" xr:uid="{8344E1CB-0671-4654-819C-EDD5D88F1D32}"/>
    <hyperlink ref="C192" r:id="rId112" xr:uid="{CCAC0A1D-E50C-4E51-B407-0BB17D4575E2}"/>
    <hyperlink ref="C195" r:id="rId113" xr:uid="{D4A59FCF-D71D-435F-8670-AFB5DD3D9BDA}"/>
    <hyperlink ref="C200" r:id="rId114" xr:uid="{C56D724D-1B0A-4F9D-8CAE-3B15C1BC5681}"/>
    <hyperlink ref="C198" r:id="rId115" xr:uid="{6B2AB7E7-FA87-4F52-949A-EF6D53CAD444}"/>
    <hyperlink ref="C196" r:id="rId116" xr:uid="{535714FF-8815-4F1A-9A11-4BE22A70F2B1}"/>
    <hyperlink ref="C205" r:id="rId117" xr:uid="{8639CB61-F616-40EA-BE62-66250F555517}"/>
    <hyperlink ref="C206" r:id="rId118" xr:uid="{C00BFB49-F016-4C1E-9EC8-A8656C835DCF}"/>
    <hyperlink ref="C202" r:id="rId119" xr:uid="{5D4EBA4A-D44F-4C6A-BFC1-5E85A3E08FF7}"/>
    <hyperlink ref="C207" r:id="rId120" xr:uid="{BCB98A06-7794-49B9-A232-2C8E6D8F70C7}"/>
    <hyperlink ref="C208" r:id="rId121" xr:uid="{DA941C32-21D4-4814-AD2E-7121FACEAD49}"/>
    <hyperlink ref="C209" r:id="rId122" xr:uid="{A7EB8019-34DA-46D8-AB55-8BCDD2A7AE9C}"/>
    <hyperlink ref="C210" r:id="rId123" xr:uid="{FA394FF4-3632-4426-BFF6-C8B2A436BF51}"/>
    <hyperlink ref="C211" r:id="rId124" xr:uid="{65472E07-6214-471A-95E2-3CF9A9C126A7}"/>
    <hyperlink ref="C213" r:id="rId125" xr:uid="{520D44FC-5112-4600-AFC2-1383218E00E1}"/>
    <hyperlink ref="C212" r:id="rId126" xr:uid="{1B06DB4B-1674-4017-BE2C-22BE7BD3E617}"/>
    <hyperlink ref="C214" r:id="rId127" xr:uid="{FB9FB5ED-FBE4-4121-B580-5E0E847AFEFA}"/>
    <hyperlink ref="C218" r:id="rId128" xr:uid="{EE6FF2EA-FE33-4666-98F6-DE47D5D09C72}"/>
    <hyperlink ref="C217" r:id="rId129" xr:uid="{5DCE08FB-DFD9-4BE4-B183-77BF4628414A}"/>
    <hyperlink ref="C219" r:id="rId130" xr:uid="{55E62FB6-676C-4E4D-8361-7C5BCD748A84}"/>
    <hyperlink ref="C220" r:id="rId131" xr:uid="{6A70A06E-7BD2-4639-8A7C-5BE1569BFFE5}"/>
    <hyperlink ref="C221" r:id="rId132" xr:uid="{EC682AE3-89AB-4B6D-AF1B-94D1C65F4E21}"/>
    <hyperlink ref="C222" r:id="rId133" xr:uid="{B020ADAE-C4BF-425C-AB5B-00131B06E668}"/>
    <hyperlink ref="C223" r:id="rId134" xr:uid="{5034C8F6-F755-466F-87D4-BD7E6CBF9DF4}"/>
    <hyperlink ref="C224" r:id="rId135" xr:uid="{050F1649-D684-4BFA-9091-3CD6387EADA5}"/>
  </hyperlinks>
  <pageMargins left="0.7" right="0.7" top="0.75" bottom="0.75" header="0.3" footer="0.3"/>
  <pageSetup fitToHeight="0" orientation="landscape" r:id="rId13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F8DF2-B4B9-49F4-A1C6-3550A4AF07BD}">
  <dimension ref="A1:E21"/>
  <sheetViews>
    <sheetView tabSelected="1" workbookViewId="0">
      <selection activeCell="G9" sqref="G9"/>
    </sheetView>
  </sheetViews>
  <sheetFormatPr baseColWidth="10" defaultColWidth="8.83203125" defaultRowHeight="15"/>
  <cols>
    <col min="1" max="1" width="21.5" customWidth="1"/>
  </cols>
  <sheetData>
    <row r="1" spans="1:5">
      <c r="B1" s="99">
        <v>2021</v>
      </c>
      <c r="C1" s="100"/>
      <c r="D1" s="99">
        <v>2022</v>
      </c>
      <c r="E1" s="99"/>
    </row>
    <row r="2" spans="1:5">
      <c r="B2" s="48" t="s">
        <v>1649</v>
      </c>
      <c r="C2" s="84" t="s">
        <v>1650</v>
      </c>
    </row>
    <row r="3" spans="1:5" ht="16">
      <c r="A3" s="73" t="s">
        <v>1651</v>
      </c>
      <c r="B3" s="86">
        <f>COUNTIF('Mold Calls 2021'!B2:B223,"*")</f>
        <v>222</v>
      </c>
      <c r="C3" s="84"/>
      <c r="D3" s="86">
        <f>COUNTIF('Mold Calls 2022'!B2:B210,"*")</f>
        <v>209</v>
      </c>
    </row>
    <row r="4" spans="1:5">
      <c r="A4" t="s">
        <v>1652</v>
      </c>
      <c r="B4" s="48">
        <f>COUNTIF('Mold Calls 2021'!I2:I223,"*")</f>
        <v>114</v>
      </c>
      <c r="C4" s="85">
        <f>B4/B3*100</f>
        <v>51.351351351351347</v>
      </c>
      <c r="D4">
        <f>COUNTIF('Mold Calls 2022'!J2:J223,"*")</f>
        <v>127</v>
      </c>
      <c r="E4" s="85">
        <f>D4/D3*100</f>
        <v>60.765550239234443</v>
      </c>
    </row>
    <row r="5" spans="1:5" ht="16">
      <c r="A5" s="75" t="s">
        <v>1653</v>
      </c>
      <c r="B5" s="48">
        <f>B3-B4</f>
        <v>108</v>
      </c>
      <c r="C5" s="85">
        <f>B5/B3*100</f>
        <v>48.648648648648653</v>
      </c>
      <c r="D5">
        <f>D3-D4</f>
        <v>82</v>
      </c>
      <c r="E5" s="85">
        <f>D5/D3*100</f>
        <v>39.23444976076555</v>
      </c>
    </row>
    <row r="6" spans="1:5">
      <c r="C6" s="87"/>
    </row>
    <row r="7" spans="1:5">
      <c r="A7" s="48" t="s">
        <v>1654</v>
      </c>
      <c r="C7" s="87"/>
    </row>
    <row r="8" spans="1:5">
      <c r="A8" s="72" t="s">
        <v>1655</v>
      </c>
      <c r="B8" s="88">
        <f>COUNTIFS('Mold Calls 2021'!A2:A223,"&gt;="&amp;DATE(2021,1,1),'Mold Calls 2021'!A2:A223,"&lt;=" &amp;DATE(2021,1,31))</f>
        <v>0</v>
      </c>
      <c r="C8" s="84">
        <f>B8/B3*100</f>
        <v>0</v>
      </c>
      <c r="D8" s="88">
        <f>COUNTIFS('Mold Calls 2022'!A2:A210,"&gt;="&amp;DATE(2022,1,1),'Mold Calls 2022'!A2:A210,"&lt;=" &amp;DATE(2022,1,31))</f>
        <v>30</v>
      </c>
      <c r="E8" s="85">
        <f>D8/$D$3*100</f>
        <v>14.354066985645932</v>
      </c>
    </row>
    <row r="9" spans="1:5">
      <c r="A9" s="72" t="s">
        <v>1656</v>
      </c>
      <c r="B9" s="48">
        <f>COUNTIFS('Mold Calls 2021'!A2:A223,"&gt;="&amp;DATE(2021,2,1),'Mold Calls 2021'!A2:A223,"&lt;=" &amp;DATE(2021,2,28))</f>
        <v>0</v>
      </c>
      <c r="C9" s="84">
        <f>B9/B3*100</f>
        <v>0</v>
      </c>
      <c r="D9" s="88">
        <f>COUNTIFS('Mold Calls 2022'!$A$2:$A$210,"&gt;="&amp;DATE(2022,2,1),'Mold Calls 2022'!$A$2:$A$210,"&lt;=" &amp;DATE(2022,2,28))</f>
        <v>18</v>
      </c>
      <c r="E9" s="85">
        <f>D9/$D$3*100</f>
        <v>8.6124401913875595</v>
      </c>
    </row>
    <row r="10" spans="1:5">
      <c r="A10" s="72" t="s">
        <v>1657</v>
      </c>
      <c r="B10" s="48">
        <f>COUNTIFS('Mold Calls 2021'!A2:A223,"&gt;="&amp;DATE(2021,3,1),'Mold Calls 2021'!A2:A223,"&lt;=" &amp;DATE(2021,3,31))</f>
        <v>18</v>
      </c>
      <c r="C10" s="85">
        <f>B10/B3*100</f>
        <v>8.1081081081081088</v>
      </c>
      <c r="D10" s="88">
        <f>COUNTIFS('Mold Calls 2022'!$A$2:$A$210,"&gt;="&amp;DATE(2022,3,1),'Mold Calls 2022'!$A$2:$A$210,"&lt;=" &amp;DATE(2022,3,31))</f>
        <v>25</v>
      </c>
      <c r="E10" s="85">
        <f t="shared" ref="E10:E19" si="0">D10/$D$3*100</f>
        <v>11.961722488038278</v>
      </c>
    </row>
    <row r="11" spans="1:5">
      <c r="A11" s="72" t="s">
        <v>1658</v>
      </c>
      <c r="B11" s="48">
        <f>COUNTIFS('Mold Calls 2021'!A2:A223,"&gt;="&amp;DATE(2021,4,1),'Mold Calls 2021'!A2:A223,"&lt;=" &amp;DATE(2021,4,30))</f>
        <v>16</v>
      </c>
      <c r="C11" s="85">
        <f>B11/$B$3*100</f>
        <v>7.2072072072072073</v>
      </c>
      <c r="D11" s="88">
        <f>COUNTIFS('Mold Calls 2022'!$A$2:$A$210,"&gt;="&amp;DATE(2022,4,1),'Mold Calls 2022'!$A$2:$A$210,"&lt;=" &amp;DATE(2022,4,30))</f>
        <v>20</v>
      </c>
      <c r="E11" s="85">
        <f>D11/$D$3*100</f>
        <v>9.5693779904306222</v>
      </c>
    </row>
    <row r="12" spans="1:5">
      <c r="A12" s="72" t="s">
        <v>1659</v>
      </c>
      <c r="B12" s="48">
        <f>COUNTIFS('Mold Calls 2021'!A2:A223,"&gt;="&amp;DATE(2021,5,1),'Mold Calls 2021'!A2:A223,"&lt;=" &amp;DATE(2021,5,31))</f>
        <v>15</v>
      </c>
      <c r="C12" s="85">
        <f t="shared" ref="C12:C19" si="1">B12/$B$3*100</f>
        <v>6.756756756756757</v>
      </c>
      <c r="D12" s="88">
        <f>COUNTIFS('Mold Calls 2022'!$A$2:$A$210,"&gt;="&amp;DATE(2022,5,1),'Mold Calls 2022'!$A$2:$A$210,"&lt;=" &amp;DATE(2022,5,31))</f>
        <v>17</v>
      </c>
      <c r="E12" s="85">
        <f t="shared" si="0"/>
        <v>8.133971291866029</v>
      </c>
    </row>
    <row r="13" spans="1:5">
      <c r="A13" s="72" t="s">
        <v>1660</v>
      </c>
      <c r="B13" s="48">
        <f>COUNTIFS('Mold Calls 2021'!A2:A223,"&gt;="&amp;DATE(2021,6,1),'Mold Calls 2021'!A2:A223,"&lt;=" &amp;DATE(2021,6,30))</f>
        <v>18</v>
      </c>
      <c r="C13" s="85">
        <f t="shared" si="1"/>
        <v>8.1081081081081088</v>
      </c>
      <c r="D13" s="88">
        <f>COUNTIFS('Mold Calls 2022'!$A$2:$A$210,"&gt;="&amp;DATE(2022,6,1),'Mold Calls 2022'!$A$2:$A$210,"&lt;=" &amp;DATE(2022,6,30))</f>
        <v>13</v>
      </c>
      <c r="E13" s="85">
        <f t="shared" si="0"/>
        <v>6.2200956937799043</v>
      </c>
    </row>
    <row r="14" spans="1:5">
      <c r="A14" s="72" t="s">
        <v>1661</v>
      </c>
      <c r="B14" s="48">
        <f>COUNTIFS('Mold Calls 2021'!A6:A227,"&gt;="&amp;DATE(2021,7,1),'Mold Calls 2021'!A6:A227,"&lt;=" &amp;DATE(2021,7,31))</f>
        <v>25</v>
      </c>
      <c r="C14" s="85">
        <f t="shared" si="1"/>
        <v>11.261261261261261</v>
      </c>
      <c r="D14" s="88">
        <f>COUNTIFS('Mold Calls 2022'!$A$2:$A$210,"&gt;="&amp;DATE(2022,7,1),'Mold Calls 2022'!$A$2:$A$210,"&lt;=" &amp;DATE(2022,7,31))</f>
        <v>22</v>
      </c>
      <c r="E14" s="85">
        <f t="shared" si="0"/>
        <v>10.526315789473683</v>
      </c>
    </row>
    <row r="15" spans="1:5">
      <c r="A15" s="72" t="s">
        <v>1662</v>
      </c>
      <c r="B15" s="48">
        <f>COUNTIFS('Mold Calls 2021'!A2:A223,"&gt;="&amp;DATE(2021,8,1),'Mold Calls 2021'!A2:A223,"&lt;=" &amp;DATE(2021,8,31))</f>
        <v>28</v>
      </c>
      <c r="C15" s="85">
        <f t="shared" si="1"/>
        <v>12.612612612612612</v>
      </c>
      <c r="D15" s="88">
        <f>COUNTIFS('Mold Calls 2022'!$A$2:$A$210,"&gt;="&amp;DATE(2022,8,1),'Mold Calls 2022'!$A$2:$A$210,"&lt;=" &amp;DATE(2022,8,31))</f>
        <v>36</v>
      </c>
      <c r="E15" s="85">
        <f t="shared" si="0"/>
        <v>17.224880382775119</v>
      </c>
    </row>
    <row r="16" spans="1:5">
      <c r="A16" s="72" t="s">
        <v>1663</v>
      </c>
      <c r="B16" s="48">
        <f>COUNTIFS('Mold Calls 2021'!A2:A223,"&gt;="&amp;DATE(2021,9,1),'Mold Calls 2021'!A2:A223,"&lt;=" &amp;DATE(2021,9,30))</f>
        <v>42</v>
      </c>
      <c r="C16" s="85">
        <f t="shared" si="1"/>
        <v>18.918918918918919</v>
      </c>
      <c r="D16" s="88">
        <f>COUNTIFS('Mold Calls 2022'!$A$2:$A$210,"&gt;="&amp;DATE(2022,9,1),'Mold Calls 2022'!$A$2:$A$210,"&lt;=" &amp;DATE(2022,9,30))</f>
        <v>28</v>
      </c>
      <c r="E16" s="85">
        <f t="shared" si="0"/>
        <v>13.397129186602871</v>
      </c>
    </row>
    <row r="17" spans="1:5">
      <c r="A17" s="72" t="s">
        <v>1664</v>
      </c>
      <c r="B17" s="48">
        <f>COUNTIFS('Mold Calls 2021'!A2:A223,"&gt;="&amp;DATE(2021,10,1),'Mold Calls 2021'!A2:A223,"&lt;=" &amp;DATE(2021,10,31))</f>
        <v>30</v>
      </c>
      <c r="C17" s="85">
        <f t="shared" si="1"/>
        <v>13.513513513513514</v>
      </c>
      <c r="D17" s="88">
        <f>COUNTIFS('Mold Calls 2022'!$A$2:$A$210,"&gt;="&amp;DATE(2022,10,1),'Mold Calls 2022'!$A$2:$A$210,"&lt;=" &amp;DATE(2022,10,31))</f>
        <v>0</v>
      </c>
      <c r="E17" s="85">
        <f t="shared" si="0"/>
        <v>0</v>
      </c>
    </row>
    <row r="18" spans="1:5">
      <c r="A18" s="72" t="s">
        <v>1665</v>
      </c>
      <c r="B18" s="48">
        <f>COUNTIFS('Mold Calls 2021'!A2:A223,"&gt;="&amp;DATE(2021,11,1),'Mold Calls 2021'!A2:A223,"&lt;=" &amp;DATE(2021,11,30))</f>
        <v>29</v>
      </c>
      <c r="C18" s="85">
        <f t="shared" si="1"/>
        <v>13.063063063063062</v>
      </c>
      <c r="D18" s="88">
        <f>COUNTIFS('Mold Calls 2022'!$A$2:$A$210,"&gt;="&amp;DATE(2022,11,1),'Mold Calls 2022'!$A$2:$A$210,"&lt;=" &amp;DATE(2022,11,30))</f>
        <v>0</v>
      </c>
      <c r="E18" s="85">
        <f t="shared" si="0"/>
        <v>0</v>
      </c>
    </row>
    <row r="19" spans="1:5">
      <c r="A19" s="72" t="s">
        <v>1666</v>
      </c>
      <c r="B19" s="48">
        <f>COUNTIFS('Mold Calls 2021'!A2:A300,"&gt;="&amp;DATE(2021,12,1),'Mold Calls 2021'!A2:A300,"&lt;=" &amp;DATE(2021,12,31))</f>
        <v>1</v>
      </c>
      <c r="C19" s="85">
        <f t="shared" si="1"/>
        <v>0.45045045045045046</v>
      </c>
      <c r="D19" s="88">
        <f>COUNTIFS('Mold Calls 2022'!$A$2:$A$210,"&gt;="&amp;DATE(2022,12,1),'Mold Calls 2022'!$A$2:$A$210,"&lt;=" &amp;DATE(2022,12,31))</f>
        <v>0</v>
      </c>
      <c r="E19" s="85">
        <f t="shared" si="0"/>
        <v>0</v>
      </c>
    </row>
    <row r="20" spans="1:5">
      <c r="A20" s="82" t="s">
        <v>1667</v>
      </c>
      <c r="B20" s="83">
        <f>SUM(B8:B19)</f>
        <v>222</v>
      </c>
      <c r="C20" s="81"/>
      <c r="D20" s="81">
        <f>SUM(D8:D19)</f>
        <v>209</v>
      </c>
      <c r="E20" s="81"/>
    </row>
    <row r="21" spans="1:5" ht="25">
      <c r="B21" s="80" t="s">
        <v>1668</v>
      </c>
    </row>
  </sheetData>
  <mergeCells count="2">
    <mergeCell ref="B1:C1"/>
    <mergeCell ref="D1:E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88F415D5C6DEE4392F4E90EDE71B71D" ma:contentTypeVersion="4" ma:contentTypeDescription="Create a new document." ma:contentTypeScope="" ma:versionID="5a1f84e217c6c60a612446d7cf9ee2ee">
  <xsd:schema xmlns:xsd="http://www.w3.org/2001/XMLSchema" xmlns:xs="http://www.w3.org/2001/XMLSchema" xmlns:p="http://schemas.microsoft.com/office/2006/metadata/properties" xmlns:ns2="9db2f463-ccbc-4b24-ac0d-0efbb5009315" xmlns:ns3="199cfd7a-48b0-46fb-a055-db37cae7b386" targetNamespace="http://schemas.microsoft.com/office/2006/metadata/properties" ma:root="true" ma:fieldsID="9fa89b5f77ff15b8c733b0cf663e8ae1" ns2:_="" ns3:_="">
    <xsd:import namespace="9db2f463-ccbc-4b24-ac0d-0efbb5009315"/>
    <xsd:import namespace="199cfd7a-48b0-46fb-a055-db37cae7b38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b2f463-ccbc-4b24-ac0d-0efbb50093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9cfd7a-48b0-46fb-a055-db37cae7b38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97FB45-8DE4-4356-AF36-D8321630F5F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9B82156-9D57-47B4-984E-A40639C99C9D}">
  <ds:schemaRefs>
    <ds:schemaRef ds:uri="http://schemas.microsoft.com/sharepoint/v3/contenttype/forms"/>
  </ds:schemaRefs>
</ds:datastoreItem>
</file>

<file path=customXml/itemProps3.xml><?xml version="1.0" encoding="utf-8"?>
<ds:datastoreItem xmlns:ds="http://schemas.openxmlformats.org/officeDocument/2006/customXml" ds:itemID="{A3D6DB24-E79C-4228-9745-E480EF1941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b2f463-ccbc-4b24-ac0d-0efbb5009315"/>
    <ds:schemaRef ds:uri="199cfd7a-48b0-46fb-a055-db37cae7b3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Mold Calls 2021</vt:lpstr>
      <vt:lpstr>Mold Calls 2022</vt:lpstr>
      <vt:lpstr>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 Goebel</cp:lastModifiedBy>
  <cp:revision/>
  <dcterms:created xsi:type="dcterms:W3CDTF">2021-02-08T13:41:52Z</dcterms:created>
  <dcterms:modified xsi:type="dcterms:W3CDTF">2022-10-07T22:56:57Z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0x010100888F415D5C6DEE4392F4E90EDE71B71D</vt:lpwstr>
  </property>
</Properties>
</file>