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Cosas\Programación\Visual Basic\Estrella Accesorios\"/>
    </mc:Choice>
  </mc:AlternateContent>
  <bookViews>
    <workbookView xWindow="0" yWindow="0" windowWidth="2049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5" i="1" l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4" i="1"/>
  <c r="W5" i="1" s="1"/>
  <c r="W3" i="1"/>
  <c r="AH145" i="1"/>
  <c r="AB145" i="1"/>
  <c r="AA145" i="1"/>
  <c r="Z145" i="1"/>
  <c r="X145" i="1"/>
  <c r="AH144" i="1"/>
  <c r="AB144" i="1"/>
  <c r="AA144" i="1"/>
  <c r="Z144" i="1"/>
  <c r="X144" i="1"/>
  <c r="AH143" i="1"/>
  <c r="AB143" i="1"/>
  <c r="AA143" i="1"/>
  <c r="Z143" i="1"/>
  <c r="X143" i="1"/>
  <c r="AH142" i="1"/>
  <c r="AB142" i="1"/>
  <c r="AA142" i="1"/>
  <c r="Z142" i="1"/>
  <c r="X142" i="1"/>
  <c r="AH141" i="1"/>
  <c r="AB141" i="1"/>
  <c r="AA141" i="1"/>
  <c r="Z141" i="1"/>
  <c r="X141" i="1"/>
  <c r="AH140" i="1"/>
  <c r="AB140" i="1"/>
  <c r="AA140" i="1"/>
  <c r="Z140" i="1"/>
  <c r="X140" i="1"/>
  <c r="AH139" i="1"/>
  <c r="AB139" i="1"/>
  <c r="AA139" i="1"/>
  <c r="Z139" i="1"/>
  <c r="X139" i="1"/>
  <c r="AH138" i="1"/>
  <c r="AB138" i="1"/>
  <c r="AA138" i="1"/>
  <c r="Z138" i="1"/>
  <c r="X138" i="1"/>
  <c r="AH137" i="1"/>
  <c r="AB137" i="1"/>
  <c r="AA137" i="1"/>
  <c r="Z137" i="1"/>
  <c r="X137" i="1"/>
  <c r="AH136" i="1"/>
  <c r="AB136" i="1"/>
  <c r="AA136" i="1"/>
  <c r="Z136" i="1"/>
  <c r="X136" i="1"/>
  <c r="AH135" i="1"/>
  <c r="AB135" i="1"/>
  <c r="AA135" i="1"/>
  <c r="Z135" i="1"/>
  <c r="X135" i="1"/>
  <c r="AH134" i="1"/>
  <c r="AB134" i="1"/>
  <c r="AA134" i="1"/>
  <c r="Z134" i="1"/>
  <c r="X134" i="1"/>
  <c r="AH133" i="1"/>
  <c r="AB133" i="1"/>
  <c r="AA133" i="1"/>
  <c r="Z133" i="1"/>
  <c r="X133" i="1"/>
  <c r="AH132" i="1"/>
  <c r="AB132" i="1"/>
  <c r="AA132" i="1"/>
  <c r="Z132" i="1"/>
  <c r="X132" i="1"/>
  <c r="AH131" i="1"/>
  <c r="AB131" i="1"/>
  <c r="AA131" i="1"/>
  <c r="Z131" i="1"/>
  <c r="X131" i="1"/>
  <c r="AH130" i="1"/>
  <c r="AB130" i="1"/>
  <c r="AA130" i="1"/>
  <c r="Z130" i="1"/>
  <c r="X130" i="1"/>
  <c r="AH129" i="1"/>
  <c r="AB129" i="1"/>
  <c r="AA129" i="1"/>
  <c r="Z129" i="1"/>
  <c r="X129" i="1"/>
  <c r="AH128" i="1"/>
  <c r="AB128" i="1"/>
  <c r="AA128" i="1"/>
  <c r="Z128" i="1"/>
  <c r="X128" i="1"/>
  <c r="AH127" i="1"/>
  <c r="AB127" i="1"/>
  <c r="AA127" i="1"/>
  <c r="Z127" i="1"/>
  <c r="X127" i="1"/>
  <c r="AH126" i="1"/>
  <c r="AB126" i="1"/>
  <c r="AA126" i="1"/>
  <c r="Z126" i="1"/>
  <c r="X126" i="1"/>
  <c r="AH125" i="1"/>
  <c r="AB125" i="1"/>
  <c r="AA125" i="1"/>
  <c r="Z125" i="1"/>
  <c r="X125" i="1"/>
  <c r="AH124" i="1"/>
  <c r="AB124" i="1"/>
  <c r="AA124" i="1"/>
  <c r="Z124" i="1"/>
  <c r="X124" i="1"/>
  <c r="AH123" i="1"/>
  <c r="AB123" i="1"/>
  <c r="AA123" i="1"/>
  <c r="Z123" i="1"/>
  <c r="X123" i="1"/>
  <c r="AH122" i="1"/>
  <c r="AB122" i="1"/>
  <c r="AA122" i="1"/>
  <c r="Z122" i="1"/>
  <c r="X122" i="1"/>
  <c r="AH121" i="1"/>
  <c r="AB121" i="1"/>
  <c r="AA121" i="1"/>
  <c r="Z121" i="1"/>
  <c r="X121" i="1"/>
  <c r="AH120" i="1"/>
  <c r="AB120" i="1"/>
  <c r="AA120" i="1"/>
  <c r="Z120" i="1"/>
  <c r="X120" i="1"/>
  <c r="AH119" i="1"/>
  <c r="AB119" i="1"/>
  <c r="AA119" i="1"/>
  <c r="Z119" i="1"/>
  <c r="X119" i="1"/>
  <c r="AH118" i="1"/>
  <c r="AB118" i="1"/>
  <c r="AA118" i="1"/>
  <c r="Z118" i="1"/>
  <c r="X118" i="1"/>
  <c r="AH117" i="1"/>
  <c r="AB117" i="1"/>
  <c r="AA117" i="1"/>
  <c r="Z117" i="1"/>
  <c r="X117" i="1"/>
  <c r="AH116" i="1"/>
  <c r="AB116" i="1"/>
  <c r="AA116" i="1"/>
  <c r="Z116" i="1"/>
  <c r="X116" i="1"/>
  <c r="AH115" i="1"/>
  <c r="AB115" i="1"/>
  <c r="AA115" i="1"/>
  <c r="Z115" i="1"/>
  <c r="X115" i="1"/>
  <c r="AH114" i="1"/>
  <c r="AB114" i="1"/>
  <c r="AA114" i="1"/>
  <c r="Z114" i="1"/>
  <c r="X114" i="1"/>
  <c r="AH113" i="1"/>
  <c r="AB113" i="1"/>
  <c r="AA113" i="1"/>
  <c r="Z113" i="1"/>
  <c r="X113" i="1"/>
  <c r="AH112" i="1"/>
  <c r="AB112" i="1"/>
  <c r="AA112" i="1"/>
  <c r="Z112" i="1"/>
  <c r="X112" i="1"/>
  <c r="AH111" i="1"/>
  <c r="AB111" i="1"/>
  <c r="AA111" i="1"/>
  <c r="Z111" i="1"/>
  <c r="X111" i="1"/>
  <c r="AH110" i="1"/>
  <c r="AB110" i="1"/>
  <c r="AA110" i="1"/>
  <c r="Z110" i="1"/>
  <c r="X110" i="1"/>
  <c r="AH109" i="1"/>
  <c r="AB109" i="1"/>
  <c r="AA109" i="1"/>
  <c r="Z109" i="1"/>
  <c r="X109" i="1"/>
  <c r="AH108" i="1"/>
  <c r="AB108" i="1"/>
  <c r="AA108" i="1"/>
  <c r="Z108" i="1"/>
  <c r="X108" i="1"/>
  <c r="AH107" i="1"/>
  <c r="AB107" i="1"/>
  <c r="AA107" i="1"/>
  <c r="Z107" i="1"/>
  <c r="X107" i="1"/>
  <c r="AH106" i="1"/>
  <c r="AB106" i="1"/>
  <c r="AA106" i="1"/>
  <c r="Z106" i="1"/>
  <c r="X106" i="1"/>
  <c r="AH105" i="1"/>
  <c r="AB105" i="1"/>
  <c r="AA105" i="1"/>
  <c r="Z105" i="1"/>
  <c r="X105" i="1"/>
  <c r="AH104" i="1"/>
  <c r="AB104" i="1"/>
  <c r="AA104" i="1"/>
  <c r="Z104" i="1"/>
  <c r="X104" i="1"/>
  <c r="AH103" i="1"/>
  <c r="AB103" i="1"/>
  <c r="AA103" i="1"/>
  <c r="Z103" i="1"/>
  <c r="X103" i="1"/>
  <c r="AH102" i="1"/>
  <c r="AB102" i="1"/>
  <c r="AA102" i="1"/>
  <c r="Z102" i="1"/>
  <c r="X102" i="1"/>
  <c r="AH101" i="1"/>
  <c r="AB101" i="1"/>
  <c r="AA101" i="1"/>
  <c r="Z101" i="1"/>
  <c r="X101" i="1"/>
  <c r="AH100" i="1"/>
  <c r="AB100" i="1"/>
  <c r="AA100" i="1"/>
  <c r="Z100" i="1"/>
  <c r="X100" i="1"/>
  <c r="AH99" i="1"/>
  <c r="AB99" i="1"/>
  <c r="AA99" i="1"/>
  <c r="Z99" i="1"/>
  <c r="X99" i="1"/>
  <c r="AH98" i="1"/>
  <c r="AB98" i="1"/>
  <c r="AA98" i="1"/>
  <c r="Z98" i="1"/>
  <c r="X98" i="1"/>
  <c r="AH97" i="1"/>
  <c r="AB97" i="1"/>
  <c r="AA97" i="1"/>
  <c r="Z97" i="1"/>
  <c r="X97" i="1"/>
  <c r="AH96" i="1"/>
  <c r="AB96" i="1"/>
  <c r="AA96" i="1"/>
  <c r="Z96" i="1"/>
  <c r="X96" i="1"/>
  <c r="AH95" i="1"/>
  <c r="AB95" i="1"/>
  <c r="AA95" i="1"/>
  <c r="Z95" i="1"/>
  <c r="X95" i="1"/>
  <c r="AH94" i="1"/>
  <c r="AB94" i="1"/>
  <c r="AA94" i="1"/>
  <c r="Z94" i="1"/>
  <c r="X94" i="1"/>
  <c r="AH93" i="1"/>
  <c r="AB93" i="1"/>
  <c r="AA93" i="1"/>
  <c r="Z93" i="1"/>
  <c r="X93" i="1"/>
  <c r="AH92" i="1"/>
  <c r="AB92" i="1"/>
  <c r="AA92" i="1"/>
  <c r="Z92" i="1"/>
  <c r="X92" i="1"/>
  <c r="AH91" i="1"/>
  <c r="AB91" i="1"/>
  <c r="AA91" i="1"/>
  <c r="Z91" i="1"/>
  <c r="X91" i="1"/>
  <c r="AH90" i="1"/>
  <c r="AB90" i="1"/>
  <c r="AA90" i="1"/>
  <c r="Z90" i="1"/>
  <c r="X90" i="1"/>
  <c r="AH89" i="1"/>
  <c r="AB89" i="1"/>
  <c r="AA89" i="1"/>
  <c r="Z89" i="1"/>
  <c r="X89" i="1"/>
  <c r="AH88" i="1"/>
  <c r="AB88" i="1"/>
  <c r="AA88" i="1"/>
  <c r="Z88" i="1"/>
  <c r="X88" i="1"/>
  <c r="AH87" i="1"/>
  <c r="AB87" i="1"/>
  <c r="AA87" i="1"/>
  <c r="Z87" i="1"/>
  <c r="X87" i="1"/>
  <c r="AH86" i="1"/>
  <c r="AB86" i="1"/>
  <c r="AA86" i="1"/>
  <c r="Z86" i="1"/>
  <c r="X86" i="1"/>
  <c r="AH85" i="1"/>
  <c r="AB85" i="1"/>
  <c r="AA85" i="1"/>
  <c r="Z85" i="1"/>
  <c r="X85" i="1"/>
  <c r="AH84" i="1"/>
  <c r="AB84" i="1"/>
  <c r="AA84" i="1"/>
  <c r="Z84" i="1"/>
  <c r="X84" i="1"/>
  <c r="AH83" i="1"/>
  <c r="AB83" i="1"/>
  <c r="AA83" i="1"/>
  <c r="Z83" i="1"/>
  <c r="X83" i="1"/>
  <c r="AH82" i="1"/>
  <c r="AB82" i="1"/>
  <c r="AA82" i="1"/>
  <c r="Z82" i="1"/>
  <c r="X82" i="1"/>
  <c r="AH81" i="1"/>
  <c r="AB81" i="1"/>
  <c r="AA81" i="1"/>
  <c r="Z81" i="1"/>
  <c r="X81" i="1"/>
  <c r="AH80" i="1"/>
  <c r="AB80" i="1"/>
  <c r="AA80" i="1"/>
  <c r="Z80" i="1"/>
  <c r="X80" i="1"/>
  <c r="AH79" i="1"/>
  <c r="AB79" i="1"/>
  <c r="AA79" i="1"/>
  <c r="Z79" i="1"/>
  <c r="X79" i="1"/>
  <c r="AH78" i="1"/>
  <c r="AB78" i="1"/>
  <c r="AA78" i="1"/>
  <c r="Z78" i="1"/>
  <c r="X78" i="1"/>
  <c r="AH77" i="1"/>
  <c r="AB77" i="1"/>
  <c r="AA77" i="1"/>
  <c r="Z77" i="1"/>
  <c r="X77" i="1"/>
  <c r="AH76" i="1"/>
  <c r="AB76" i="1"/>
  <c r="AA76" i="1"/>
  <c r="Z76" i="1"/>
  <c r="X76" i="1"/>
  <c r="AH75" i="1"/>
  <c r="AB75" i="1"/>
  <c r="AA75" i="1"/>
  <c r="Z75" i="1"/>
  <c r="X75" i="1"/>
  <c r="AH74" i="1"/>
  <c r="AB74" i="1"/>
  <c r="AA74" i="1"/>
  <c r="Z74" i="1"/>
  <c r="X74" i="1"/>
  <c r="AH73" i="1"/>
  <c r="AB73" i="1"/>
  <c r="AA73" i="1"/>
  <c r="Z73" i="1"/>
  <c r="X73" i="1"/>
  <c r="AH72" i="1"/>
  <c r="AB72" i="1"/>
  <c r="AA72" i="1"/>
  <c r="Z72" i="1"/>
  <c r="X72" i="1"/>
  <c r="AH71" i="1"/>
  <c r="AB71" i="1"/>
  <c r="AA71" i="1"/>
  <c r="Z71" i="1"/>
  <c r="X71" i="1"/>
  <c r="AH70" i="1"/>
  <c r="AB70" i="1"/>
  <c r="AA70" i="1"/>
  <c r="Z70" i="1"/>
  <c r="X70" i="1"/>
  <c r="AH69" i="1"/>
  <c r="AB69" i="1"/>
  <c r="AA69" i="1"/>
  <c r="Z69" i="1"/>
  <c r="X69" i="1"/>
  <c r="AH68" i="1"/>
  <c r="AB68" i="1"/>
  <c r="AA68" i="1"/>
  <c r="Z68" i="1"/>
  <c r="X68" i="1"/>
  <c r="AH67" i="1"/>
  <c r="AB67" i="1"/>
  <c r="AA67" i="1"/>
  <c r="Z67" i="1"/>
  <c r="X67" i="1"/>
  <c r="AH66" i="1"/>
  <c r="AB66" i="1"/>
  <c r="AA66" i="1"/>
  <c r="Z66" i="1"/>
  <c r="X66" i="1"/>
  <c r="AH65" i="1"/>
  <c r="AB65" i="1"/>
  <c r="AA65" i="1"/>
  <c r="Z65" i="1"/>
  <c r="X65" i="1"/>
  <c r="AH64" i="1"/>
  <c r="AB64" i="1"/>
  <c r="AA64" i="1"/>
  <c r="Z64" i="1"/>
  <c r="X64" i="1"/>
  <c r="AH63" i="1"/>
  <c r="AB63" i="1"/>
  <c r="AA63" i="1"/>
  <c r="Z63" i="1"/>
  <c r="X63" i="1"/>
  <c r="AH62" i="1"/>
  <c r="AB62" i="1"/>
  <c r="AA62" i="1"/>
  <c r="Z62" i="1"/>
  <c r="X62" i="1"/>
  <c r="AH61" i="1"/>
  <c r="AB61" i="1"/>
  <c r="AA61" i="1"/>
  <c r="Z61" i="1"/>
  <c r="X61" i="1"/>
  <c r="AH60" i="1"/>
  <c r="AB60" i="1"/>
  <c r="AA60" i="1"/>
  <c r="Z60" i="1"/>
  <c r="X60" i="1"/>
  <c r="AH59" i="1"/>
  <c r="AB59" i="1"/>
  <c r="AA59" i="1"/>
  <c r="Z59" i="1"/>
  <c r="X59" i="1"/>
  <c r="AH58" i="1"/>
  <c r="AB58" i="1"/>
  <c r="AA58" i="1"/>
  <c r="Z58" i="1"/>
  <c r="X58" i="1"/>
  <c r="AH57" i="1"/>
  <c r="AB57" i="1"/>
  <c r="AA57" i="1"/>
  <c r="Z57" i="1"/>
  <c r="X57" i="1"/>
  <c r="AH56" i="1"/>
  <c r="AB56" i="1"/>
  <c r="AA56" i="1"/>
  <c r="Z56" i="1"/>
  <c r="X56" i="1"/>
  <c r="AH55" i="1"/>
  <c r="AB55" i="1"/>
  <c r="AA55" i="1"/>
  <c r="Z55" i="1"/>
  <c r="X55" i="1"/>
  <c r="AH54" i="1"/>
  <c r="AB54" i="1"/>
  <c r="AA54" i="1"/>
  <c r="Z54" i="1"/>
  <c r="X54" i="1"/>
  <c r="AH53" i="1"/>
  <c r="AB53" i="1"/>
  <c r="AA53" i="1"/>
  <c r="Z53" i="1"/>
  <c r="X53" i="1"/>
  <c r="AH52" i="1"/>
  <c r="AB52" i="1"/>
  <c r="AA52" i="1"/>
  <c r="Z52" i="1"/>
  <c r="X52" i="1"/>
  <c r="AH51" i="1"/>
  <c r="AB51" i="1"/>
  <c r="AA51" i="1"/>
  <c r="Z51" i="1"/>
  <c r="X51" i="1"/>
  <c r="AH50" i="1"/>
  <c r="AB50" i="1"/>
  <c r="AA50" i="1"/>
  <c r="Z50" i="1"/>
  <c r="X50" i="1"/>
  <c r="AH49" i="1"/>
  <c r="AB49" i="1"/>
  <c r="AA49" i="1"/>
  <c r="Z49" i="1"/>
  <c r="X49" i="1"/>
  <c r="AH48" i="1"/>
  <c r="AB48" i="1"/>
  <c r="AA48" i="1"/>
  <c r="Z48" i="1"/>
  <c r="X48" i="1"/>
  <c r="AH47" i="1"/>
  <c r="AB47" i="1"/>
  <c r="AA47" i="1"/>
  <c r="Z47" i="1"/>
  <c r="X47" i="1"/>
  <c r="AH46" i="1"/>
  <c r="AB46" i="1"/>
  <c r="AA46" i="1"/>
  <c r="Z46" i="1"/>
  <c r="X46" i="1"/>
  <c r="AH45" i="1"/>
  <c r="AB45" i="1"/>
  <c r="AA45" i="1"/>
  <c r="Z45" i="1"/>
  <c r="X45" i="1"/>
  <c r="AH44" i="1"/>
  <c r="AB44" i="1"/>
  <c r="AA44" i="1"/>
  <c r="Z44" i="1"/>
  <c r="X44" i="1"/>
  <c r="AH43" i="1"/>
  <c r="AB43" i="1"/>
  <c r="AA43" i="1"/>
  <c r="Z43" i="1"/>
  <c r="X43" i="1"/>
  <c r="AH42" i="1"/>
  <c r="AG42" i="1"/>
  <c r="AB42" i="1"/>
  <c r="AA42" i="1"/>
  <c r="Z42" i="1"/>
  <c r="X42" i="1"/>
  <c r="AH41" i="1"/>
  <c r="AG41" i="1"/>
  <c r="AB41" i="1"/>
  <c r="AA41" i="1"/>
  <c r="Z41" i="1"/>
  <c r="X41" i="1"/>
  <c r="AH40" i="1"/>
  <c r="AG40" i="1"/>
  <c r="AB40" i="1"/>
  <c r="AA40" i="1"/>
  <c r="Z40" i="1"/>
  <c r="X40" i="1"/>
  <c r="AH39" i="1"/>
  <c r="AG39" i="1"/>
  <c r="AB39" i="1"/>
  <c r="AA39" i="1"/>
  <c r="Z39" i="1"/>
  <c r="X39" i="1"/>
  <c r="AH38" i="1"/>
  <c r="AG38" i="1"/>
  <c r="AB38" i="1"/>
  <c r="AA38" i="1"/>
  <c r="Z38" i="1"/>
  <c r="X38" i="1"/>
  <c r="AH37" i="1"/>
  <c r="AG37" i="1"/>
  <c r="AB37" i="1"/>
  <c r="AA37" i="1"/>
  <c r="Z37" i="1"/>
  <c r="X37" i="1"/>
  <c r="AH36" i="1"/>
  <c r="AG36" i="1"/>
  <c r="AB36" i="1"/>
  <c r="AA36" i="1"/>
  <c r="Z36" i="1"/>
  <c r="X36" i="1"/>
  <c r="AH35" i="1"/>
  <c r="AG35" i="1"/>
  <c r="AB35" i="1"/>
  <c r="AA35" i="1"/>
  <c r="Z35" i="1"/>
  <c r="X35" i="1"/>
  <c r="AH34" i="1"/>
  <c r="AG34" i="1"/>
  <c r="AB34" i="1"/>
  <c r="AA34" i="1"/>
  <c r="Z34" i="1"/>
  <c r="X34" i="1"/>
  <c r="AH33" i="1"/>
  <c r="AG33" i="1"/>
  <c r="AB33" i="1"/>
  <c r="AA33" i="1"/>
  <c r="Z33" i="1"/>
  <c r="X33" i="1"/>
  <c r="AH32" i="1"/>
  <c r="AG32" i="1"/>
  <c r="AB32" i="1"/>
  <c r="AA32" i="1"/>
  <c r="Z32" i="1"/>
  <c r="X32" i="1"/>
  <c r="AH31" i="1"/>
  <c r="AG31" i="1"/>
  <c r="AB31" i="1"/>
  <c r="AA31" i="1"/>
  <c r="Z31" i="1"/>
  <c r="X31" i="1"/>
  <c r="AH30" i="1"/>
  <c r="AG30" i="1"/>
  <c r="AB30" i="1"/>
  <c r="AA30" i="1"/>
  <c r="Z30" i="1"/>
  <c r="X30" i="1"/>
  <c r="AH29" i="1"/>
  <c r="AG29" i="1"/>
  <c r="AB29" i="1"/>
  <c r="AA29" i="1"/>
  <c r="Z29" i="1"/>
  <c r="X29" i="1"/>
  <c r="AH28" i="1"/>
  <c r="AG28" i="1"/>
  <c r="AB28" i="1"/>
  <c r="AA28" i="1"/>
  <c r="Z28" i="1"/>
  <c r="X28" i="1"/>
  <c r="AH27" i="1"/>
  <c r="AG27" i="1"/>
  <c r="AB27" i="1"/>
  <c r="AA27" i="1"/>
  <c r="Z27" i="1"/>
  <c r="X27" i="1"/>
  <c r="AH26" i="1"/>
  <c r="AG26" i="1"/>
  <c r="AB26" i="1"/>
  <c r="AA26" i="1"/>
  <c r="Z26" i="1"/>
  <c r="X26" i="1"/>
  <c r="AH25" i="1"/>
  <c r="AG25" i="1"/>
  <c r="AB25" i="1"/>
  <c r="AA25" i="1"/>
  <c r="Z25" i="1"/>
  <c r="X25" i="1"/>
  <c r="AH24" i="1"/>
  <c r="AG24" i="1"/>
  <c r="AB24" i="1"/>
  <c r="AA24" i="1"/>
  <c r="Z24" i="1"/>
  <c r="X24" i="1"/>
  <c r="AH23" i="1"/>
  <c r="AG23" i="1"/>
  <c r="AB23" i="1"/>
  <c r="AA23" i="1"/>
  <c r="Z23" i="1"/>
  <c r="X23" i="1"/>
  <c r="AH22" i="1"/>
  <c r="AG22" i="1"/>
  <c r="AB22" i="1"/>
  <c r="AA22" i="1"/>
  <c r="Z22" i="1"/>
  <c r="X22" i="1"/>
  <c r="AH21" i="1"/>
  <c r="AG21" i="1"/>
  <c r="AB21" i="1"/>
  <c r="AA21" i="1"/>
  <c r="Z21" i="1"/>
  <c r="X21" i="1"/>
  <c r="AH20" i="1"/>
  <c r="AG20" i="1"/>
  <c r="AB20" i="1"/>
  <c r="AA20" i="1"/>
  <c r="Z20" i="1"/>
  <c r="X20" i="1"/>
  <c r="AH19" i="1"/>
  <c r="AG19" i="1"/>
  <c r="AB19" i="1"/>
  <c r="AA19" i="1"/>
  <c r="Z19" i="1"/>
  <c r="X19" i="1"/>
  <c r="AH18" i="1"/>
  <c r="AG18" i="1"/>
  <c r="AB18" i="1"/>
  <c r="AA18" i="1"/>
  <c r="Z18" i="1"/>
  <c r="X18" i="1"/>
  <c r="AH17" i="1"/>
  <c r="AG17" i="1"/>
  <c r="AB17" i="1"/>
  <c r="AA17" i="1"/>
  <c r="Z17" i="1"/>
  <c r="X17" i="1"/>
  <c r="AH16" i="1"/>
  <c r="AG16" i="1"/>
  <c r="AB16" i="1"/>
  <c r="AA16" i="1"/>
  <c r="Z16" i="1"/>
  <c r="X16" i="1"/>
  <c r="AH15" i="1"/>
  <c r="AG15" i="1"/>
  <c r="AB15" i="1"/>
  <c r="AA15" i="1"/>
  <c r="Z15" i="1"/>
  <c r="X15" i="1"/>
  <c r="AH14" i="1"/>
  <c r="AG14" i="1"/>
  <c r="AB14" i="1"/>
  <c r="AA14" i="1"/>
  <c r="Z14" i="1"/>
  <c r="X14" i="1"/>
  <c r="AH13" i="1"/>
  <c r="AG13" i="1"/>
  <c r="AB13" i="1"/>
  <c r="AA13" i="1"/>
  <c r="Z13" i="1"/>
  <c r="X13" i="1"/>
  <c r="AH12" i="1"/>
  <c r="AG12" i="1"/>
  <c r="AB12" i="1"/>
  <c r="AA12" i="1"/>
  <c r="Z12" i="1"/>
  <c r="X12" i="1"/>
  <c r="AH11" i="1"/>
  <c r="AG11" i="1"/>
  <c r="AB11" i="1"/>
  <c r="AA11" i="1"/>
  <c r="Z11" i="1"/>
  <c r="X11" i="1"/>
  <c r="AH10" i="1"/>
  <c r="AG10" i="1"/>
  <c r="AB10" i="1"/>
  <c r="AA10" i="1"/>
  <c r="Z10" i="1"/>
  <c r="X10" i="1"/>
  <c r="AH9" i="1"/>
  <c r="AG9" i="1"/>
  <c r="AB9" i="1"/>
  <c r="AA9" i="1"/>
  <c r="Z9" i="1"/>
  <c r="X9" i="1"/>
  <c r="AH8" i="1"/>
  <c r="AG8" i="1"/>
  <c r="AB8" i="1"/>
  <c r="AA8" i="1"/>
  <c r="Z8" i="1"/>
  <c r="X8" i="1"/>
  <c r="AH7" i="1"/>
  <c r="AG7" i="1"/>
  <c r="AB7" i="1"/>
  <c r="AA7" i="1"/>
  <c r="Z7" i="1"/>
  <c r="X7" i="1"/>
  <c r="AH6" i="1"/>
  <c r="AG6" i="1"/>
  <c r="AB6" i="1"/>
  <c r="AA6" i="1"/>
  <c r="Z6" i="1"/>
  <c r="X6" i="1"/>
  <c r="AH5" i="1"/>
  <c r="AG5" i="1"/>
  <c r="AB5" i="1"/>
  <c r="AA5" i="1"/>
  <c r="Z5" i="1"/>
  <c r="X5" i="1"/>
  <c r="AH4" i="1"/>
  <c r="AG4" i="1"/>
  <c r="AB4" i="1"/>
  <c r="AA4" i="1"/>
  <c r="Z4" i="1"/>
  <c r="X4" i="1"/>
  <c r="AH3" i="1"/>
  <c r="AG3" i="1"/>
  <c r="AB3" i="1"/>
  <c r="AA3" i="1"/>
  <c r="Z3" i="1"/>
  <c r="X3" i="1"/>
  <c r="AH2" i="1"/>
  <c r="AG2" i="1"/>
  <c r="AB2" i="1"/>
  <c r="AA2" i="1"/>
  <c r="Z2" i="1"/>
  <c r="X2" i="1"/>
  <c r="O5" i="1"/>
  <c r="O4" i="1"/>
  <c r="O3" i="1"/>
  <c r="O2" i="1"/>
  <c r="R10" i="1"/>
  <c r="R9" i="1"/>
  <c r="R8" i="1"/>
  <c r="R7" i="1"/>
  <c r="R6" i="1"/>
  <c r="R5" i="1"/>
  <c r="R4" i="1"/>
  <c r="R3" i="1"/>
  <c r="N2" i="1"/>
  <c r="U2" i="1"/>
  <c r="R2" i="1"/>
  <c r="N5" i="1"/>
  <c r="N4" i="1"/>
  <c r="N3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F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l="1"/>
  <c r="AG61" i="1"/>
  <c r="N6" i="1"/>
  <c r="O6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F63" i="1" l="1"/>
  <c r="AG62" i="1"/>
  <c r="F64" i="1" l="1"/>
  <c r="AG63" i="1"/>
  <c r="F65" i="1" l="1"/>
  <c r="AG64" i="1"/>
  <c r="F66" i="1" l="1"/>
  <c r="AG65" i="1"/>
  <c r="F67" i="1" l="1"/>
  <c r="AG66" i="1"/>
  <c r="F68" i="1" l="1"/>
  <c r="AG67" i="1"/>
  <c r="F69" i="1" l="1"/>
  <c r="AG68" i="1"/>
  <c r="F70" i="1" l="1"/>
  <c r="AG69" i="1"/>
  <c r="F71" i="1" l="1"/>
  <c r="AG70" i="1"/>
  <c r="F72" i="1" l="1"/>
  <c r="AG71" i="1"/>
  <c r="F73" i="1" l="1"/>
  <c r="AG72" i="1"/>
  <c r="F74" i="1" l="1"/>
  <c r="AG73" i="1"/>
  <c r="F75" i="1" l="1"/>
  <c r="AG74" i="1"/>
  <c r="F76" i="1" l="1"/>
  <c r="AG75" i="1"/>
  <c r="F77" i="1" l="1"/>
  <c r="AG76" i="1"/>
  <c r="F78" i="1" l="1"/>
  <c r="AG77" i="1"/>
  <c r="F79" i="1" l="1"/>
  <c r="AG78" i="1"/>
  <c r="F80" i="1" l="1"/>
  <c r="AG79" i="1"/>
  <c r="F81" i="1" l="1"/>
  <c r="AG80" i="1"/>
  <c r="F82" i="1" l="1"/>
  <c r="AG81" i="1"/>
  <c r="F83" i="1" l="1"/>
  <c r="AG82" i="1"/>
  <c r="F84" i="1" l="1"/>
  <c r="AG83" i="1"/>
  <c r="F85" i="1" l="1"/>
  <c r="AG84" i="1"/>
  <c r="F86" i="1" l="1"/>
  <c r="AG85" i="1"/>
  <c r="F87" i="1" l="1"/>
  <c r="AG86" i="1"/>
  <c r="F88" i="1" l="1"/>
  <c r="AG87" i="1"/>
  <c r="F89" i="1" l="1"/>
  <c r="AG88" i="1"/>
  <c r="F90" i="1" l="1"/>
  <c r="AG89" i="1"/>
  <c r="F91" i="1" l="1"/>
  <c r="AG90" i="1"/>
  <c r="F92" i="1" l="1"/>
  <c r="AG91" i="1"/>
  <c r="F93" i="1" l="1"/>
  <c r="AG92" i="1"/>
  <c r="F94" i="1" l="1"/>
  <c r="AG93" i="1"/>
  <c r="F95" i="1" l="1"/>
  <c r="AG94" i="1"/>
  <c r="F96" i="1" l="1"/>
  <c r="AG95" i="1"/>
  <c r="F97" i="1" l="1"/>
  <c r="AG96" i="1"/>
  <c r="F98" i="1" l="1"/>
  <c r="AG97" i="1"/>
  <c r="F99" i="1" l="1"/>
  <c r="AG98" i="1"/>
  <c r="F100" i="1" l="1"/>
  <c r="AG99" i="1"/>
  <c r="F101" i="1" l="1"/>
  <c r="AG100" i="1"/>
  <c r="F102" i="1" l="1"/>
  <c r="AG101" i="1"/>
  <c r="F103" i="1" l="1"/>
  <c r="AG102" i="1"/>
  <c r="F104" i="1" l="1"/>
  <c r="AG103" i="1"/>
  <c r="F105" i="1" l="1"/>
  <c r="AG104" i="1"/>
  <c r="F106" i="1" l="1"/>
  <c r="AG105" i="1"/>
  <c r="F107" i="1" l="1"/>
  <c r="AG106" i="1"/>
  <c r="F108" i="1" l="1"/>
  <c r="AG107" i="1"/>
  <c r="F109" i="1" l="1"/>
  <c r="AG108" i="1"/>
  <c r="F110" i="1" l="1"/>
  <c r="AG109" i="1"/>
  <c r="F111" i="1" l="1"/>
  <c r="AG110" i="1"/>
  <c r="F112" i="1" l="1"/>
  <c r="AG111" i="1"/>
  <c r="F113" i="1" l="1"/>
  <c r="AG112" i="1"/>
  <c r="F114" i="1" l="1"/>
  <c r="AG113" i="1"/>
  <c r="F115" i="1" l="1"/>
  <c r="AG114" i="1"/>
  <c r="F116" i="1" l="1"/>
  <c r="AG115" i="1"/>
  <c r="F117" i="1" l="1"/>
  <c r="AG116" i="1"/>
  <c r="F118" i="1" l="1"/>
  <c r="AG117" i="1"/>
  <c r="F119" i="1" l="1"/>
  <c r="AG118" i="1"/>
  <c r="F120" i="1" l="1"/>
  <c r="AG119" i="1"/>
  <c r="F121" i="1" l="1"/>
  <c r="AG120" i="1"/>
  <c r="F122" i="1" l="1"/>
  <c r="AG121" i="1"/>
  <c r="F123" i="1" l="1"/>
  <c r="AG122" i="1"/>
  <c r="F124" i="1" l="1"/>
  <c r="AG123" i="1"/>
  <c r="F125" i="1" l="1"/>
  <c r="AG124" i="1"/>
  <c r="F126" i="1" l="1"/>
  <c r="AG125" i="1"/>
  <c r="F127" i="1" l="1"/>
  <c r="AG126" i="1"/>
  <c r="F128" i="1" l="1"/>
  <c r="AG127" i="1"/>
  <c r="F129" i="1" l="1"/>
  <c r="AG128" i="1"/>
  <c r="F130" i="1" l="1"/>
  <c r="AG129" i="1"/>
  <c r="F131" i="1" l="1"/>
  <c r="AG130" i="1"/>
  <c r="F132" i="1" l="1"/>
  <c r="AG131" i="1"/>
  <c r="F133" i="1" l="1"/>
  <c r="AG132" i="1"/>
  <c r="F134" i="1" l="1"/>
  <c r="AG133" i="1"/>
  <c r="F135" i="1" l="1"/>
  <c r="AG134" i="1"/>
  <c r="F136" i="1" l="1"/>
  <c r="AG135" i="1"/>
  <c r="F137" i="1" l="1"/>
  <c r="AG136" i="1"/>
  <c r="F138" i="1" l="1"/>
  <c r="AG137" i="1"/>
  <c r="F139" i="1" l="1"/>
  <c r="AG138" i="1"/>
  <c r="F140" i="1" l="1"/>
  <c r="AG139" i="1"/>
  <c r="F141" i="1" l="1"/>
  <c r="AG140" i="1"/>
  <c r="F142" i="1" l="1"/>
  <c r="AG141" i="1"/>
  <c r="F143" i="1" l="1"/>
  <c r="AG142" i="1"/>
  <c r="F144" i="1" l="1"/>
  <c r="AG143" i="1"/>
  <c r="F145" i="1" l="1"/>
  <c r="AG144" i="1"/>
  <c r="AG145" i="1" l="1"/>
  <c r="N11" i="1"/>
  <c r="O12" i="1"/>
  <c r="N9" i="1"/>
  <c r="N8" i="1"/>
  <c r="O9" i="1"/>
  <c r="N14" i="1"/>
  <c r="O7" i="1"/>
  <c r="O15" i="1"/>
  <c r="O14" i="1"/>
  <c r="N15" i="1"/>
  <c r="N12" i="1"/>
  <c r="O11" i="1"/>
  <c r="O10" i="1"/>
  <c r="N10" i="1"/>
  <c r="N13" i="1"/>
  <c r="O8" i="1"/>
  <c r="O13" i="1"/>
  <c r="N7" i="1"/>
</calcChain>
</file>

<file path=xl/sharedStrings.xml><?xml version="1.0" encoding="utf-8"?>
<sst xmlns="http://schemas.openxmlformats.org/spreadsheetml/2006/main" count="884" uniqueCount="466">
  <si>
    <t>CODIGO ARTICULO</t>
  </si>
  <si>
    <t>DESCRIPCION ARTICULO</t>
  </si>
  <si>
    <t>PRECIO DE LISTA</t>
  </si>
  <si>
    <t>PRECIO DE VENTA</t>
  </si>
  <si>
    <t>RH501</t>
  </si>
  <si>
    <t>CODIGO DE BARRA</t>
  </si>
  <si>
    <t>BONDERLASVAR</t>
  </si>
  <si>
    <t>REVITALASVAR</t>
  </si>
  <si>
    <t>FORTALASVAR</t>
  </si>
  <si>
    <t>REMOVECULASVAR</t>
  </si>
  <si>
    <t>TOPGELLASVAR</t>
  </si>
  <si>
    <t>QUITESMBB</t>
  </si>
  <si>
    <t>QUITESMLASVAR</t>
  </si>
  <si>
    <t>QUITA ESMALTE BEBE X 120ml</t>
  </si>
  <si>
    <t>QUITA ESMALTE LAS VARANO 250ml</t>
  </si>
  <si>
    <t>LIMPPINC</t>
  </si>
  <si>
    <t>LIMPIADOR DE PINCELES</t>
  </si>
  <si>
    <t>DKZ300</t>
  </si>
  <si>
    <t>APLIQUE UÑAS STARSBRILLO blister x 12</t>
  </si>
  <si>
    <t>SFRASSYAZAOO</t>
  </si>
  <si>
    <t>RODAJITAS DE FRUTAS EN SOBRE BLISTER X 12</t>
  </si>
  <si>
    <t>4968583510070</t>
  </si>
  <si>
    <t>Organizador multijugador pouch 2</t>
  </si>
  <si>
    <t>8433700337022</t>
  </si>
  <si>
    <t>porta pasaporte</t>
  </si>
  <si>
    <t>6998542159888</t>
  </si>
  <si>
    <t>6998542159871</t>
  </si>
  <si>
    <t>Pegamento de uñas con aplicador rosa</t>
  </si>
  <si>
    <t>7790780053893</t>
  </si>
  <si>
    <t>Espejo con brazo flexible</t>
  </si>
  <si>
    <t>6922705600092</t>
  </si>
  <si>
    <t>Star blues pegafoil</t>
  </si>
  <si>
    <t>RH304</t>
  </si>
  <si>
    <t>pegamento para uñas con aplicador azul</t>
  </si>
  <si>
    <t>DC524</t>
  </si>
  <si>
    <t>DC525</t>
  </si>
  <si>
    <t>ESPFLEX</t>
  </si>
  <si>
    <t>ESTNEW</t>
  </si>
  <si>
    <t>RT3023</t>
  </si>
  <si>
    <t>Uñas Postizas CHARMING NAILS</t>
  </si>
  <si>
    <t>uñas postizas KRG NAILS</t>
  </si>
  <si>
    <t>E2108</t>
  </si>
  <si>
    <t xml:space="preserve">DOOTING </t>
  </si>
  <si>
    <t>KRGPOST</t>
  </si>
  <si>
    <t>MB100P</t>
  </si>
  <si>
    <t>PALITO DE NARANJO X 5u</t>
  </si>
  <si>
    <t>RAFPIEPO</t>
  </si>
  <si>
    <t>PIEDRA POMEZ RAFFINEE</t>
  </si>
  <si>
    <t>LIMAJC95</t>
  </si>
  <si>
    <t>LIMA STEP7</t>
  </si>
  <si>
    <t>DAPPEN CON TAPA VASITO</t>
  </si>
  <si>
    <t xml:space="preserve">VASITO DAPPEN </t>
  </si>
  <si>
    <t>DAPPEN</t>
  </si>
  <si>
    <t>UÑAS POSTIZAS 100 NAIL TIPS</t>
  </si>
  <si>
    <t xml:space="preserve">TIPS NAIL </t>
  </si>
  <si>
    <t>MJE1005</t>
  </si>
  <si>
    <t>ESTIL9030</t>
  </si>
  <si>
    <t>VASO DAPPEN DOBLE PLASTICO</t>
  </si>
  <si>
    <t>ESTIL9032</t>
  </si>
  <si>
    <t>GTS1015</t>
  </si>
  <si>
    <t>PINZA CURVA/RECTA</t>
  </si>
  <si>
    <t>TARJETERO RIGIDO</t>
  </si>
  <si>
    <t>TARJRIG</t>
  </si>
  <si>
    <t>STRASS YYH/NAI</t>
  </si>
  <si>
    <t>STRASS PARA UÑAS NAI por caja 12 casilleros</t>
  </si>
  <si>
    <t>PIEDRA POMEZ DIAMOND CRYSTALS PARA TORNO ELECTRICO</t>
  </si>
  <si>
    <t>PIEDAIMOND</t>
  </si>
  <si>
    <t>PN20076x1</t>
  </si>
  <si>
    <t>PN20076x12</t>
  </si>
  <si>
    <t xml:space="preserve">GLITTER NAIL KIT PN20076 por unidad </t>
  </si>
  <si>
    <t>GLITTER NAIL KIT PN20076 por caja</t>
  </si>
  <si>
    <t>NALL ART DECORATTON KIT</t>
  </si>
  <si>
    <t>YAZOOKIT</t>
  </si>
  <si>
    <t xml:space="preserve">SET MANICURIA ESBINE </t>
  </si>
  <si>
    <t>KH007</t>
  </si>
  <si>
    <t>POLVO PARA UÑAS HY</t>
  </si>
  <si>
    <t>POLVO PARA UÑAS AOYASIYUE</t>
  </si>
  <si>
    <t>POLVO PARA UÑAS BOSHILING</t>
  </si>
  <si>
    <t>POLVO4H080x1</t>
  </si>
  <si>
    <t>POLVO4H080x12</t>
  </si>
  <si>
    <t>POLVO5G130x1</t>
  </si>
  <si>
    <t>POLVO5G130x12</t>
  </si>
  <si>
    <t>POLVOMTH76x12</t>
  </si>
  <si>
    <t>POLVOMTH76x1</t>
  </si>
  <si>
    <t>UÑAS POSTIZAS x 12  MDEM</t>
  </si>
  <si>
    <t>MDEM</t>
  </si>
  <si>
    <t>CITYGIRL</t>
  </si>
  <si>
    <t>UÑAS POSTIZAS x 12  PINTADA METALIZADA</t>
  </si>
  <si>
    <t>DUDUGL</t>
  </si>
  <si>
    <t>UÑAS POSTIZAS x 12 CON GLITTER DUDUSTRONG</t>
  </si>
  <si>
    <t>FRSTRASS</t>
  </si>
  <si>
    <t>STRASS PARA UÑAS BLISTER DE 12 FRASQUITOS</t>
  </si>
  <si>
    <t>HF11</t>
  </si>
  <si>
    <t>ACCESORIO UÑAS STRASS PERLAS CAVIAR x unidad</t>
  </si>
  <si>
    <t>TOENAIL</t>
  </si>
  <si>
    <t>BROCHE TOENAIL PARA PIES pack 5 unidades</t>
  </si>
  <si>
    <t>PLACA UÑA METAL</t>
  </si>
  <si>
    <t>PLA902</t>
  </si>
  <si>
    <t>PLA904</t>
  </si>
  <si>
    <t>PLA901</t>
  </si>
  <si>
    <t>PR004</t>
  </si>
  <si>
    <t>XY1530</t>
  </si>
  <si>
    <t>XY206</t>
  </si>
  <si>
    <t>STENSIL PARA UÑA x4 laminas</t>
  </si>
  <si>
    <t>STAMPING CORAZON</t>
  </si>
  <si>
    <t>STAMPING METAL CHICO</t>
  </si>
  <si>
    <t>PLACA UÑA METAL MEDIANA</t>
  </si>
  <si>
    <t xml:space="preserve">PLACA UÑA PLASTICA MEDIANA </t>
  </si>
  <si>
    <t>PLA905</t>
  </si>
  <si>
    <t>PLACA UÑA PLASTICA GRANDE</t>
  </si>
  <si>
    <t>PR2760B</t>
  </si>
  <si>
    <t>YIKAU STICKER NAIL AL AGUA</t>
  </si>
  <si>
    <t>8H188</t>
  </si>
  <si>
    <t>GLITTER PLATIADO x1 frasquito</t>
  </si>
  <si>
    <t>LASSER POWDER</t>
  </si>
  <si>
    <t>LS35</t>
  </si>
  <si>
    <t>JF082</t>
  </si>
  <si>
    <t>AC88POX321</t>
  </si>
  <si>
    <t>POLVO DECORATIVO METALIZADFO x unidad</t>
  </si>
  <si>
    <t>POLVO DECORATIVO METALIZADO BLISTER 2 unidades</t>
  </si>
  <si>
    <t>JMZJF</t>
  </si>
  <si>
    <t>POLVO PARA UÑA METALIZADO</t>
  </si>
  <si>
    <t>AC88XFQ307</t>
  </si>
  <si>
    <t>MULTISTRASS x 1440 PIEZAS</t>
  </si>
  <si>
    <t>Y10HZP01ZP</t>
  </si>
  <si>
    <t>RUEDITA CAVIAR STRASS</t>
  </si>
  <si>
    <t>JMA012DS4</t>
  </si>
  <si>
    <t>STICKER DECORACION JOYME</t>
  </si>
  <si>
    <t>JM3DS</t>
  </si>
  <si>
    <t>STICKER JOYME</t>
  </si>
  <si>
    <t>CS1944</t>
  </si>
  <si>
    <t>CS2534</t>
  </si>
  <si>
    <t>CS1106</t>
  </si>
  <si>
    <t>PINK 21 SOMBRAS x8 fashion girl</t>
  </si>
  <si>
    <t>CS2533</t>
  </si>
  <si>
    <t>PINK 21 SOMBRAS x16 hello summer</t>
  </si>
  <si>
    <t>CS2005</t>
  </si>
  <si>
    <t>PINK 21 SOMBRAS x24 daily look dark smoky</t>
  </si>
  <si>
    <t>PINK 21 PRETY CHIC SOMBRA PARA OJO mas DELINEADOR mas RUBOR</t>
  </si>
  <si>
    <t>PINK 21 HEART BREAKER SOMBRA PARA OJOS mas RUBOR</t>
  </si>
  <si>
    <t>TEJ2619</t>
  </si>
  <si>
    <t>TEJAR DELINEADOR LIQUIDO</t>
  </si>
  <si>
    <t>TEJLIPBALM</t>
  </si>
  <si>
    <t>CS2635</t>
  </si>
  <si>
    <t>PINK 21 BALSAMO LABIAL</t>
  </si>
  <si>
    <t>LOVE MANTECA CACAO</t>
  </si>
  <si>
    <t>CS2680</t>
  </si>
  <si>
    <t>PINK 21 SOMBRA x21 dance party</t>
  </si>
  <si>
    <t>TEJ2623</t>
  </si>
  <si>
    <t xml:space="preserve">TEJAR SOMBRA x39 color clarity temptation </t>
  </si>
  <si>
    <t>CS2271</t>
  </si>
  <si>
    <t>PINK 21 SOMBRA X21 adorable</t>
  </si>
  <si>
    <t xml:space="preserve">DAROGE SOMBRA x25 </t>
  </si>
  <si>
    <t>ES370</t>
  </si>
  <si>
    <t>CS2542</t>
  </si>
  <si>
    <t>PINK 21 SOMBRA x28 city colors</t>
  </si>
  <si>
    <t>CAKE POP SOMBRAS x32 amor us</t>
  </si>
  <si>
    <t>WTP851</t>
  </si>
  <si>
    <t>HUDA KISS LABIAL</t>
  </si>
  <si>
    <t>HUDALAB</t>
  </si>
  <si>
    <t>NEW FENTY LABIAL BRILLO</t>
  </si>
  <si>
    <t>FENTLAB</t>
  </si>
  <si>
    <t>L103</t>
  </si>
  <si>
    <t xml:space="preserve">TOO FACED ILUMINADOR </t>
  </si>
  <si>
    <t>TEJ4176</t>
  </si>
  <si>
    <t xml:space="preserve">TEJAR SOMBRA GLITTER </t>
  </si>
  <si>
    <t>TEJ2601</t>
  </si>
  <si>
    <t xml:space="preserve">TEJAR MATTE FINISH </t>
  </si>
  <si>
    <t>DCDELMASK</t>
  </si>
  <si>
    <t>DC HUDA DELINEADOR mas MASCARA</t>
  </si>
  <si>
    <t>TEJ1477</t>
  </si>
  <si>
    <t>TEJAR LABIAL GLOSS mas MATTE</t>
  </si>
  <si>
    <t>wallartman</t>
  </si>
  <si>
    <t>cañitos metalicos</t>
  </si>
  <si>
    <t>ESTI132</t>
  </si>
  <si>
    <t>MOLDES UÑAS DOBLE THICK X 500PCS</t>
  </si>
  <si>
    <t>PVC12D</t>
  </si>
  <si>
    <t>CAJITA ORGANIZADORA ENCASTRABLE</t>
  </si>
  <si>
    <t>AIMIMIPUJ</t>
  </si>
  <si>
    <t>PUJADOR PARA UÑAS</t>
  </si>
  <si>
    <t>CS2593</t>
  </si>
  <si>
    <t>PINK 21 REAL ME LOOSE POWDER</t>
  </si>
  <si>
    <t>DAPOP PIGMENTO</t>
  </si>
  <si>
    <t>HB97680</t>
  </si>
  <si>
    <t>TEJ2607</t>
  </si>
  <si>
    <t>TEJAR GLITTER 4G</t>
  </si>
  <si>
    <t>TEJ4010262</t>
  </si>
  <si>
    <t>TEJAR PROTECTOR LABIAL SABORES</t>
  </si>
  <si>
    <t>MAYLAB</t>
  </si>
  <si>
    <t>ROMANTIC MAY LABIAL</t>
  </si>
  <si>
    <t>HUDAGLIT</t>
  </si>
  <si>
    <t>GLITTER FLIP LABIAL BRILLO</t>
  </si>
  <si>
    <t>HUDAFLUO</t>
  </si>
  <si>
    <t>GLITTER FLIP SOMBRA FLUO</t>
  </si>
  <si>
    <t>CS2701</t>
  </si>
  <si>
    <t>PINK 21 LABIAL MATTE CON APLICADOR</t>
  </si>
  <si>
    <t>YYTB3015</t>
  </si>
  <si>
    <t>BEAUTY MODEL MASCARA WATERPROOF</t>
  </si>
  <si>
    <t>POLVOFLUOX6</t>
  </si>
  <si>
    <t>POLVO FLUO UNO ENROSCA A OTRO</t>
  </si>
  <si>
    <t>NOIE MASCARA MAS DELINEADOR 2EN1</t>
  </si>
  <si>
    <t>NOIEMASC2EN1</t>
  </si>
  <si>
    <t>PN20030</t>
  </si>
  <si>
    <t>LAPIZ MAGICO</t>
  </si>
  <si>
    <t>SET PINCELES PARA UÑAS</t>
  </si>
  <si>
    <t>ACRI6</t>
  </si>
  <si>
    <t>PINCELES DE ACRIOLICO 6</t>
  </si>
  <si>
    <t>ACRI8</t>
  </si>
  <si>
    <t>PINCELES DE ACRILICO 8</t>
  </si>
  <si>
    <t>ACRI10</t>
  </si>
  <si>
    <t>PINCELES DE ACRILICO 10</t>
  </si>
  <si>
    <t>ACRI 12</t>
  </si>
  <si>
    <t>PINCELES DE ACRILICO 12</t>
  </si>
  <si>
    <t>REPUJADOR DE CUTICULA AQYADAN</t>
  </si>
  <si>
    <t>HB96843</t>
  </si>
  <si>
    <t>LAPIZ DELINEADOR DE LABIOS</t>
  </si>
  <si>
    <t>MJB6015</t>
  </si>
  <si>
    <t>2G020</t>
  </si>
  <si>
    <t>PUJADOR DE CUTICULA</t>
  </si>
  <si>
    <t>LAPIZ DECORADOR</t>
  </si>
  <si>
    <t>Y5ZJJ01947</t>
  </si>
  <si>
    <t>LIMA EN ESPATULA PIES</t>
  </si>
  <si>
    <t>2002RB</t>
  </si>
  <si>
    <t>LIMA ACOLCHADA 120/180</t>
  </si>
  <si>
    <t>LIMA FINA 120/180</t>
  </si>
  <si>
    <t>2006F</t>
  </si>
  <si>
    <t>LIMA RECTA ACOLCHADA LARGA DURACION 80/80</t>
  </si>
  <si>
    <t>LIMA FINA RECTA 80/80</t>
  </si>
  <si>
    <t>RH218</t>
  </si>
  <si>
    <t>ORGANIZADOR DE ZAPATOS</t>
  </si>
  <si>
    <t>RH228</t>
  </si>
  <si>
    <t>SET ORGANIZADOR PARA VIAJE X5 PIEZAS</t>
  </si>
  <si>
    <t>PJ201</t>
  </si>
  <si>
    <t>CORTACUTICULA</t>
  </si>
  <si>
    <t>Y5ZJJ016165</t>
  </si>
  <si>
    <t>LIMA METAL PIE</t>
  </si>
  <si>
    <t>MINIDUORAF</t>
  </si>
  <si>
    <t>RAFFINEE LIMA DUO</t>
  </si>
  <si>
    <t>5301PINC</t>
  </si>
  <si>
    <t>PINCEL PARA UÑAS</t>
  </si>
  <si>
    <t>LIMAPARIS1</t>
  </si>
  <si>
    <t>LIMA PARIS 120/180 MARRON</t>
  </si>
  <si>
    <t>LIMA PARIS 120/180 BLANCA</t>
  </si>
  <si>
    <t>LIMA COMIN PARA UÑAS VERDE ROJA</t>
  </si>
  <si>
    <t>MJ669</t>
  </si>
  <si>
    <t>PINZA DE DEPILAR CEJA</t>
  </si>
  <si>
    <t>POLFLUO</t>
  </si>
  <si>
    <t>POLVO FLUORESCENTE EN CAJITA X 6</t>
  </si>
  <si>
    <t>RUEDITAS PLASTICAS</t>
  </si>
  <si>
    <t>FAMILIA</t>
  </si>
  <si>
    <t>BONDER LAS VARANOS</t>
  </si>
  <si>
    <t>REVITALIZADOR LAS VARANO</t>
  </si>
  <si>
    <t>COSMETICOS</t>
  </si>
  <si>
    <t>FORTALECEDOR LAS VARANO</t>
  </si>
  <si>
    <t>REMOVEDOR DE CUTICULA</t>
  </si>
  <si>
    <t xml:space="preserve">TOP EFECTO GEL FRIO LAS VARANO </t>
  </si>
  <si>
    <t>ACCESORIOS</t>
  </si>
  <si>
    <t>MANOS</t>
  </si>
  <si>
    <t>MARROQUINERIA</t>
  </si>
  <si>
    <t>ACCESORIOS VIAJE</t>
  </si>
  <si>
    <t>MAQUILLAJE</t>
  </si>
  <si>
    <t>PIES</t>
  </si>
  <si>
    <t>BILLETERAS</t>
  </si>
  <si>
    <t>BAR ANAT</t>
  </si>
  <si>
    <t>BARBIJO ANATOMICO GRANDE</t>
  </si>
  <si>
    <t>LLAVPOM</t>
  </si>
  <si>
    <t>LLAVERO POMPON GRANDE</t>
  </si>
  <si>
    <t>COLDS168992</t>
  </si>
  <si>
    <t>COLGANTE LARGO CON DIJE ELEFANTE</t>
  </si>
  <si>
    <t>COLGANTES</t>
  </si>
  <si>
    <t>COLDN039675</t>
  </si>
  <si>
    <t>COLGANTE LARGO CAD FINA CON DIJE</t>
  </si>
  <si>
    <t xml:space="preserve">ARGOLLA HUECA </t>
  </si>
  <si>
    <t>AROS</t>
  </si>
  <si>
    <t>AROINF55</t>
  </si>
  <si>
    <t>ARGOLLA CON DIJE COLGANTE PAR</t>
  </si>
  <si>
    <t>AROINF65</t>
  </si>
  <si>
    <t>ARGOLLA CON DIJE DISTINTOS</t>
  </si>
  <si>
    <t>AROINF110</t>
  </si>
  <si>
    <t>ARGOLLA CAREY FINA</t>
  </si>
  <si>
    <t>PELOINFSCUN</t>
  </si>
  <si>
    <t>SCUNSIS LISAS Y ESTAMPADAS</t>
  </si>
  <si>
    <t>PELOINFMOÑ</t>
  </si>
  <si>
    <t>SUJETADOR MOÑO PAÑUELO</t>
  </si>
  <si>
    <t>PELOINFTURB</t>
  </si>
  <si>
    <t>VINCHA TURBANTE</t>
  </si>
  <si>
    <t>PAÑINFSED50X50</t>
  </si>
  <si>
    <t>PAÑUELO DE SEDA 50 X 50</t>
  </si>
  <si>
    <t>PAÑUELOS</t>
  </si>
  <si>
    <t>PAÑINFSED55X55</t>
  </si>
  <si>
    <t>PAÑUELO DE SEDA 55 X 55</t>
  </si>
  <si>
    <t>PAÑINFSED70X70</t>
  </si>
  <si>
    <t>PAÑUELO DE SEDA 70 X 70</t>
  </si>
  <si>
    <t>PAÑINFSED70X70E</t>
  </si>
  <si>
    <t>PAÑUELO DE SEDA 70 X 70 EXCLUSIVO</t>
  </si>
  <si>
    <t>PAÑLISINF70X180</t>
  </si>
  <si>
    <t>MANTON LISO JAGGER 70 X 180</t>
  </si>
  <si>
    <t>MANTAS</t>
  </si>
  <si>
    <t>PAÑLANINF70X180</t>
  </si>
  <si>
    <t>MANTON LISO LANILLA 70 X 180</t>
  </si>
  <si>
    <t>9102018120532</t>
  </si>
  <si>
    <t>7919083030237</t>
  </si>
  <si>
    <t>7919083030251</t>
  </si>
  <si>
    <t>8415441001080</t>
  </si>
  <si>
    <t>7919082081001</t>
  </si>
  <si>
    <t>8278389032024</t>
  </si>
  <si>
    <t>6930300833579</t>
  </si>
  <si>
    <t>6955155810797</t>
  </si>
  <si>
    <t>2686268273394</t>
  </si>
  <si>
    <t>9816578610159</t>
  </si>
  <si>
    <t>9102018120570</t>
  </si>
  <si>
    <t>7761235768518</t>
  </si>
  <si>
    <t>6941242206066</t>
  </si>
  <si>
    <t>6821879200803</t>
  </si>
  <si>
    <t>4534875211309</t>
  </si>
  <si>
    <t>2019076006067</t>
  </si>
  <si>
    <t>7953693231837</t>
  </si>
  <si>
    <t>7920100772016</t>
  </si>
  <si>
    <t>6958864456775</t>
  </si>
  <si>
    <t>9102018120594</t>
  </si>
  <si>
    <t>7919025888117</t>
  </si>
  <si>
    <t>2015300240284</t>
  </si>
  <si>
    <t>8980003769024</t>
  </si>
  <si>
    <t>8980003769048</t>
  </si>
  <si>
    <t>8980003769017</t>
  </si>
  <si>
    <t>8435547504018</t>
  </si>
  <si>
    <t>6932557100954</t>
  </si>
  <si>
    <t>6932557101289</t>
  </si>
  <si>
    <t>6932557101548</t>
  </si>
  <si>
    <t>848888827605</t>
  </si>
  <si>
    <t>4534875211880</t>
  </si>
  <si>
    <t>6952369560821</t>
  </si>
  <si>
    <t>6925869586011</t>
  </si>
  <si>
    <t>6900201903077</t>
  </si>
  <si>
    <t>9102018120587</t>
  </si>
  <si>
    <t>6952938340434</t>
  </si>
  <si>
    <t>6952938338851</t>
  </si>
  <si>
    <t>6952938337748</t>
  </si>
  <si>
    <t>6952938338844</t>
  </si>
  <si>
    <t>6952938340113</t>
  </si>
  <si>
    <t>7798317827306</t>
  </si>
  <si>
    <t>7798317822035</t>
  </si>
  <si>
    <t>6952938413220</t>
  </si>
  <si>
    <t>6952938411745</t>
  </si>
  <si>
    <t>7798317827344</t>
  </si>
  <si>
    <t>6952938340199</t>
  </si>
  <si>
    <t>6986995313704</t>
  </si>
  <si>
    <t>6952938338912</t>
  </si>
  <si>
    <t>6986052148522</t>
  </si>
  <si>
    <t>5202568372208</t>
  </si>
  <si>
    <t>5202568372123</t>
  </si>
  <si>
    <t>7798317826958</t>
  </si>
  <si>
    <t>7798317827108</t>
  </si>
  <si>
    <t>6971816070010</t>
  </si>
  <si>
    <t>7798317823391</t>
  </si>
  <si>
    <t>7919082088123</t>
  </si>
  <si>
    <t>69323335101821</t>
  </si>
  <si>
    <t>6924269725938</t>
  </si>
  <si>
    <t>7798311151339</t>
  </si>
  <si>
    <t>7798317837160</t>
  </si>
  <si>
    <t>7798040802342</t>
  </si>
  <si>
    <t>6970817540010</t>
  </si>
  <si>
    <t>6972489911143</t>
  </si>
  <si>
    <t>6972489960240</t>
  </si>
  <si>
    <t>6952938413534</t>
  </si>
  <si>
    <t>6920170108129</t>
  </si>
  <si>
    <t>7919824110761</t>
  </si>
  <si>
    <t>7919824110785</t>
  </si>
  <si>
    <t>7919881107100</t>
  </si>
  <si>
    <t>7919881107124</t>
  </si>
  <si>
    <t>6195441020206</t>
  </si>
  <si>
    <t>7798311150875</t>
  </si>
  <si>
    <t>2017301801444</t>
  </si>
  <si>
    <t>2017301801459</t>
  </si>
  <si>
    <t>9102018121010</t>
  </si>
  <si>
    <t>6935810002187</t>
  </si>
  <si>
    <t>6907994502289</t>
  </si>
  <si>
    <t>7919250882010</t>
  </si>
  <si>
    <t>9102018121041</t>
  </si>
  <si>
    <t>8907626247449</t>
  </si>
  <si>
    <t>8859397303025</t>
  </si>
  <si>
    <t>2001</t>
  </si>
  <si>
    <t>2014</t>
  </si>
  <si>
    <t>VARIOS</t>
  </si>
  <si>
    <t>EA0000000000001</t>
  </si>
  <si>
    <t>EA0000000000002</t>
  </si>
  <si>
    <t>EA0000000000003</t>
  </si>
  <si>
    <t>EA0000000000004</t>
  </si>
  <si>
    <t>EA0000000000005</t>
  </si>
  <si>
    <t>EA0000000000006</t>
  </si>
  <si>
    <t>EA0000000000007</t>
  </si>
  <si>
    <t>EA0000000000008</t>
  </si>
  <si>
    <t>EA0000000000009</t>
  </si>
  <si>
    <t>EA0000000000010</t>
  </si>
  <si>
    <t>EA0000000000011</t>
  </si>
  <si>
    <t>EA0000000000012</t>
  </si>
  <si>
    <t>EA0000000000013</t>
  </si>
  <si>
    <t>EA0000000000014</t>
  </si>
  <si>
    <t>EA0000000000015</t>
  </si>
  <si>
    <t>EA0000000000016</t>
  </si>
  <si>
    <t>EA0000000000017</t>
  </si>
  <si>
    <t>EA0000000000018</t>
  </si>
  <si>
    <t>EA0000000000019</t>
  </si>
  <si>
    <t>EA0000000000020</t>
  </si>
  <si>
    <t>EA0000000000021</t>
  </si>
  <si>
    <t>EA0000000000022</t>
  </si>
  <si>
    <t>EA0000000000023</t>
  </si>
  <si>
    <t>EA0000000000024</t>
  </si>
  <si>
    <t>EA0000000000025</t>
  </si>
  <si>
    <t>EA0000000000026</t>
  </si>
  <si>
    <t>EA0000000000027</t>
  </si>
  <si>
    <t>EA0000000000028</t>
  </si>
  <si>
    <t>EA0000000000029</t>
  </si>
  <si>
    <t>EA0000000000030</t>
  </si>
  <si>
    <t>EA0000000000031</t>
  </si>
  <si>
    <t>EA0000000000032</t>
  </si>
  <si>
    <t>EA0000000000033</t>
  </si>
  <si>
    <t>EA0000000000034</t>
  </si>
  <si>
    <t>EA0000000000035</t>
  </si>
  <si>
    <t>EA0000000000036</t>
  </si>
  <si>
    <t>EA0000000000037</t>
  </si>
  <si>
    <t>EA0000000000038</t>
  </si>
  <si>
    <t>EA0000000000039</t>
  </si>
  <si>
    <t>EA0000000000040</t>
  </si>
  <si>
    <t>EA0000000000041</t>
  </si>
  <si>
    <t>EA0000000000042</t>
  </si>
  <si>
    <t>EA0000000000043</t>
  </si>
  <si>
    <t>EA0000000000044</t>
  </si>
  <si>
    <t>EA0000000000045</t>
  </si>
  <si>
    <t>EA0000000000046</t>
  </si>
  <si>
    <t>EA0000000000047</t>
  </si>
  <si>
    <t>EA0000000000048</t>
  </si>
  <si>
    <t>EA0000000000049</t>
  </si>
  <si>
    <t>EA0000000000050</t>
  </si>
  <si>
    <t>EA0000000000051</t>
  </si>
  <si>
    <t>EA0000000000052</t>
  </si>
  <si>
    <t>EA0000000000053</t>
  </si>
  <si>
    <t>EA0000000000054</t>
  </si>
  <si>
    <t>EA0000000000055</t>
  </si>
  <si>
    <t>EA0000000000056</t>
  </si>
  <si>
    <t>SUB-FAMILIA</t>
  </si>
  <si>
    <t>PROVEEDOR</t>
  </si>
  <si>
    <t>BARBIJOS</t>
  </si>
  <si>
    <t>LLAVEROS</t>
  </si>
  <si>
    <t>PELO</t>
  </si>
  <si>
    <t>PAÑUELOS SEDA</t>
  </si>
  <si>
    <t>COLGANTES LARGOS</t>
  </si>
  <si>
    <t>ARGOLLAS</t>
  </si>
  <si>
    <t>SUJETADORES</t>
  </si>
  <si>
    <t>VINCHAS</t>
  </si>
  <si>
    <t>sfa_id</t>
  </si>
  <si>
    <t>sfa_descripcion</t>
  </si>
  <si>
    <t>fam_id</t>
  </si>
  <si>
    <t>fam_descripcion</t>
  </si>
  <si>
    <t>pro_id</t>
  </si>
  <si>
    <t>pro_nombre</t>
  </si>
  <si>
    <t>art_id</t>
  </si>
  <si>
    <t>art_codigo</t>
  </si>
  <si>
    <t>art_descripcion</t>
  </si>
  <si>
    <t>art_codigo_barras</t>
  </si>
  <si>
    <t>art_importe_compra</t>
  </si>
  <si>
    <t>art_importe_venta</t>
  </si>
  <si>
    <t>art_stock_inicial</t>
  </si>
  <si>
    <t>art_stock_minimo</t>
  </si>
  <si>
    <t>art_fecha</t>
  </si>
  <si>
    <t>usu_id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</si>
</sst>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1" fontId="0" fillId="0" borderId="0" xfId="0" applyNumberFormat="1"/>
    <xf numFmtId="0" fontId="0" fillId="0" borderId="0" xfId="0" applyNumberFormat="1" applyFont="1" applyFill="1" applyBorder="1" applyAlignment="1"/>
    <xf numFmtId="0" fontId="0" fillId="2" borderId="2" xfId="0" applyFill="1" applyBorder="1"/>
    <xf numFmtId="49" fontId="0" fillId="0" borderId="0" xfId="0" applyNumberFormat="1"/>
    <xf numFmtId="49" fontId="0" fillId="0" borderId="0" xfId="0" applyNumberFormat="1" applyFont="1" applyFill="1" applyBorder="1" applyAlignment="1"/>
    <xf numFmtId="49" fontId="0" fillId="2" borderId="1" xfId="0" applyNumberFormat="1" applyFill="1" applyBorder="1"/>
    <xf numFmtId="0" fontId="0" fillId="2" borderId="0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5"/>
  <sheetViews>
    <sheetView tabSelected="1" zoomScale="91" zoomScaleNormal="9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7.7109375" style="2" bestFit="1" customWidth="1"/>
    <col min="2" max="2" width="17.42578125" bestFit="1" customWidth="1"/>
    <col min="3" max="3" width="64.7109375" customWidth="1"/>
    <col min="4" max="4" width="15.28515625" bestFit="1" customWidth="1"/>
    <col min="5" max="5" width="16.7109375" bestFit="1" customWidth="1"/>
    <col min="6" max="8" width="17.5703125" customWidth="1"/>
    <col min="9" max="9" width="19" bestFit="1" customWidth="1"/>
    <col min="10" max="10" width="17.140625" bestFit="1" customWidth="1"/>
    <col min="11" max="11" width="17.5703125" bestFit="1" customWidth="1"/>
    <col min="14" max="14" width="19" bestFit="1" customWidth="1"/>
    <col min="15" max="15" width="19" customWidth="1"/>
    <col min="18" max="18" width="16.5703125" bestFit="1" customWidth="1"/>
  </cols>
  <sheetData>
    <row r="1" spans="1:34" x14ac:dyDescent="0.25">
      <c r="A1" s="5" t="s">
        <v>5</v>
      </c>
      <c r="B1" s="7" t="s">
        <v>0</v>
      </c>
      <c r="C1" s="1" t="s">
        <v>1</v>
      </c>
      <c r="D1" s="1" t="s">
        <v>2</v>
      </c>
      <c r="E1" s="1" t="s">
        <v>3</v>
      </c>
      <c r="F1" s="8"/>
      <c r="G1" s="8"/>
      <c r="H1" s="8"/>
      <c r="I1" s="4" t="s">
        <v>440</v>
      </c>
      <c r="J1" s="4" t="s">
        <v>249</v>
      </c>
      <c r="K1" s="4" t="s">
        <v>441</v>
      </c>
      <c r="M1" s="8" t="s">
        <v>450</v>
      </c>
      <c r="N1" s="8" t="s">
        <v>451</v>
      </c>
      <c r="O1" s="8" t="s">
        <v>452</v>
      </c>
      <c r="Q1" s="8" t="s">
        <v>452</v>
      </c>
      <c r="R1" s="8" t="s">
        <v>453</v>
      </c>
      <c r="T1" s="8" t="s">
        <v>454</v>
      </c>
      <c r="U1" s="8" t="s">
        <v>455</v>
      </c>
      <c r="W1" s="8" t="s">
        <v>456</v>
      </c>
      <c r="X1" s="8" t="s">
        <v>457</v>
      </c>
      <c r="Y1" s="8" t="s">
        <v>458</v>
      </c>
      <c r="Z1" s="8" t="s">
        <v>459</v>
      </c>
      <c r="AA1" s="8" t="s">
        <v>460</v>
      </c>
      <c r="AB1" s="8" t="s">
        <v>461</v>
      </c>
      <c r="AC1" s="8" t="s">
        <v>462</v>
      </c>
      <c r="AD1" s="8" t="s">
        <v>463</v>
      </c>
      <c r="AE1" s="8" t="s">
        <v>464</v>
      </c>
      <c r="AF1" s="8" t="s">
        <v>465</v>
      </c>
      <c r="AG1" s="8" t="s">
        <v>450</v>
      </c>
      <c r="AH1" s="8" t="s">
        <v>454</v>
      </c>
    </row>
    <row r="2" spans="1:34" x14ac:dyDescent="0.25">
      <c r="A2" s="2" t="s">
        <v>384</v>
      </c>
      <c r="C2" t="s">
        <v>272</v>
      </c>
      <c r="D2">
        <v>85</v>
      </c>
      <c r="E2">
        <v>200</v>
      </c>
      <c r="F2">
        <f>IF(I2&amp;J2=I1&amp;J1,F1,F1+1)</f>
        <v>1</v>
      </c>
      <c r="G2">
        <f>IF(J2=J1,G1,G1+1)</f>
        <v>1</v>
      </c>
      <c r="H2">
        <v>1</v>
      </c>
      <c r="I2" t="s">
        <v>447</v>
      </c>
      <c r="J2" t="s">
        <v>273</v>
      </c>
      <c r="K2" t="s">
        <v>383</v>
      </c>
      <c r="M2">
        <v>1</v>
      </c>
      <c r="N2" t="str">
        <f>VLOOKUP(M2,F$2:I$145,4,FALSE)</f>
        <v>ARGOLLAS</v>
      </c>
      <c r="O2">
        <f>VLOOKUP(M2,F$2:I$145,2,FALSE)</f>
        <v>1</v>
      </c>
      <c r="Q2">
        <v>1</v>
      </c>
      <c r="R2" t="str">
        <f>VLOOKUP(Q2,G$2:J$145,4,FALSE)</f>
        <v>AROS</v>
      </c>
      <c r="T2">
        <v>1</v>
      </c>
      <c r="U2" t="str">
        <f>VLOOKUP(T2,H$2:K$145,4,FALSE)</f>
        <v>VARIOS</v>
      </c>
      <c r="W2">
        <v>1</v>
      </c>
      <c r="X2" t="str">
        <f>IF(B2="","",B2)</f>
        <v/>
      </c>
      <c r="Y2" t="str">
        <f>UPPER(IF(C2="","",C2))</f>
        <v xml:space="preserve">ARGOLLA HUECA </v>
      </c>
      <c r="Z2" s="2" t="str">
        <f>A2</f>
        <v>EA0000000000001</v>
      </c>
      <c r="AA2">
        <f>D2</f>
        <v>85</v>
      </c>
      <c r="AB2">
        <f>E2</f>
        <v>200</v>
      </c>
      <c r="AC2">
        <v>0</v>
      </c>
      <c r="AD2">
        <v>0</v>
      </c>
      <c r="AE2" s="9">
        <v>44064</v>
      </c>
      <c r="AF2">
        <v>1</v>
      </c>
      <c r="AG2">
        <f>F2</f>
        <v>1</v>
      </c>
      <c r="AH2">
        <f>H2</f>
        <v>1</v>
      </c>
    </row>
    <row r="3" spans="1:34" x14ac:dyDescent="0.25">
      <c r="A3" s="2" t="s">
        <v>385</v>
      </c>
      <c r="B3" s="5" t="s">
        <v>274</v>
      </c>
      <c r="C3" t="s">
        <v>275</v>
      </c>
      <c r="D3">
        <v>55</v>
      </c>
      <c r="E3">
        <v>150</v>
      </c>
      <c r="F3">
        <f>IF(I3&amp;J3=I2&amp;J2,F2,F2+1)</f>
        <v>1</v>
      </c>
      <c r="G3">
        <f t="shared" ref="G3:G66" si="0">IF(J3=J2,G2,G2+1)</f>
        <v>1</v>
      </c>
      <c r="H3">
        <v>1</v>
      </c>
      <c r="I3" t="s">
        <v>447</v>
      </c>
      <c r="J3" t="s">
        <v>273</v>
      </c>
      <c r="K3" t="s">
        <v>383</v>
      </c>
      <c r="M3">
        <v>2</v>
      </c>
      <c r="N3" t="str">
        <f t="shared" ref="N3:N16" si="1">VLOOKUP(M3,F$2:I$145,4,FALSE)</f>
        <v>BARBIJOS</v>
      </c>
      <c r="O3">
        <f t="shared" ref="O3:O16" si="2">VLOOKUP(M3,F$2:I$145,2,FALSE)</f>
        <v>2</v>
      </c>
      <c r="Q3">
        <v>2</v>
      </c>
      <c r="R3" t="str">
        <f t="shared" ref="R3:R10" si="3">VLOOKUP(Q3,G$2:J$145,4,FALSE)</f>
        <v>BARBIJOS</v>
      </c>
      <c r="W3">
        <f>W2+1</f>
        <v>2</v>
      </c>
      <c r="X3" t="str">
        <f t="shared" ref="X3:X66" si="4">IF(B3="","",B3)</f>
        <v>AROINF55</v>
      </c>
      <c r="Y3" t="str">
        <f t="shared" ref="Y3:Y66" si="5">UPPER(IF(C3="","",C3))</f>
        <v>ARGOLLA CON DIJE COLGANTE PAR</v>
      </c>
      <c r="Z3" s="2" t="str">
        <f t="shared" ref="Z3:Z66" si="6">A3</f>
        <v>EA0000000000002</v>
      </c>
      <c r="AA3">
        <f t="shared" ref="AA3:AA66" si="7">D3</f>
        <v>55</v>
      </c>
      <c r="AB3">
        <f t="shared" ref="AB3:AB66" si="8">E3</f>
        <v>150</v>
      </c>
      <c r="AC3">
        <v>0</v>
      </c>
      <c r="AD3">
        <v>0</v>
      </c>
      <c r="AE3" s="9">
        <v>44064</v>
      </c>
      <c r="AF3">
        <v>1</v>
      </c>
      <c r="AG3">
        <f t="shared" ref="AG3:AG66" si="9">F3</f>
        <v>1</v>
      </c>
      <c r="AH3">
        <f t="shared" ref="AH3:AH66" si="10">H3</f>
        <v>1</v>
      </c>
    </row>
    <row r="4" spans="1:34" x14ac:dyDescent="0.25">
      <c r="A4" s="2" t="s">
        <v>386</v>
      </c>
      <c r="B4" s="5" t="s">
        <v>276</v>
      </c>
      <c r="C4" t="s">
        <v>277</v>
      </c>
      <c r="D4">
        <v>65</v>
      </c>
      <c r="E4">
        <v>150</v>
      </c>
      <c r="F4">
        <f>IF(I4&amp;J4=I3&amp;J3,F3,F3+1)</f>
        <v>1</v>
      </c>
      <c r="G4">
        <f t="shared" si="0"/>
        <v>1</v>
      </c>
      <c r="H4">
        <v>1</v>
      </c>
      <c r="I4" t="s">
        <v>447</v>
      </c>
      <c r="J4" t="s">
        <v>273</v>
      </c>
      <c r="K4" t="s">
        <v>383</v>
      </c>
      <c r="M4">
        <v>3</v>
      </c>
      <c r="N4" t="str">
        <f t="shared" si="1"/>
        <v>COLGANTES LARGOS</v>
      </c>
      <c r="O4">
        <f t="shared" si="2"/>
        <v>3</v>
      </c>
      <c r="Q4">
        <v>3</v>
      </c>
      <c r="R4" t="str">
        <f t="shared" si="3"/>
        <v>COLGANTES</v>
      </c>
      <c r="W4">
        <f t="shared" ref="W4:W67" si="11">W3+1</f>
        <v>3</v>
      </c>
      <c r="X4" t="str">
        <f t="shared" si="4"/>
        <v>AROINF65</v>
      </c>
      <c r="Y4" t="str">
        <f t="shared" si="5"/>
        <v>ARGOLLA CON DIJE DISTINTOS</v>
      </c>
      <c r="Z4" s="2" t="str">
        <f t="shared" si="6"/>
        <v>EA0000000000003</v>
      </c>
      <c r="AA4">
        <f t="shared" si="7"/>
        <v>65</v>
      </c>
      <c r="AB4">
        <f t="shared" si="8"/>
        <v>150</v>
      </c>
      <c r="AC4">
        <v>0</v>
      </c>
      <c r="AD4">
        <v>0</v>
      </c>
      <c r="AE4" s="9">
        <v>44064</v>
      </c>
      <c r="AF4">
        <v>1</v>
      </c>
      <c r="AG4">
        <f t="shared" si="9"/>
        <v>1</v>
      </c>
      <c r="AH4">
        <f t="shared" si="10"/>
        <v>1</v>
      </c>
    </row>
    <row r="5" spans="1:34" x14ac:dyDescent="0.25">
      <c r="A5" s="2" t="s">
        <v>387</v>
      </c>
      <c r="B5" s="5" t="s">
        <v>278</v>
      </c>
      <c r="C5" t="s">
        <v>279</v>
      </c>
      <c r="D5">
        <v>110</v>
      </c>
      <c r="E5">
        <v>220</v>
      </c>
      <c r="F5">
        <f>IF(I5&amp;J5=I4&amp;J4,F4,F4+1)</f>
        <v>1</v>
      </c>
      <c r="G5">
        <f t="shared" si="0"/>
        <v>1</v>
      </c>
      <c r="H5">
        <v>1</v>
      </c>
      <c r="I5" t="s">
        <v>447</v>
      </c>
      <c r="J5" t="s">
        <v>273</v>
      </c>
      <c r="K5" t="s">
        <v>383</v>
      </c>
      <c r="M5">
        <v>4</v>
      </c>
      <c r="N5" t="str">
        <f t="shared" si="1"/>
        <v>ACCESORIOS</v>
      </c>
      <c r="O5">
        <f t="shared" si="2"/>
        <v>4</v>
      </c>
      <c r="Q5">
        <v>4</v>
      </c>
      <c r="R5" t="str">
        <f t="shared" si="3"/>
        <v>COSMETICOS</v>
      </c>
      <c r="W5">
        <f t="shared" si="11"/>
        <v>4</v>
      </c>
      <c r="X5" t="str">
        <f t="shared" si="4"/>
        <v>AROINF110</v>
      </c>
      <c r="Y5" t="str">
        <f t="shared" si="5"/>
        <v>ARGOLLA CAREY FINA</v>
      </c>
      <c r="Z5" s="2" t="str">
        <f t="shared" si="6"/>
        <v>EA0000000000004</v>
      </c>
      <c r="AA5">
        <f t="shared" si="7"/>
        <v>110</v>
      </c>
      <c r="AB5">
        <f t="shared" si="8"/>
        <v>220</v>
      </c>
      <c r="AC5">
        <v>0</v>
      </c>
      <c r="AD5">
        <v>0</v>
      </c>
      <c r="AE5" s="9">
        <v>44064</v>
      </c>
      <c r="AF5">
        <v>1</v>
      </c>
      <c r="AG5">
        <f t="shared" si="9"/>
        <v>1</v>
      </c>
      <c r="AH5">
        <f t="shared" si="10"/>
        <v>1</v>
      </c>
    </row>
    <row r="6" spans="1:34" x14ac:dyDescent="0.25">
      <c r="A6" s="2" t="s">
        <v>388</v>
      </c>
      <c r="B6" s="5" t="s">
        <v>263</v>
      </c>
      <c r="C6" t="s">
        <v>264</v>
      </c>
      <c r="D6">
        <v>75</v>
      </c>
      <c r="E6">
        <v>180</v>
      </c>
      <c r="F6">
        <f>IF(I6&amp;J6=I5&amp;J5,F5,F5+1)</f>
        <v>2</v>
      </c>
      <c r="G6">
        <f t="shared" si="0"/>
        <v>2</v>
      </c>
      <c r="H6">
        <v>1</v>
      </c>
      <c r="I6" t="s">
        <v>442</v>
      </c>
      <c r="J6" t="s">
        <v>442</v>
      </c>
      <c r="K6" t="s">
        <v>383</v>
      </c>
      <c r="M6">
        <v>5</v>
      </c>
      <c r="N6" t="str">
        <f t="shared" si="1"/>
        <v>MANOS</v>
      </c>
      <c r="O6">
        <f t="shared" si="2"/>
        <v>4</v>
      </c>
      <c r="Q6">
        <v>5</v>
      </c>
      <c r="R6" t="str">
        <f t="shared" si="3"/>
        <v>LLAVEROS</v>
      </c>
      <c r="W6">
        <f t="shared" si="11"/>
        <v>5</v>
      </c>
      <c r="X6" t="str">
        <f t="shared" si="4"/>
        <v>BAR ANAT</v>
      </c>
      <c r="Y6" t="str">
        <f t="shared" si="5"/>
        <v>BARBIJO ANATOMICO GRANDE</v>
      </c>
      <c r="Z6" s="2" t="str">
        <f t="shared" si="6"/>
        <v>EA0000000000005</v>
      </c>
      <c r="AA6">
        <f t="shared" si="7"/>
        <v>75</v>
      </c>
      <c r="AB6">
        <f t="shared" si="8"/>
        <v>180</v>
      </c>
      <c r="AC6">
        <v>0</v>
      </c>
      <c r="AD6">
        <v>0</v>
      </c>
      <c r="AE6" s="9">
        <v>44064</v>
      </c>
      <c r="AF6">
        <v>1</v>
      </c>
      <c r="AG6">
        <f t="shared" si="9"/>
        <v>2</v>
      </c>
      <c r="AH6">
        <f t="shared" si="10"/>
        <v>1</v>
      </c>
    </row>
    <row r="7" spans="1:34" x14ac:dyDescent="0.25">
      <c r="A7" s="2" t="s">
        <v>389</v>
      </c>
      <c r="B7" s="5" t="s">
        <v>267</v>
      </c>
      <c r="C7" t="s">
        <v>268</v>
      </c>
      <c r="D7">
        <v>92</v>
      </c>
      <c r="E7">
        <v>200</v>
      </c>
      <c r="F7">
        <f>IF(I7&amp;J7=I6&amp;J6,F6,F6+1)</f>
        <v>3</v>
      </c>
      <c r="G7">
        <f t="shared" si="0"/>
        <v>3</v>
      </c>
      <c r="H7">
        <v>1</v>
      </c>
      <c r="I7" t="s">
        <v>446</v>
      </c>
      <c r="J7" t="s">
        <v>269</v>
      </c>
      <c r="K7" t="s">
        <v>383</v>
      </c>
      <c r="M7">
        <v>6</v>
      </c>
      <c r="N7" t="str">
        <f t="shared" si="1"/>
        <v>MAQUILLAJE</v>
      </c>
      <c r="O7">
        <f t="shared" si="2"/>
        <v>4</v>
      </c>
      <c r="Q7">
        <v>6</v>
      </c>
      <c r="R7" t="str">
        <f t="shared" si="3"/>
        <v>MANTAS</v>
      </c>
      <c r="W7">
        <f t="shared" si="11"/>
        <v>6</v>
      </c>
      <c r="X7" t="str">
        <f t="shared" si="4"/>
        <v>COLDS168992</v>
      </c>
      <c r="Y7" t="str">
        <f t="shared" si="5"/>
        <v>COLGANTE LARGO CON DIJE ELEFANTE</v>
      </c>
      <c r="Z7" s="2" t="str">
        <f t="shared" si="6"/>
        <v>EA0000000000006</v>
      </c>
      <c r="AA7">
        <f t="shared" si="7"/>
        <v>92</v>
      </c>
      <c r="AB7">
        <f t="shared" si="8"/>
        <v>200</v>
      </c>
      <c r="AC7">
        <v>0</v>
      </c>
      <c r="AD7">
        <v>0</v>
      </c>
      <c r="AE7" s="9">
        <v>44064</v>
      </c>
      <c r="AF7">
        <v>1</v>
      </c>
      <c r="AG7">
        <f t="shared" si="9"/>
        <v>3</v>
      </c>
      <c r="AH7">
        <f t="shared" si="10"/>
        <v>1</v>
      </c>
    </row>
    <row r="8" spans="1:34" x14ac:dyDescent="0.25">
      <c r="A8" s="2" t="s">
        <v>390</v>
      </c>
      <c r="B8" s="5" t="s">
        <v>270</v>
      </c>
      <c r="C8" t="s">
        <v>271</v>
      </c>
      <c r="D8">
        <v>75</v>
      </c>
      <c r="E8">
        <v>180</v>
      </c>
      <c r="F8">
        <f>IF(I8&amp;J8=I7&amp;J7,F7,F7+1)</f>
        <v>3</v>
      </c>
      <c r="G8">
        <f t="shared" si="0"/>
        <v>3</v>
      </c>
      <c r="H8">
        <v>1</v>
      </c>
      <c r="I8" t="s">
        <v>446</v>
      </c>
      <c r="J8" t="s">
        <v>269</v>
      </c>
      <c r="K8" t="s">
        <v>383</v>
      </c>
      <c r="M8">
        <v>7</v>
      </c>
      <c r="N8" t="str">
        <f t="shared" si="1"/>
        <v>PIES</v>
      </c>
      <c r="O8">
        <f t="shared" si="2"/>
        <v>4</v>
      </c>
      <c r="Q8">
        <v>7</v>
      </c>
      <c r="R8" t="str">
        <f t="shared" si="3"/>
        <v>MARROQUINERIA</v>
      </c>
      <c r="W8">
        <f t="shared" si="11"/>
        <v>7</v>
      </c>
      <c r="X8" t="str">
        <f t="shared" si="4"/>
        <v>COLDN039675</v>
      </c>
      <c r="Y8" t="str">
        <f t="shared" si="5"/>
        <v>COLGANTE LARGO CAD FINA CON DIJE</v>
      </c>
      <c r="Z8" s="2" t="str">
        <f t="shared" si="6"/>
        <v>EA0000000000007</v>
      </c>
      <c r="AA8">
        <f t="shared" si="7"/>
        <v>75</v>
      </c>
      <c r="AB8">
        <f t="shared" si="8"/>
        <v>180</v>
      </c>
      <c r="AC8">
        <v>0</v>
      </c>
      <c r="AD8">
        <v>0</v>
      </c>
      <c r="AE8" s="9">
        <v>44064</v>
      </c>
      <c r="AF8">
        <v>1</v>
      </c>
      <c r="AG8">
        <f t="shared" si="9"/>
        <v>3</v>
      </c>
      <c r="AH8">
        <f t="shared" si="10"/>
        <v>1</v>
      </c>
    </row>
    <row r="9" spans="1:34" x14ac:dyDescent="0.25">
      <c r="A9" s="5" t="s">
        <v>372</v>
      </c>
      <c r="C9" t="s">
        <v>218</v>
      </c>
      <c r="D9">
        <v>20</v>
      </c>
      <c r="E9">
        <v>50</v>
      </c>
      <c r="F9">
        <f>IF(I9&amp;J9=I8&amp;J8,F8,F8+1)</f>
        <v>4</v>
      </c>
      <c r="G9">
        <f t="shared" si="0"/>
        <v>4</v>
      </c>
      <c r="H9">
        <v>1</v>
      </c>
      <c r="I9" t="s">
        <v>256</v>
      </c>
      <c r="J9" t="s">
        <v>252</v>
      </c>
      <c r="K9" t="s">
        <v>383</v>
      </c>
      <c r="M9">
        <v>8</v>
      </c>
      <c r="N9" t="str">
        <f t="shared" si="1"/>
        <v>LLAVEROS</v>
      </c>
      <c r="O9">
        <f t="shared" si="2"/>
        <v>5</v>
      </c>
      <c r="Q9">
        <v>8</v>
      </c>
      <c r="R9" t="str">
        <f t="shared" si="3"/>
        <v>PAÑUELOS</v>
      </c>
      <c r="W9">
        <f t="shared" si="11"/>
        <v>8</v>
      </c>
      <c r="X9" t="str">
        <f t="shared" si="4"/>
        <v/>
      </c>
      <c r="Y9" t="str">
        <f t="shared" si="5"/>
        <v>PUJADOR DE CUTICULA</v>
      </c>
      <c r="Z9" s="2" t="str">
        <f t="shared" si="6"/>
        <v>2017301801444</v>
      </c>
      <c r="AA9">
        <f t="shared" si="7"/>
        <v>20</v>
      </c>
      <c r="AB9">
        <f t="shared" si="8"/>
        <v>50</v>
      </c>
      <c r="AC9">
        <v>0</v>
      </c>
      <c r="AD9">
        <v>0</v>
      </c>
      <c r="AE9" s="9">
        <v>44064</v>
      </c>
      <c r="AF9">
        <v>1</v>
      </c>
      <c r="AG9">
        <f t="shared" si="9"/>
        <v>4</v>
      </c>
      <c r="AH9">
        <f t="shared" si="10"/>
        <v>1</v>
      </c>
    </row>
    <row r="10" spans="1:34" x14ac:dyDescent="0.25">
      <c r="A10" s="5" t="s">
        <v>308</v>
      </c>
      <c r="B10" s="5" t="s">
        <v>56</v>
      </c>
      <c r="C10" s="3" t="s">
        <v>57</v>
      </c>
      <c r="D10">
        <v>25</v>
      </c>
      <c r="E10">
        <v>80</v>
      </c>
      <c r="F10">
        <f>IF(I10&amp;J10=I9&amp;J9,F9,F9+1)</f>
        <v>4</v>
      </c>
      <c r="G10">
        <f t="shared" si="0"/>
        <v>4</v>
      </c>
      <c r="H10">
        <v>1</v>
      </c>
      <c r="I10" s="3" t="s">
        <v>256</v>
      </c>
      <c r="J10" s="3" t="s">
        <v>252</v>
      </c>
      <c r="K10" t="s">
        <v>383</v>
      </c>
      <c r="M10">
        <v>9</v>
      </c>
      <c r="N10" t="str">
        <f t="shared" si="1"/>
        <v>MANTAS</v>
      </c>
      <c r="O10">
        <f t="shared" si="2"/>
        <v>6</v>
      </c>
      <c r="Q10">
        <v>9</v>
      </c>
      <c r="R10" t="str">
        <f t="shared" si="3"/>
        <v>PELO</v>
      </c>
      <c r="W10">
        <f t="shared" si="11"/>
        <v>9</v>
      </c>
      <c r="X10" t="str">
        <f t="shared" si="4"/>
        <v>ESTIL9030</v>
      </c>
      <c r="Y10" t="str">
        <f t="shared" si="5"/>
        <v>VASO DAPPEN DOBLE PLASTICO</v>
      </c>
      <c r="Z10" s="2" t="str">
        <f t="shared" si="6"/>
        <v>2686268273394</v>
      </c>
      <c r="AA10">
        <f t="shared" si="7"/>
        <v>25</v>
      </c>
      <c r="AB10">
        <f t="shared" si="8"/>
        <v>80</v>
      </c>
      <c r="AC10">
        <v>0</v>
      </c>
      <c r="AD10">
        <v>0</v>
      </c>
      <c r="AE10" s="9">
        <v>44064</v>
      </c>
      <c r="AF10">
        <v>1</v>
      </c>
      <c r="AG10">
        <f t="shared" si="9"/>
        <v>4</v>
      </c>
      <c r="AH10">
        <f t="shared" si="10"/>
        <v>1</v>
      </c>
    </row>
    <row r="11" spans="1:34" x14ac:dyDescent="0.25">
      <c r="A11" s="5" t="s">
        <v>370</v>
      </c>
      <c r="B11" s="5" t="s">
        <v>217</v>
      </c>
      <c r="C11" t="s">
        <v>213</v>
      </c>
      <c r="D11">
        <v>13.4</v>
      </c>
      <c r="E11">
        <v>30</v>
      </c>
      <c r="F11">
        <f>IF(I11&amp;J11=I10&amp;J10,F10,F10+1)</f>
        <v>4</v>
      </c>
      <c r="G11">
        <f t="shared" si="0"/>
        <v>4</v>
      </c>
      <c r="H11">
        <v>1</v>
      </c>
      <c r="I11" t="s">
        <v>256</v>
      </c>
      <c r="J11" t="s">
        <v>252</v>
      </c>
      <c r="K11" t="s">
        <v>383</v>
      </c>
      <c r="M11">
        <v>10</v>
      </c>
      <c r="N11" t="str">
        <f t="shared" si="1"/>
        <v>ACCESORIOS VIAJE</v>
      </c>
      <c r="O11">
        <f t="shared" si="2"/>
        <v>7</v>
      </c>
      <c r="W11">
        <f t="shared" si="11"/>
        <v>10</v>
      </c>
      <c r="X11" t="str">
        <f t="shared" si="4"/>
        <v>2G020</v>
      </c>
      <c r="Y11" t="str">
        <f t="shared" si="5"/>
        <v>REPUJADOR DE CUTICULA AQYADAN</v>
      </c>
      <c r="Z11" s="2" t="str">
        <f t="shared" si="6"/>
        <v>6195441020206</v>
      </c>
      <c r="AA11">
        <f t="shared" si="7"/>
        <v>13.4</v>
      </c>
      <c r="AB11">
        <f t="shared" si="8"/>
        <v>30</v>
      </c>
      <c r="AC11">
        <v>0</v>
      </c>
      <c r="AD11">
        <v>0</v>
      </c>
      <c r="AE11" s="9">
        <v>44064</v>
      </c>
      <c r="AF11">
        <v>1</v>
      </c>
      <c r="AG11">
        <f t="shared" si="9"/>
        <v>4</v>
      </c>
      <c r="AH11">
        <f t="shared" si="10"/>
        <v>1</v>
      </c>
    </row>
    <row r="12" spans="1:34" x14ac:dyDescent="0.25">
      <c r="A12" s="5" t="s">
        <v>365</v>
      </c>
      <c r="B12" s="5" t="s">
        <v>216</v>
      </c>
      <c r="C12" t="s">
        <v>204</v>
      </c>
      <c r="D12">
        <v>200</v>
      </c>
      <c r="E12">
        <v>400</v>
      </c>
      <c r="F12">
        <f>IF(I12&amp;J12=I11&amp;J11,F11,F11+1)</f>
        <v>4</v>
      </c>
      <c r="G12">
        <f t="shared" si="0"/>
        <v>4</v>
      </c>
      <c r="H12">
        <v>1</v>
      </c>
      <c r="I12" t="s">
        <v>256</v>
      </c>
      <c r="J12" t="s">
        <v>252</v>
      </c>
      <c r="K12" t="s">
        <v>383</v>
      </c>
      <c r="M12">
        <v>11</v>
      </c>
      <c r="N12" t="str">
        <f t="shared" si="1"/>
        <v>BILLETERAS</v>
      </c>
      <c r="O12">
        <f t="shared" si="2"/>
        <v>7</v>
      </c>
      <c r="W12">
        <f t="shared" si="11"/>
        <v>11</v>
      </c>
      <c r="X12" t="str">
        <f t="shared" si="4"/>
        <v>MJB6015</v>
      </c>
      <c r="Y12" t="str">
        <f t="shared" si="5"/>
        <v>SET PINCELES PARA UÑAS</v>
      </c>
      <c r="Z12" s="2" t="str">
        <f t="shared" si="6"/>
        <v>6920170108129</v>
      </c>
      <c r="AA12">
        <f t="shared" si="7"/>
        <v>200</v>
      </c>
      <c r="AB12">
        <f t="shared" si="8"/>
        <v>400</v>
      </c>
      <c r="AC12">
        <v>0</v>
      </c>
      <c r="AD12">
        <v>0</v>
      </c>
      <c r="AE12" s="9">
        <v>44064</v>
      </c>
      <c r="AF12">
        <v>1</v>
      </c>
      <c r="AG12">
        <f t="shared" si="9"/>
        <v>4</v>
      </c>
      <c r="AH12">
        <f t="shared" si="10"/>
        <v>1</v>
      </c>
    </row>
    <row r="13" spans="1:34" x14ac:dyDescent="0.25">
      <c r="A13" s="5" t="s">
        <v>306</v>
      </c>
      <c r="B13" s="5" t="s">
        <v>48</v>
      </c>
      <c r="C13" s="3" t="s">
        <v>49</v>
      </c>
      <c r="D13">
        <v>29.17</v>
      </c>
      <c r="E13">
        <v>80</v>
      </c>
      <c r="F13">
        <f>IF(I13&amp;J13=I12&amp;J12,F12,F12+1)</f>
        <v>4</v>
      </c>
      <c r="G13">
        <f t="shared" si="0"/>
        <v>4</v>
      </c>
      <c r="H13">
        <v>1</v>
      </c>
      <c r="I13" s="3" t="s">
        <v>256</v>
      </c>
      <c r="J13" s="3" t="s">
        <v>252</v>
      </c>
      <c r="K13" t="s">
        <v>383</v>
      </c>
      <c r="M13">
        <v>12</v>
      </c>
      <c r="N13" t="str">
        <f t="shared" si="1"/>
        <v>PAÑUELOS SEDA</v>
      </c>
      <c r="O13">
        <f t="shared" si="2"/>
        <v>8</v>
      </c>
      <c r="W13">
        <f t="shared" si="11"/>
        <v>12</v>
      </c>
      <c r="X13" t="str">
        <f t="shared" si="4"/>
        <v>LIMAJC95</v>
      </c>
      <c r="Y13" t="str">
        <f t="shared" si="5"/>
        <v>LIMA STEP7</v>
      </c>
      <c r="Z13" s="2" t="str">
        <f t="shared" si="6"/>
        <v>6930300833579</v>
      </c>
      <c r="AA13">
        <f t="shared" si="7"/>
        <v>29.17</v>
      </c>
      <c r="AB13">
        <f t="shared" si="8"/>
        <v>80</v>
      </c>
      <c r="AC13">
        <v>0</v>
      </c>
      <c r="AD13">
        <v>0</v>
      </c>
      <c r="AE13" s="9">
        <v>44064</v>
      </c>
      <c r="AF13">
        <v>1</v>
      </c>
      <c r="AG13">
        <f t="shared" si="9"/>
        <v>4</v>
      </c>
      <c r="AH13">
        <f t="shared" si="10"/>
        <v>1</v>
      </c>
    </row>
    <row r="14" spans="1:34" x14ac:dyDescent="0.25">
      <c r="A14" s="5" t="s">
        <v>326</v>
      </c>
      <c r="B14" s="5" t="s">
        <v>101</v>
      </c>
      <c r="C14" s="3" t="s">
        <v>104</v>
      </c>
      <c r="D14">
        <v>120</v>
      </c>
      <c r="E14">
        <v>250</v>
      </c>
      <c r="F14">
        <f>IF(I14&amp;J14=I13&amp;J13,F13,F13+1)</f>
        <v>4</v>
      </c>
      <c r="G14">
        <f t="shared" si="0"/>
        <v>4</v>
      </c>
      <c r="H14">
        <v>1</v>
      </c>
      <c r="I14" s="3" t="s">
        <v>256</v>
      </c>
      <c r="J14" s="3" t="s">
        <v>252</v>
      </c>
      <c r="K14" t="s">
        <v>383</v>
      </c>
      <c r="M14">
        <v>13</v>
      </c>
      <c r="N14" t="str">
        <f t="shared" si="1"/>
        <v>SUJETADORES</v>
      </c>
      <c r="O14">
        <f t="shared" si="2"/>
        <v>9</v>
      </c>
      <c r="W14">
        <f t="shared" si="11"/>
        <v>13</v>
      </c>
      <c r="X14" t="str">
        <f t="shared" si="4"/>
        <v>XY1530</v>
      </c>
      <c r="Y14" t="str">
        <f t="shared" si="5"/>
        <v>STAMPING CORAZON</v>
      </c>
      <c r="Z14" s="2" t="str">
        <f t="shared" si="6"/>
        <v>6932557100954</v>
      </c>
      <c r="AA14">
        <f t="shared" si="7"/>
        <v>120</v>
      </c>
      <c r="AB14">
        <f t="shared" si="8"/>
        <v>250</v>
      </c>
      <c r="AC14">
        <v>0</v>
      </c>
      <c r="AD14">
        <v>0</v>
      </c>
      <c r="AE14" s="9">
        <v>44064</v>
      </c>
      <c r="AF14">
        <v>1</v>
      </c>
      <c r="AG14">
        <f t="shared" si="9"/>
        <v>4</v>
      </c>
      <c r="AH14">
        <f t="shared" si="10"/>
        <v>1</v>
      </c>
    </row>
    <row r="15" spans="1:34" x14ac:dyDescent="0.25">
      <c r="A15" s="5" t="s">
        <v>327</v>
      </c>
      <c r="B15" s="5" t="s">
        <v>102</v>
      </c>
      <c r="C15" s="3" t="s">
        <v>105</v>
      </c>
      <c r="D15">
        <v>125</v>
      </c>
      <c r="E15">
        <v>250</v>
      </c>
      <c r="F15">
        <f>IF(I15&amp;J15=I14&amp;J14,F14,F14+1)</f>
        <v>4</v>
      </c>
      <c r="G15">
        <f t="shared" si="0"/>
        <v>4</v>
      </c>
      <c r="H15">
        <v>1</v>
      </c>
      <c r="I15" s="3" t="s">
        <v>256</v>
      </c>
      <c r="J15" s="3" t="s">
        <v>252</v>
      </c>
      <c r="K15" t="s">
        <v>383</v>
      </c>
      <c r="M15">
        <v>14</v>
      </c>
      <c r="N15" t="str">
        <f t="shared" si="1"/>
        <v>VINCHAS</v>
      </c>
      <c r="O15">
        <f t="shared" si="2"/>
        <v>9</v>
      </c>
      <c r="W15">
        <f t="shared" si="11"/>
        <v>14</v>
      </c>
      <c r="X15" t="str">
        <f t="shared" si="4"/>
        <v>XY206</v>
      </c>
      <c r="Y15" t="str">
        <f t="shared" si="5"/>
        <v>STAMPING METAL CHICO</v>
      </c>
      <c r="Z15" s="2" t="str">
        <f t="shared" si="6"/>
        <v>6932557101289</v>
      </c>
      <c r="AA15">
        <f t="shared" si="7"/>
        <v>125</v>
      </c>
      <c r="AB15">
        <f t="shared" si="8"/>
        <v>250</v>
      </c>
      <c r="AC15">
        <v>0</v>
      </c>
      <c r="AD15">
        <v>0</v>
      </c>
      <c r="AE15" s="9">
        <v>44064</v>
      </c>
      <c r="AF15">
        <v>1</v>
      </c>
      <c r="AG15">
        <f t="shared" si="9"/>
        <v>4</v>
      </c>
      <c r="AH15">
        <f t="shared" si="10"/>
        <v>1</v>
      </c>
    </row>
    <row r="16" spans="1:34" x14ac:dyDescent="0.25">
      <c r="A16" s="5" t="s">
        <v>328</v>
      </c>
      <c r="B16" s="5" t="s">
        <v>108</v>
      </c>
      <c r="C16" s="3" t="s">
        <v>109</v>
      </c>
      <c r="D16">
        <v>190</v>
      </c>
      <c r="E16">
        <v>400</v>
      </c>
      <c r="F16">
        <f>IF(I16&amp;J16=I15&amp;J15,F15,F15+1)</f>
        <v>4</v>
      </c>
      <c r="G16">
        <f t="shared" si="0"/>
        <v>4</v>
      </c>
      <c r="H16">
        <v>1</v>
      </c>
      <c r="I16" s="3" t="s">
        <v>256</v>
      </c>
      <c r="J16" s="3" t="s">
        <v>252</v>
      </c>
      <c r="K16" t="s">
        <v>383</v>
      </c>
      <c r="W16">
        <f t="shared" si="11"/>
        <v>15</v>
      </c>
      <c r="X16" t="str">
        <f t="shared" si="4"/>
        <v>PLA905</v>
      </c>
      <c r="Y16" t="str">
        <f t="shared" si="5"/>
        <v>PLACA UÑA PLASTICA GRANDE</v>
      </c>
      <c r="Z16" s="2" t="str">
        <f t="shared" si="6"/>
        <v>6932557101548</v>
      </c>
      <c r="AA16">
        <f t="shared" si="7"/>
        <v>190</v>
      </c>
      <c r="AB16">
        <f t="shared" si="8"/>
        <v>400</v>
      </c>
      <c r="AC16">
        <v>0</v>
      </c>
      <c r="AD16">
        <v>0</v>
      </c>
      <c r="AE16" s="9">
        <v>44064</v>
      </c>
      <c r="AF16">
        <v>1</v>
      </c>
      <c r="AG16">
        <f t="shared" si="9"/>
        <v>4</v>
      </c>
      <c r="AH16">
        <f t="shared" si="10"/>
        <v>1</v>
      </c>
    </row>
    <row r="17" spans="1:34" x14ac:dyDescent="0.25">
      <c r="A17" s="5" t="s">
        <v>304</v>
      </c>
      <c r="B17" s="5" t="s">
        <v>44</v>
      </c>
      <c r="C17" s="3" t="s">
        <v>45</v>
      </c>
      <c r="D17" s="3">
        <v>7.5</v>
      </c>
      <c r="E17" s="3">
        <v>30</v>
      </c>
      <c r="F17">
        <f>IF(I17&amp;J17=I16&amp;J16,F16,F16+1)</f>
        <v>4</v>
      </c>
      <c r="G17">
        <f t="shared" si="0"/>
        <v>4</v>
      </c>
      <c r="H17">
        <v>1</v>
      </c>
      <c r="I17" s="3" t="s">
        <v>256</v>
      </c>
      <c r="J17" s="3" t="s">
        <v>252</v>
      </c>
      <c r="K17" t="s">
        <v>383</v>
      </c>
      <c r="W17">
        <f t="shared" si="11"/>
        <v>16</v>
      </c>
      <c r="X17" t="str">
        <f t="shared" si="4"/>
        <v>MB100P</v>
      </c>
      <c r="Y17" t="str">
        <f t="shared" si="5"/>
        <v>PALITO DE NARANJO X 5U</v>
      </c>
      <c r="Z17" s="2" t="str">
        <f t="shared" si="6"/>
        <v>7919082081001</v>
      </c>
      <c r="AA17">
        <f t="shared" si="7"/>
        <v>7.5</v>
      </c>
      <c r="AB17">
        <f t="shared" si="8"/>
        <v>30</v>
      </c>
      <c r="AC17">
        <v>0</v>
      </c>
      <c r="AD17">
        <v>0</v>
      </c>
      <c r="AE17" s="9">
        <v>44064</v>
      </c>
      <c r="AF17">
        <v>1</v>
      </c>
      <c r="AG17">
        <f t="shared" si="9"/>
        <v>4</v>
      </c>
      <c r="AH17">
        <f t="shared" si="10"/>
        <v>1</v>
      </c>
    </row>
    <row r="18" spans="1:34" x14ac:dyDescent="0.25">
      <c r="A18" s="5" t="s">
        <v>355</v>
      </c>
      <c r="B18" s="5" t="s">
        <v>176</v>
      </c>
      <c r="C18" t="s">
        <v>177</v>
      </c>
      <c r="D18">
        <v>100</v>
      </c>
      <c r="E18">
        <v>300</v>
      </c>
      <c r="F18">
        <f>IF(I18&amp;J18=I17&amp;J17,F17,F17+1)</f>
        <v>4</v>
      </c>
      <c r="G18">
        <f t="shared" si="0"/>
        <v>4</v>
      </c>
      <c r="H18">
        <v>1</v>
      </c>
      <c r="I18" s="3" t="s">
        <v>256</v>
      </c>
      <c r="J18" s="3" t="s">
        <v>252</v>
      </c>
      <c r="K18" t="s">
        <v>383</v>
      </c>
      <c r="W18">
        <f t="shared" si="11"/>
        <v>17</v>
      </c>
      <c r="X18" t="str">
        <f t="shared" si="4"/>
        <v>PVC12D</v>
      </c>
      <c r="Y18" t="str">
        <f t="shared" si="5"/>
        <v>CAJITA ORGANIZADORA ENCASTRABLE</v>
      </c>
      <c r="Z18" s="2" t="str">
        <f t="shared" si="6"/>
        <v>7919082088123</v>
      </c>
      <c r="AA18">
        <f t="shared" si="7"/>
        <v>100</v>
      </c>
      <c r="AB18">
        <f t="shared" si="8"/>
        <v>300</v>
      </c>
      <c r="AC18">
        <v>0</v>
      </c>
      <c r="AD18">
        <v>0</v>
      </c>
      <c r="AE18" s="9">
        <v>44064</v>
      </c>
      <c r="AF18">
        <v>1</v>
      </c>
      <c r="AG18">
        <f t="shared" si="9"/>
        <v>4</v>
      </c>
      <c r="AH18">
        <f t="shared" si="10"/>
        <v>1</v>
      </c>
    </row>
    <row r="19" spans="1:34" x14ac:dyDescent="0.25">
      <c r="A19" s="5" t="s">
        <v>377</v>
      </c>
      <c r="B19" s="5" t="s">
        <v>232</v>
      </c>
      <c r="C19" t="s">
        <v>233</v>
      </c>
      <c r="D19">
        <v>170</v>
      </c>
      <c r="E19">
        <v>350</v>
      </c>
      <c r="F19">
        <f>IF(I19&amp;J19=I18&amp;J18,F18,F18+1)</f>
        <v>4</v>
      </c>
      <c r="G19">
        <f t="shared" si="0"/>
        <v>4</v>
      </c>
      <c r="H19">
        <v>1</v>
      </c>
      <c r="I19" t="s">
        <v>256</v>
      </c>
      <c r="J19" t="s">
        <v>252</v>
      </c>
      <c r="K19" t="s">
        <v>383</v>
      </c>
      <c r="W19">
        <f t="shared" si="11"/>
        <v>18</v>
      </c>
      <c r="X19" t="str">
        <f t="shared" si="4"/>
        <v>PJ201</v>
      </c>
      <c r="Y19" t="str">
        <f t="shared" si="5"/>
        <v>CORTACUTICULA</v>
      </c>
      <c r="Z19" s="2" t="str">
        <f t="shared" si="6"/>
        <v>7919250882010</v>
      </c>
      <c r="AA19">
        <f t="shared" si="7"/>
        <v>170</v>
      </c>
      <c r="AB19">
        <f t="shared" si="8"/>
        <v>350</v>
      </c>
      <c r="AC19">
        <v>0</v>
      </c>
      <c r="AD19">
        <v>0</v>
      </c>
      <c r="AE19" s="9">
        <v>44064</v>
      </c>
      <c r="AF19">
        <v>1</v>
      </c>
      <c r="AG19">
        <f t="shared" si="9"/>
        <v>4</v>
      </c>
      <c r="AH19">
        <f t="shared" si="10"/>
        <v>1</v>
      </c>
    </row>
    <row r="20" spans="1:34" x14ac:dyDescent="0.25">
      <c r="A20" s="5" t="s">
        <v>366</v>
      </c>
      <c r="B20" s="5" t="s">
        <v>205</v>
      </c>
      <c r="C20" t="s">
        <v>206</v>
      </c>
      <c r="D20">
        <v>120</v>
      </c>
      <c r="E20">
        <v>250</v>
      </c>
      <c r="F20">
        <f>IF(I20&amp;J20=I19&amp;J19,F19,F19+1)</f>
        <v>4</v>
      </c>
      <c r="G20">
        <f t="shared" si="0"/>
        <v>4</v>
      </c>
      <c r="H20">
        <v>1</v>
      </c>
      <c r="I20" t="s">
        <v>256</v>
      </c>
      <c r="J20" t="s">
        <v>252</v>
      </c>
      <c r="K20" t="s">
        <v>383</v>
      </c>
      <c r="W20">
        <f t="shared" si="11"/>
        <v>19</v>
      </c>
      <c r="X20" t="str">
        <f t="shared" si="4"/>
        <v>ACRI6</v>
      </c>
      <c r="Y20" t="str">
        <f t="shared" si="5"/>
        <v>PINCELES DE ACRIOLICO 6</v>
      </c>
      <c r="Z20" s="2" t="str">
        <f t="shared" si="6"/>
        <v>7919824110761</v>
      </c>
      <c r="AA20">
        <f t="shared" si="7"/>
        <v>120</v>
      </c>
      <c r="AB20">
        <f t="shared" si="8"/>
        <v>250</v>
      </c>
      <c r="AC20">
        <v>0</v>
      </c>
      <c r="AD20">
        <v>0</v>
      </c>
      <c r="AE20" s="9">
        <v>44064</v>
      </c>
      <c r="AF20">
        <v>1</v>
      </c>
      <c r="AG20">
        <f t="shared" si="9"/>
        <v>4</v>
      </c>
      <c r="AH20">
        <f t="shared" si="10"/>
        <v>1</v>
      </c>
    </row>
    <row r="21" spans="1:34" x14ac:dyDescent="0.25">
      <c r="A21" s="5" t="s">
        <v>367</v>
      </c>
      <c r="B21" s="5" t="s">
        <v>207</v>
      </c>
      <c r="C21" t="s">
        <v>208</v>
      </c>
      <c r="D21">
        <v>120</v>
      </c>
      <c r="E21">
        <v>250</v>
      </c>
      <c r="F21">
        <f>IF(I21&amp;J21=I20&amp;J20,F20,F20+1)</f>
        <v>4</v>
      </c>
      <c r="G21">
        <f t="shared" si="0"/>
        <v>4</v>
      </c>
      <c r="H21">
        <v>1</v>
      </c>
      <c r="I21" t="s">
        <v>256</v>
      </c>
      <c r="J21" t="s">
        <v>252</v>
      </c>
      <c r="K21" t="s">
        <v>383</v>
      </c>
      <c r="W21">
        <f t="shared" si="11"/>
        <v>20</v>
      </c>
      <c r="X21" t="str">
        <f t="shared" si="4"/>
        <v>ACRI8</v>
      </c>
      <c r="Y21" t="str">
        <f t="shared" si="5"/>
        <v>PINCELES DE ACRILICO 8</v>
      </c>
      <c r="Z21" s="2" t="str">
        <f t="shared" si="6"/>
        <v>7919824110785</v>
      </c>
      <c r="AA21">
        <f t="shared" si="7"/>
        <v>120</v>
      </c>
      <c r="AB21">
        <f t="shared" si="8"/>
        <v>250</v>
      </c>
      <c r="AC21">
        <v>0</v>
      </c>
      <c r="AD21">
        <v>0</v>
      </c>
      <c r="AE21" s="9">
        <v>44064</v>
      </c>
      <c r="AF21">
        <v>1</v>
      </c>
      <c r="AG21">
        <f t="shared" si="9"/>
        <v>4</v>
      </c>
      <c r="AH21">
        <f t="shared" si="10"/>
        <v>1</v>
      </c>
    </row>
    <row r="22" spans="1:34" x14ac:dyDescent="0.25">
      <c r="A22" s="5" t="s">
        <v>368</v>
      </c>
      <c r="B22" s="5" t="s">
        <v>209</v>
      </c>
      <c r="C22" t="s">
        <v>210</v>
      </c>
      <c r="D22">
        <v>120</v>
      </c>
      <c r="E22">
        <v>250</v>
      </c>
      <c r="F22">
        <f>IF(I22&amp;J22=I21&amp;J21,F21,F21+1)</f>
        <v>4</v>
      </c>
      <c r="G22">
        <f t="shared" si="0"/>
        <v>4</v>
      </c>
      <c r="H22">
        <v>1</v>
      </c>
      <c r="I22" t="s">
        <v>256</v>
      </c>
      <c r="J22" t="s">
        <v>252</v>
      </c>
      <c r="K22" t="s">
        <v>383</v>
      </c>
      <c r="W22">
        <f t="shared" si="11"/>
        <v>21</v>
      </c>
      <c r="X22" t="str">
        <f t="shared" si="4"/>
        <v>ACRI10</v>
      </c>
      <c r="Y22" t="str">
        <f t="shared" si="5"/>
        <v>PINCELES DE ACRILICO 10</v>
      </c>
      <c r="Z22" s="2" t="str">
        <f t="shared" si="6"/>
        <v>7919881107100</v>
      </c>
      <c r="AA22">
        <f t="shared" si="7"/>
        <v>120</v>
      </c>
      <c r="AB22">
        <f t="shared" si="8"/>
        <v>250</v>
      </c>
      <c r="AC22">
        <v>0</v>
      </c>
      <c r="AD22">
        <v>0</v>
      </c>
      <c r="AE22" s="9">
        <v>44064</v>
      </c>
      <c r="AF22">
        <v>1</v>
      </c>
      <c r="AG22">
        <f t="shared" si="9"/>
        <v>4</v>
      </c>
      <c r="AH22">
        <f t="shared" si="10"/>
        <v>1</v>
      </c>
    </row>
    <row r="23" spans="1:34" x14ac:dyDescent="0.25">
      <c r="A23" s="5" t="s">
        <v>369</v>
      </c>
      <c r="B23" s="5" t="s">
        <v>211</v>
      </c>
      <c r="C23" t="s">
        <v>212</v>
      </c>
      <c r="D23">
        <v>120</v>
      </c>
      <c r="E23">
        <v>250</v>
      </c>
      <c r="F23">
        <f>IF(I23&amp;J23=I22&amp;J22,F22,F22+1)</f>
        <v>4</v>
      </c>
      <c r="G23">
        <f t="shared" si="0"/>
        <v>4</v>
      </c>
      <c r="H23">
        <v>1</v>
      </c>
      <c r="I23" t="s">
        <v>256</v>
      </c>
      <c r="J23" t="s">
        <v>252</v>
      </c>
      <c r="K23" t="s">
        <v>383</v>
      </c>
      <c r="W23">
        <f t="shared" si="11"/>
        <v>22</v>
      </c>
      <c r="X23" t="str">
        <f t="shared" si="4"/>
        <v>ACRI 12</v>
      </c>
      <c r="Y23" t="str">
        <f t="shared" si="5"/>
        <v>PINCELES DE ACRILICO 12</v>
      </c>
      <c r="Z23" s="2" t="str">
        <f t="shared" si="6"/>
        <v>7919881107124</v>
      </c>
      <c r="AA23">
        <f t="shared" si="7"/>
        <v>120</v>
      </c>
      <c r="AB23">
        <f t="shared" si="8"/>
        <v>250</v>
      </c>
      <c r="AC23">
        <v>0</v>
      </c>
      <c r="AD23">
        <v>0</v>
      </c>
      <c r="AE23" s="9">
        <v>44064</v>
      </c>
      <c r="AF23">
        <v>1</v>
      </c>
      <c r="AG23">
        <f t="shared" si="9"/>
        <v>4</v>
      </c>
      <c r="AH23">
        <f t="shared" si="10"/>
        <v>1</v>
      </c>
    </row>
    <row r="24" spans="1:34" x14ac:dyDescent="0.25">
      <c r="A24" s="5" t="s">
        <v>305</v>
      </c>
      <c r="B24" s="5" t="s">
        <v>58</v>
      </c>
      <c r="C24" s="3" t="s">
        <v>50</v>
      </c>
      <c r="D24" s="3">
        <v>95</v>
      </c>
      <c r="E24" s="3">
        <v>200</v>
      </c>
      <c r="F24">
        <f>IF(I24&amp;J24=I23&amp;J23,F23,F23+1)</f>
        <v>4</v>
      </c>
      <c r="G24">
        <f t="shared" si="0"/>
        <v>4</v>
      </c>
      <c r="H24">
        <v>1</v>
      </c>
      <c r="I24" s="3" t="s">
        <v>256</v>
      </c>
      <c r="J24" s="3" t="s">
        <v>252</v>
      </c>
      <c r="K24" t="s">
        <v>383</v>
      </c>
      <c r="W24">
        <f t="shared" si="11"/>
        <v>23</v>
      </c>
      <c r="X24" t="str">
        <f t="shared" si="4"/>
        <v>ESTIL9032</v>
      </c>
      <c r="Y24" t="str">
        <f t="shared" si="5"/>
        <v>DAPPEN CON TAPA VASITO</v>
      </c>
      <c r="Z24" s="2" t="str">
        <f t="shared" si="6"/>
        <v>8278389032024</v>
      </c>
      <c r="AA24">
        <f t="shared" si="7"/>
        <v>95</v>
      </c>
      <c r="AB24">
        <f t="shared" si="8"/>
        <v>200</v>
      </c>
      <c r="AC24">
        <v>0</v>
      </c>
      <c r="AD24">
        <v>0</v>
      </c>
      <c r="AE24" s="9">
        <v>44064</v>
      </c>
      <c r="AF24">
        <v>1</v>
      </c>
      <c r="AG24">
        <f t="shared" si="9"/>
        <v>4</v>
      </c>
      <c r="AH24">
        <f t="shared" si="10"/>
        <v>1</v>
      </c>
    </row>
    <row r="25" spans="1:34" x14ac:dyDescent="0.25">
      <c r="A25" s="6" t="s">
        <v>303</v>
      </c>
      <c r="B25" s="5" t="s">
        <v>41</v>
      </c>
      <c r="C25" s="3" t="s">
        <v>42</v>
      </c>
      <c r="D25" s="3">
        <v>125</v>
      </c>
      <c r="E25" s="3">
        <v>250</v>
      </c>
      <c r="F25">
        <f>IF(I25&amp;J25=I24&amp;J24,F24,F24+1)</f>
        <v>4</v>
      </c>
      <c r="G25">
        <f t="shared" si="0"/>
        <v>4</v>
      </c>
      <c r="H25">
        <v>1</v>
      </c>
      <c r="I25" s="3" t="s">
        <v>256</v>
      </c>
      <c r="J25" s="3" t="s">
        <v>252</v>
      </c>
      <c r="K25" t="s">
        <v>383</v>
      </c>
      <c r="W25">
        <f t="shared" si="11"/>
        <v>24</v>
      </c>
      <c r="X25" t="str">
        <f t="shared" si="4"/>
        <v>E2108</v>
      </c>
      <c r="Y25" t="str">
        <f t="shared" si="5"/>
        <v xml:space="preserve">DOOTING </v>
      </c>
      <c r="Z25" s="2" t="str">
        <f t="shared" si="6"/>
        <v>8415441001080</v>
      </c>
      <c r="AA25">
        <f t="shared" si="7"/>
        <v>125</v>
      </c>
      <c r="AB25">
        <f t="shared" si="8"/>
        <v>250</v>
      </c>
      <c r="AC25">
        <v>0</v>
      </c>
      <c r="AD25">
        <v>0</v>
      </c>
      <c r="AE25" s="9">
        <v>44064</v>
      </c>
      <c r="AF25">
        <v>1</v>
      </c>
      <c r="AG25">
        <f t="shared" si="9"/>
        <v>4</v>
      </c>
      <c r="AH25">
        <f t="shared" si="10"/>
        <v>1</v>
      </c>
    </row>
    <row r="26" spans="1:34" x14ac:dyDescent="0.25">
      <c r="A26" s="5" t="s">
        <v>325</v>
      </c>
      <c r="B26" s="5" t="s">
        <v>100</v>
      </c>
      <c r="C26" s="3" t="s">
        <v>103</v>
      </c>
      <c r="D26">
        <v>36.68</v>
      </c>
      <c r="E26">
        <v>120</v>
      </c>
      <c r="F26">
        <f>IF(I26&amp;J26=I25&amp;J25,F25,F25+1)</f>
        <v>4</v>
      </c>
      <c r="G26">
        <f t="shared" si="0"/>
        <v>4</v>
      </c>
      <c r="H26">
        <v>1</v>
      </c>
      <c r="I26" s="3" t="s">
        <v>256</v>
      </c>
      <c r="J26" s="3" t="s">
        <v>252</v>
      </c>
      <c r="K26" t="s">
        <v>383</v>
      </c>
      <c r="W26">
        <f t="shared" si="11"/>
        <v>25</v>
      </c>
      <c r="X26" t="str">
        <f t="shared" si="4"/>
        <v>PR004</v>
      </c>
      <c r="Y26" t="str">
        <f t="shared" si="5"/>
        <v>STENSIL PARA UÑA X4 LAMINAS</v>
      </c>
      <c r="Z26" s="2" t="str">
        <f t="shared" si="6"/>
        <v>8435547504018</v>
      </c>
      <c r="AA26">
        <f t="shared" si="7"/>
        <v>36.68</v>
      </c>
      <c r="AB26">
        <f t="shared" si="8"/>
        <v>120</v>
      </c>
      <c r="AC26">
        <v>0</v>
      </c>
      <c r="AD26">
        <v>0</v>
      </c>
      <c r="AE26" s="9">
        <v>44064</v>
      </c>
      <c r="AF26">
        <v>1</v>
      </c>
      <c r="AG26">
        <f t="shared" si="9"/>
        <v>4</v>
      </c>
      <c r="AH26">
        <f t="shared" si="10"/>
        <v>1</v>
      </c>
    </row>
    <row r="27" spans="1:34" x14ac:dyDescent="0.25">
      <c r="A27" s="5" t="s">
        <v>379</v>
      </c>
      <c r="B27" s="5" t="s">
        <v>244</v>
      </c>
      <c r="C27" t="s">
        <v>245</v>
      </c>
      <c r="D27">
        <v>50</v>
      </c>
      <c r="E27">
        <v>100</v>
      </c>
      <c r="F27">
        <f>IF(I27&amp;J27=I26&amp;J26,F26,F26+1)</f>
        <v>4</v>
      </c>
      <c r="G27">
        <f t="shared" si="0"/>
        <v>4</v>
      </c>
      <c r="H27">
        <v>1</v>
      </c>
      <c r="I27" t="s">
        <v>256</v>
      </c>
      <c r="J27" t="s">
        <v>252</v>
      </c>
      <c r="K27" t="s">
        <v>383</v>
      </c>
      <c r="W27">
        <f t="shared" si="11"/>
        <v>26</v>
      </c>
      <c r="X27" t="str">
        <f t="shared" si="4"/>
        <v>MJ669</v>
      </c>
      <c r="Y27" t="str">
        <f t="shared" si="5"/>
        <v>PINZA DE DEPILAR CEJA</v>
      </c>
      <c r="Z27" s="2" t="str">
        <f t="shared" si="6"/>
        <v>8907626247449</v>
      </c>
      <c r="AA27">
        <f t="shared" si="7"/>
        <v>50</v>
      </c>
      <c r="AB27">
        <f t="shared" si="8"/>
        <v>100</v>
      </c>
      <c r="AC27">
        <v>0</v>
      </c>
      <c r="AD27">
        <v>0</v>
      </c>
      <c r="AE27" s="9">
        <v>44064</v>
      </c>
      <c r="AF27">
        <v>1</v>
      </c>
      <c r="AG27">
        <f t="shared" si="9"/>
        <v>4</v>
      </c>
      <c r="AH27">
        <f t="shared" si="10"/>
        <v>1</v>
      </c>
    </row>
    <row r="28" spans="1:34" x14ac:dyDescent="0.25">
      <c r="A28" s="5" t="s">
        <v>324</v>
      </c>
      <c r="B28" s="5" t="s">
        <v>99</v>
      </c>
      <c r="C28" s="3" t="s">
        <v>107</v>
      </c>
      <c r="D28">
        <v>90</v>
      </c>
      <c r="E28">
        <v>200</v>
      </c>
      <c r="F28">
        <f>IF(I28&amp;J28=I27&amp;J27,F27,F27+1)</f>
        <v>4</v>
      </c>
      <c r="G28">
        <f t="shared" si="0"/>
        <v>4</v>
      </c>
      <c r="H28">
        <v>1</v>
      </c>
      <c r="I28" s="3" t="s">
        <v>256</v>
      </c>
      <c r="J28" s="3" t="s">
        <v>252</v>
      </c>
      <c r="K28" t="s">
        <v>383</v>
      </c>
      <c r="W28">
        <f t="shared" si="11"/>
        <v>27</v>
      </c>
      <c r="X28" t="str">
        <f t="shared" si="4"/>
        <v>PLA901</v>
      </c>
      <c r="Y28" t="str">
        <f t="shared" si="5"/>
        <v xml:space="preserve">PLACA UÑA PLASTICA MEDIANA </v>
      </c>
      <c r="Z28" s="2" t="str">
        <f t="shared" si="6"/>
        <v>8980003769017</v>
      </c>
      <c r="AA28">
        <f t="shared" si="7"/>
        <v>90</v>
      </c>
      <c r="AB28">
        <f t="shared" si="8"/>
        <v>200</v>
      </c>
      <c r="AC28">
        <v>0</v>
      </c>
      <c r="AD28">
        <v>0</v>
      </c>
      <c r="AE28" s="9">
        <v>44064</v>
      </c>
      <c r="AF28">
        <v>1</v>
      </c>
      <c r="AG28">
        <f t="shared" si="9"/>
        <v>4</v>
      </c>
      <c r="AH28">
        <f t="shared" si="10"/>
        <v>1</v>
      </c>
    </row>
    <row r="29" spans="1:34" x14ac:dyDescent="0.25">
      <c r="A29" s="5" t="s">
        <v>322</v>
      </c>
      <c r="B29" s="5" t="s">
        <v>97</v>
      </c>
      <c r="C29" s="3" t="s">
        <v>96</v>
      </c>
      <c r="D29">
        <v>70</v>
      </c>
      <c r="E29">
        <v>150</v>
      </c>
      <c r="F29">
        <f>IF(I29&amp;J29=I28&amp;J28,F28,F28+1)</f>
        <v>4</v>
      </c>
      <c r="G29">
        <f t="shared" si="0"/>
        <v>4</v>
      </c>
      <c r="H29">
        <v>1</v>
      </c>
      <c r="I29" s="3" t="s">
        <v>256</v>
      </c>
      <c r="J29" s="3" t="s">
        <v>252</v>
      </c>
      <c r="K29" t="s">
        <v>383</v>
      </c>
      <c r="W29">
        <f t="shared" si="11"/>
        <v>28</v>
      </c>
      <c r="X29" t="str">
        <f t="shared" si="4"/>
        <v>PLA902</v>
      </c>
      <c r="Y29" t="str">
        <f t="shared" si="5"/>
        <v>PLACA UÑA METAL</v>
      </c>
      <c r="Z29" s="2" t="str">
        <f t="shared" si="6"/>
        <v>8980003769024</v>
      </c>
      <c r="AA29">
        <f t="shared" si="7"/>
        <v>70</v>
      </c>
      <c r="AB29">
        <f t="shared" si="8"/>
        <v>150</v>
      </c>
      <c r="AC29">
        <v>0</v>
      </c>
      <c r="AD29">
        <v>0</v>
      </c>
      <c r="AE29" s="9">
        <v>44064</v>
      </c>
      <c r="AF29">
        <v>1</v>
      </c>
      <c r="AG29">
        <f t="shared" si="9"/>
        <v>4</v>
      </c>
      <c r="AH29">
        <f t="shared" si="10"/>
        <v>1</v>
      </c>
    </row>
    <row r="30" spans="1:34" x14ac:dyDescent="0.25">
      <c r="A30" s="5" t="s">
        <v>323</v>
      </c>
      <c r="B30" s="5" t="s">
        <v>98</v>
      </c>
      <c r="C30" s="3" t="s">
        <v>106</v>
      </c>
      <c r="D30">
        <v>150</v>
      </c>
      <c r="E30">
        <v>300</v>
      </c>
      <c r="F30">
        <f>IF(I30&amp;J30=I29&amp;J29,F29,F29+1)</f>
        <v>4</v>
      </c>
      <c r="G30">
        <f t="shared" si="0"/>
        <v>4</v>
      </c>
      <c r="H30">
        <v>1</v>
      </c>
      <c r="I30" s="3" t="s">
        <v>256</v>
      </c>
      <c r="J30" s="3" t="s">
        <v>252</v>
      </c>
      <c r="K30" t="s">
        <v>383</v>
      </c>
      <c r="W30">
        <f t="shared" si="11"/>
        <v>29</v>
      </c>
      <c r="X30" t="str">
        <f t="shared" si="4"/>
        <v>PLA904</v>
      </c>
      <c r="Y30" t="str">
        <f t="shared" si="5"/>
        <v>PLACA UÑA METAL MEDIANA</v>
      </c>
      <c r="Z30" s="2" t="str">
        <f t="shared" si="6"/>
        <v>8980003769048</v>
      </c>
      <c r="AA30">
        <f t="shared" si="7"/>
        <v>150</v>
      </c>
      <c r="AB30">
        <f t="shared" si="8"/>
        <v>300</v>
      </c>
      <c r="AC30">
        <v>0</v>
      </c>
      <c r="AD30">
        <v>0</v>
      </c>
      <c r="AE30" s="9">
        <v>44064</v>
      </c>
      <c r="AF30">
        <v>1</v>
      </c>
      <c r="AG30">
        <f t="shared" si="9"/>
        <v>4</v>
      </c>
      <c r="AH30">
        <f t="shared" si="10"/>
        <v>1</v>
      </c>
    </row>
    <row r="31" spans="1:34" x14ac:dyDescent="0.25">
      <c r="A31" s="5" t="s">
        <v>309</v>
      </c>
      <c r="B31" s="5" t="s">
        <v>59</v>
      </c>
      <c r="C31" s="3" t="s">
        <v>60</v>
      </c>
      <c r="D31">
        <v>50</v>
      </c>
      <c r="E31">
        <v>150</v>
      </c>
      <c r="F31">
        <f>IF(I31&amp;J31=I30&amp;J30,F30,F30+1)</f>
        <v>4</v>
      </c>
      <c r="G31">
        <f t="shared" si="0"/>
        <v>4</v>
      </c>
      <c r="H31">
        <v>1</v>
      </c>
      <c r="I31" s="3" t="s">
        <v>256</v>
      </c>
      <c r="J31" s="3" t="s">
        <v>252</v>
      </c>
      <c r="K31" t="s">
        <v>383</v>
      </c>
      <c r="W31">
        <f t="shared" si="11"/>
        <v>30</v>
      </c>
      <c r="X31" t="str">
        <f t="shared" si="4"/>
        <v>GTS1015</v>
      </c>
      <c r="Y31" t="str">
        <f t="shared" si="5"/>
        <v>PINZA CURVA/RECTA</v>
      </c>
      <c r="Z31" s="2" t="str">
        <f t="shared" si="6"/>
        <v>9816578610159</v>
      </c>
      <c r="AA31">
        <f t="shared" si="7"/>
        <v>50</v>
      </c>
      <c r="AB31">
        <f t="shared" si="8"/>
        <v>150</v>
      </c>
      <c r="AC31">
        <v>0</v>
      </c>
      <c r="AD31">
        <v>0</v>
      </c>
      <c r="AE31" s="9">
        <v>44064</v>
      </c>
      <c r="AF31">
        <v>1</v>
      </c>
      <c r="AG31">
        <f t="shared" si="9"/>
        <v>4</v>
      </c>
      <c r="AH31">
        <f t="shared" si="10"/>
        <v>1</v>
      </c>
    </row>
    <row r="32" spans="1:34" x14ac:dyDescent="0.25">
      <c r="A32" s="5" t="s">
        <v>356</v>
      </c>
      <c r="B32" s="5" t="s">
        <v>178</v>
      </c>
      <c r="C32" t="s">
        <v>179</v>
      </c>
      <c r="D32">
        <v>50</v>
      </c>
      <c r="E32">
        <v>100</v>
      </c>
      <c r="F32">
        <f>IF(I32&amp;J32=I31&amp;J31,F31,F31+1)</f>
        <v>4</v>
      </c>
      <c r="G32">
        <f t="shared" si="0"/>
        <v>4</v>
      </c>
      <c r="H32">
        <v>1</v>
      </c>
      <c r="I32" s="3" t="s">
        <v>256</v>
      </c>
      <c r="J32" s="3" t="s">
        <v>252</v>
      </c>
      <c r="K32" t="s">
        <v>383</v>
      </c>
      <c r="W32">
        <f t="shared" si="11"/>
        <v>31</v>
      </c>
      <c r="X32" t="str">
        <f t="shared" si="4"/>
        <v>AIMIMIPUJ</v>
      </c>
      <c r="Y32" t="str">
        <f t="shared" si="5"/>
        <v>PUJADOR PARA UÑAS</v>
      </c>
      <c r="Z32" s="2" t="str">
        <f t="shared" si="6"/>
        <v>69323335101821</v>
      </c>
      <c r="AA32">
        <f t="shared" si="7"/>
        <v>50</v>
      </c>
      <c r="AB32">
        <f t="shared" si="8"/>
        <v>100</v>
      </c>
      <c r="AC32">
        <v>0</v>
      </c>
      <c r="AD32">
        <v>0</v>
      </c>
      <c r="AE32" s="9">
        <v>44064</v>
      </c>
      <c r="AF32">
        <v>1</v>
      </c>
      <c r="AG32">
        <f t="shared" si="9"/>
        <v>4</v>
      </c>
      <c r="AH32">
        <f t="shared" si="10"/>
        <v>1</v>
      </c>
    </row>
    <row r="33" spans="1:34" x14ac:dyDescent="0.25">
      <c r="A33" s="2" t="s">
        <v>396</v>
      </c>
      <c r="B33" s="5" t="s">
        <v>52</v>
      </c>
      <c r="C33" t="s">
        <v>51</v>
      </c>
      <c r="D33">
        <v>35</v>
      </c>
      <c r="E33">
        <v>100</v>
      </c>
      <c r="F33">
        <f>IF(I33&amp;J33=I32&amp;J32,F32,F32+1)</f>
        <v>4</v>
      </c>
      <c r="G33">
        <f t="shared" si="0"/>
        <v>4</v>
      </c>
      <c r="H33">
        <v>1</v>
      </c>
      <c r="I33" t="s">
        <v>256</v>
      </c>
      <c r="J33" t="s">
        <v>252</v>
      </c>
      <c r="K33" t="s">
        <v>383</v>
      </c>
      <c r="W33">
        <f t="shared" si="11"/>
        <v>32</v>
      </c>
      <c r="X33" t="str">
        <f t="shared" si="4"/>
        <v>DAPPEN</v>
      </c>
      <c r="Y33" t="str">
        <f t="shared" si="5"/>
        <v xml:space="preserve">VASITO DAPPEN </v>
      </c>
      <c r="Z33" s="2" t="str">
        <f t="shared" si="6"/>
        <v>EA0000000000013</v>
      </c>
      <c r="AA33">
        <f t="shared" si="7"/>
        <v>35</v>
      </c>
      <c r="AB33">
        <f t="shared" si="8"/>
        <v>100</v>
      </c>
      <c r="AC33">
        <v>0</v>
      </c>
      <c r="AD33">
        <v>0</v>
      </c>
      <c r="AE33" s="9">
        <v>44064</v>
      </c>
      <c r="AF33">
        <v>1</v>
      </c>
      <c r="AG33">
        <f t="shared" si="9"/>
        <v>4</v>
      </c>
      <c r="AH33">
        <f t="shared" si="10"/>
        <v>1</v>
      </c>
    </row>
    <row r="34" spans="1:34" x14ac:dyDescent="0.25">
      <c r="A34" s="2" t="s">
        <v>405</v>
      </c>
      <c r="B34" s="5" t="s">
        <v>74</v>
      </c>
      <c r="C34" s="3" t="s">
        <v>73</v>
      </c>
      <c r="D34">
        <v>100</v>
      </c>
      <c r="E34">
        <v>250</v>
      </c>
      <c r="F34">
        <f>IF(I34&amp;J34=I33&amp;J33,F33,F33+1)</f>
        <v>4</v>
      </c>
      <c r="G34">
        <f t="shared" si="0"/>
        <v>4</v>
      </c>
      <c r="H34">
        <v>1</v>
      </c>
      <c r="I34" s="3" t="s">
        <v>256</v>
      </c>
      <c r="J34" s="3" t="s">
        <v>252</v>
      </c>
      <c r="K34" t="s">
        <v>383</v>
      </c>
      <c r="W34">
        <f t="shared" si="11"/>
        <v>33</v>
      </c>
      <c r="X34" t="str">
        <f t="shared" si="4"/>
        <v>KH007</v>
      </c>
      <c r="Y34" t="str">
        <f t="shared" si="5"/>
        <v xml:space="preserve">SET MANICURIA ESBINE </v>
      </c>
      <c r="Z34" s="2" t="str">
        <f t="shared" si="6"/>
        <v>EA0000000000022</v>
      </c>
      <c r="AA34">
        <f t="shared" si="7"/>
        <v>100</v>
      </c>
      <c r="AB34">
        <f t="shared" si="8"/>
        <v>250</v>
      </c>
      <c r="AC34">
        <v>0</v>
      </c>
      <c r="AD34">
        <v>0</v>
      </c>
      <c r="AE34" s="9">
        <v>44064</v>
      </c>
      <c r="AF34">
        <v>1</v>
      </c>
      <c r="AG34">
        <f t="shared" si="9"/>
        <v>4</v>
      </c>
      <c r="AH34">
        <f t="shared" si="10"/>
        <v>1</v>
      </c>
    </row>
    <row r="35" spans="1:34" x14ac:dyDescent="0.25">
      <c r="A35" s="2" t="s">
        <v>414</v>
      </c>
      <c r="B35" s="5" t="s">
        <v>172</v>
      </c>
      <c r="C35" t="s">
        <v>173</v>
      </c>
      <c r="D35">
        <v>220</v>
      </c>
      <c r="E35">
        <v>400</v>
      </c>
      <c r="F35">
        <f>IF(I35&amp;J35=I34&amp;J34,F34,F34+1)</f>
        <v>4</v>
      </c>
      <c r="G35">
        <f t="shared" si="0"/>
        <v>4</v>
      </c>
      <c r="H35">
        <v>1</v>
      </c>
      <c r="I35" s="3" t="s">
        <v>256</v>
      </c>
      <c r="J35" s="3" t="s">
        <v>252</v>
      </c>
      <c r="K35" t="s">
        <v>383</v>
      </c>
      <c r="W35">
        <f t="shared" si="11"/>
        <v>34</v>
      </c>
      <c r="X35" t="str">
        <f t="shared" si="4"/>
        <v>wallartman</v>
      </c>
      <c r="Y35" t="str">
        <f t="shared" si="5"/>
        <v>CAÑITOS METALICOS</v>
      </c>
      <c r="Z35" s="2" t="str">
        <f t="shared" si="6"/>
        <v>EA0000000000031</v>
      </c>
      <c r="AA35">
        <f t="shared" si="7"/>
        <v>220</v>
      </c>
      <c r="AB35">
        <f t="shared" si="8"/>
        <v>400</v>
      </c>
      <c r="AC35">
        <v>0</v>
      </c>
      <c r="AD35">
        <v>0</v>
      </c>
      <c r="AE35" s="9">
        <v>44064</v>
      </c>
      <c r="AF35">
        <v>1</v>
      </c>
      <c r="AG35">
        <f t="shared" si="9"/>
        <v>4</v>
      </c>
      <c r="AH35">
        <f t="shared" si="10"/>
        <v>1</v>
      </c>
    </row>
    <row r="36" spans="1:34" x14ac:dyDescent="0.25">
      <c r="A36" s="2" t="s">
        <v>415</v>
      </c>
      <c r="B36" s="5" t="s">
        <v>174</v>
      </c>
      <c r="C36" t="s">
        <v>175</v>
      </c>
      <c r="D36">
        <v>540</v>
      </c>
      <c r="E36">
        <v>1100</v>
      </c>
      <c r="F36">
        <f>IF(I36&amp;J36=I35&amp;J35,F35,F35+1)</f>
        <v>4</v>
      </c>
      <c r="G36">
        <f t="shared" si="0"/>
        <v>4</v>
      </c>
      <c r="H36">
        <v>1</v>
      </c>
      <c r="I36" s="3" t="s">
        <v>256</v>
      </c>
      <c r="J36" s="3" t="s">
        <v>252</v>
      </c>
      <c r="K36" t="s">
        <v>383</v>
      </c>
      <c r="W36">
        <f t="shared" si="11"/>
        <v>35</v>
      </c>
      <c r="X36" t="str">
        <f t="shared" si="4"/>
        <v>ESTI132</v>
      </c>
      <c r="Y36" t="str">
        <f t="shared" si="5"/>
        <v>MOLDES UÑAS DOBLE THICK X 500PCS</v>
      </c>
      <c r="Z36" s="2" t="str">
        <f t="shared" si="6"/>
        <v>EA0000000000032</v>
      </c>
      <c r="AA36">
        <f t="shared" si="7"/>
        <v>540</v>
      </c>
      <c r="AB36">
        <f t="shared" si="8"/>
        <v>1100</v>
      </c>
      <c r="AC36">
        <v>0</v>
      </c>
      <c r="AD36">
        <v>0</v>
      </c>
      <c r="AE36" s="9">
        <v>44064</v>
      </c>
      <c r="AF36">
        <v>1</v>
      </c>
      <c r="AG36">
        <f t="shared" si="9"/>
        <v>4</v>
      </c>
      <c r="AH36">
        <f t="shared" si="10"/>
        <v>1</v>
      </c>
    </row>
    <row r="37" spans="1:34" x14ac:dyDescent="0.25">
      <c r="A37" s="2" t="s">
        <v>418</v>
      </c>
      <c r="B37" s="5" t="s">
        <v>202</v>
      </c>
      <c r="C37" t="s">
        <v>203</v>
      </c>
      <c r="D37">
        <v>25</v>
      </c>
      <c r="E37">
        <v>50</v>
      </c>
      <c r="F37">
        <f>IF(I37&amp;J37=I36&amp;J36,F36,F36+1)</f>
        <v>4</v>
      </c>
      <c r="G37">
        <f t="shared" si="0"/>
        <v>4</v>
      </c>
      <c r="H37">
        <v>1</v>
      </c>
      <c r="I37" t="s">
        <v>256</v>
      </c>
      <c r="J37" t="s">
        <v>252</v>
      </c>
      <c r="K37" t="s">
        <v>383</v>
      </c>
      <c r="W37">
        <f t="shared" si="11"/>
        <v>36</v>
      </c>
      <c r="X37" t="str">
        <f t="shared" si="4"/>
        <v>PN20030</v>
      </c>
      <c r="Y37" t="str">
        <f t="shared" si="5"/>
        <v>LAPIZ MAGICO</v>
      </c>
      <c r="Z37" s="2" t="str">
        <f t="shared" si="6"/>
        <v>EA0000000000035</v>
      </c>
      <c r="AA37">
        <f t="shared" si="7"/>
        <v>25</v>
      </c>
      <c r="AB37">
        <f t="shared" si="8"/>
        <v>50</v>
      </c>
      <c r="AC37">
        <v>0</v>
      </c>
      <c r="AD37">
        <v>0</v>
      </c>
      <c r="AE37" s="9">
        <v>44064</v>
      </c>
      <c r="AF37">
        <v>1</v>
      </c>
      <c r="AG37">
        <f t="shared" si="9"/>
        <v>4</v>
      </c>
      <c r="AH37">
        <f t="shared" si="10"/>
        <v>1</v>
      </c>
    </row>
    <row r="38" spans="1:34" x14ac:dyDescent="0.25">
      <c r="A38" s="2" t="s">
        <v>423</v>
      </c>
      <c r="B38" s="5" t="s">
        <v>236</v>
      </c>
      <c r="C38" t="s">
        <v>237</v>
      </c>
      <c r="D38">
        <v>40</v>
      </c>
      <c r="E38">
        <v>100</v>
      </c>
      <c r="F38">
        <f>IF(I38&amp;J38=I37&amp;J37,F37,F37+1)</f>
        <v>4</v>
      </c>
      <c r="G38">
        <f t="shared" si="0"/>
        <v>4</v>
      </c>
      <c r="H38">
        <v>1</v>
      </c>
      <c r="I38" t="s">
        <v>256</v>
      </c>
      <c r="J38" t="s">
        <v>252</v>
      </c>
      <c r="K38" t="s">
        <v>383</v>
      </c>
      <c r="W38">
        <f t="shared" si="11"/>
        <v>37</v>
      </c>
      <c r="X38" t="str">
        <f t="shared" si="4"/>
        <v>MINIDUORAF</v>
      </c>
      <c r="Y38" t="str">
        <f t="shared" si="5"/>
        <v>RAFFINEE LIMA DUO</v>
      </c>
      <c r="Z38" s="2" t="str">
        <f t="shared" si="6"/>
        <v>EA0000000000040</v>
      </c>
      <c r="AA38">
        <f t="shared" si="7"/>
        <v>40</v>
      </c>
      <c r="AB38">
        <f t="shared" si="8"/>
        <v>100</v>
      </c>
      <c r="AC38">
        <v>0</v>
      </c>
      <c r="AD38">
        <v>0</v>
      </c>
      <c r="AE38" s="9">
        <v>44064</v>
      </c>
      <c r="AF38">
        <v>1</v>
      </c>
      <c r="AG38">
        <f t="shared" si="9"/>
        <v>4</v>
      </c>
      <c r="AH38">
        <f t="shared" si="10"/>
        <v>1</v>
      </c>
    </row>
    <row r="39" spans="1:34" x14ac:dyDescent="0.25">
      <c r="A39" s="2" t="s">
        <v>424</v>
      </c>
      <c r="B39" s="5" t="s">
        <v>238</v>
      </c>
      <c r="C39" t="s">
        <v>239</v>
      </c>
      <c r="D39">
        <v>65</v>
      </c>
      <c r="E39">
        <v>150</v>
      </c>
      <c r="F39">
        <f>IF(I39&amp;J39=I38&amp;J38,F38,F38+1)</f>
        <v>4</v>
      </c>
      <c r="G39">
        <f t="shared" si="0"/>
        <v>4</v>
      </c>
      <c r="H39">
        <v>1</v>
      </c>
      <c r="I39" t="s">
        <v>256</v>
      </c>
      <c r="J39" t="s">
        <v>252</v>
      </c>
      <c r="K39" t="s">
        <v>383</v>
      </c>
      <c r="W39">
        <f t="shared" si="11"/>
        <v>38</v>
      </c>
      <c r="X39" t="str">
        <f t="shared" si="4"/>
        <v>5301PINC</v>
      </c>
      <c r="Y39" t="str">
        <f t="shared" si="5"/>
        <v>PINCEL PARA UÑAS</v>
      </c>
      <c r="Z39" s="2" t="str">
        <f t="shared" si="6"/>
        <v>EA0000000000041</v>
      </c>
      <c r="AA39">
        <f t="shared" si="7"/>
        <v>65</v>
      </c>
      <c r="AB39">
        <f t="shared" si="8"/>
        <v>150</v>
      </c>
      <c r="AC39">
        <v>0</v>
      </c>
      <c r="AD39">
        <v>0</v>
      </c>
      <c r="AE39" s="9">
        <v>44064</v>
      </c>
      <c r="AF39">
        <v>1</v>
      </c>
      <c r="AG39">
        <f t="shared" si="9"/>
        <v>4</v>
      </c>
      <c r="AH39">
        <f t="shared" si="10"/>
        <v>1</v>
      </c>
    </row>
    <row r="40" spans="1:34" x14ac:dyDescent="0.25">
      <c r="A40" s="2" t="s">
        <v>425</v>
      </c>
      <c r="B40" s="5" t="s">
        <v>240</v>
      </c>
      <c r="C40" t="s">
        <v>241</v>
      </c>
      <c r="D40">
        <v>60</v>
      </c>
      <c r="E40">
        <v>120</v>
      </c>
      <c r="F40">
        <f>IF(I40&amp;J40=I39&amp;J39,F39,F39+1)</f>
        <v>4</v>
      </c>
      <c r="G40">
        <f t="shared" si="0"/>
        <v>4</v>
      </c>
      <c r="H40">
        <v>1</v>
      </c>
      <c r="I40" t="s">
        <v>256</v>
      </c>
      <c r="J40" t="s">
        <v>252</v>
      </c>
      <c r="K40" t="s">
        <v>383</v>
      </c>
      <c r="W40">
        <f t="shared" si="11"/>
        <v>39</v>
      </c>
      <c r="X40" t="str">
        <f t="shared" si="4"/>
        <v>LIMAPARIS1</v>
      </c>
      <c r="Y40" t="str">
        <f t="shared" si="5"/>
        <v>LIMA PARIS 120/180 MARRON</v>
      </c>
      <c r="Z40" s="2" t="str">
        <f t="shared" si="6"/>
        <v>EA0000000000042</v>
      </c>
      <c r="AA40">
        <f t="shared" si="7"/>
        <v>60</v>
      </c>
      <c r="AB40">
        <f t="shared" si="8"/>
        <v>120</v>
      </c>
      <c r="AC40">
        <v>0</v>
      </c>
      <c r="AD40">
        <v>0</v>
      </c>
      <c r="AE40" s="9">
        <v>44064</v>
      </c>
      <c r="AF40">
        <v>1</v>
      </c>
      <c r="AG40">
        <f t="shared" si="9"/>
        <v>4</v>
      </c>
      <c r="AH40">
        <f t="shared" si="10"/>
        <v>1</v>
      </c>
    </row>
    <row r="41" spans="1:34" x14ac:dyDescent="0.25">
      <c r="A41" s="2" t="s">
        <v>426</v>
      </c>
      <c r="C41" t="s">
        <v>242</v>
      </c>
      <c r="D41">
        <v>65</v>
      </c>
      <c r="E41">
        <v>130</v>
      </c>
      <c r="F41">
        <f>IF(I41&amp;J41=I40&amp;J40,F40,F40+1)</f>
        <v>4</v>
      </c>
      <c r="G41">
        <f t="shared" si="0"/>
        <v>4</v>
      </c>
      <c r="H41">
        <v>1</v>
      </c>
      <c r="I41" t="s">
        <v>256</v>
      </c>
      <c r="J41" t="s">
        <v>252</v>
      </c>
      <c r="K41" t="s">
        <v>383</v>
      </c>
      <c r="W41">
        <f t="shared" si="11"/>
        <v>40</v>
      </c>
      <c r="X41" t="str">
        <f t="shared" si="4"/>
        <v/>
      </c>
      <c r="Y41" t="str">
        <f t="shared" si="5"/>
        <v>LIMA PARIS 120/180 BLANCA</v>
      </c>
      <c r="Z41" s="2" t="str">
        <f t="shared" si="6"/>
        <v>EA0000000000043</v>
      </c>
      <c r="AA41">
        <f t="shared" si="7"/>
        <v>65</v>
      </c>
      <c r="AB41">
        <f t="shared" si="8"/>
        <v>130</v>
      </c>
      <c r="AC41">
        <v>0</v>
      </c>
      <c r="AD41">
        <v>0</v>
      </c>
      <c r="AE41" s="9">
        <v>44064</v>
      </c>
      <c r="AF41">
        <v>1</v>
      </c>
      <c r="AG41">
        <f t="shared" si="9"/>
        <v>4</v>
      </c>
      <c r="AH41">
        <f t="shared" si="10"/>
        <v>1</v>
      </c>
    </row>
    <row r="42" spans="1:34" x14ac:dyDescent="0.25">
      <c r="A42" s="2" t="s">
        <v>427</v>
      </c>
      <c r="C42" t="s">
        <v>243</v>
      </c>
      <c r="D42">
        <v>6.25</v>
      </c>
      <c r="E42">
        <v>20</v>
      </c>
      <c r="F42">
        <f>IF(I42&amp;J42=I41&amp;J41,F41,F41+1)</f>
        <v>4</v>
      </c>
      <c r="G42">
        <f t="shared" si="0"/>
        <v>4</v>
      </c>
      <c r="H42">
        <v>1</v>
      </c>
      <c r="I42" t="s">
        <v>256</v>
      </c>
      <c r="J42" t="s">
        <v>252</v>
      </c>
      <c r="K42" t="s">
        <v>383</v>
      </c>
      <c r="W42">
        <f t="shared" si="11"/>
        <v>41</v>
      </c>
      <c r="X42" t="str">
        <f t="shared" si="4"/>
        <v/>
      </c>
      <c r="Y42" t="str">
        <f t="shared" si="5"/>
        <v>LIMA COMIN PARA UÑAS VERDE ROJA</v>
      </c>
      <c r="Z42" s="2" t="str">
        <f t="shared" si="6"/>
        <v>EA0000000000044</v>
      </c>
      <c r="AA42">
        <f t="shared" si="7"/>
        <v>6.25</v>
      </c>
      <c r="AB42">
        <f t="shared" si="8"/>
        <v>20</v>
      </c>
      <c r="AC42">
        <v>0</v>
      </c>
      <c r="AD42">
        <v>0</v>
      </c>
      <c r="AE42" s="9">
        <v>44064</v>
      </c>
      <c r="AF42">
        <v>1</v>
      </c>
      <c r="AG42">
        <f t="shared" si="9"/>
        <v>4</v>
      </c>
      <c r="AH42">
        <f t="shared" si="10"/>
        <v>1</v>
      </c>
    </row>
    <row r="43" spans="1:34" x14ac:dyDescent="0.25">
      <c r="A43" s="6" t="s">
        <v>28</v>
      </c>
      <c r="B43" s="5" t="s">
        <v>36</v>
      </c>
      <c r="C43" s="3" t="s">
        <v>29</v>
      </c>
      <c r="D43" s="3">
        <v>350</v>
      </c>
      <c r="E43">
        <v>700</v>
      </c>
      <c r="F43">
        <f>IF(I43&amp;J43=I42&amp;J42,F42,F42+1)</f>
        <v>4</v>
      </c>
      <c r="G43">
        <f t="shared" si="0"/>
        <v>4</v>
      </c>
      <c r="H43">
        <v>1</v>
      </c>
      <c r="I43" s="3" t="s">
        <v>256</v>
      </c>
      <c r="J43" s="3" t="s">
        <v>252</v>
      </c>
      <c r="K43" t="s">
        <v>383</v>
      </c>
      <c r="W43">
        <f t="shared" si="11"/>
        <v>42</v>
      </c>
      <c r="X43" t="str">
        <f t="shared" si="4"/>
        <v>ESPFLEX</v>
      </c>
      <c r="Y43" t="str">
        <f t="shared" si="5"/>
        <v>ESPEJO CON BRAZO FLEXIBLE</v>
      </c>
      <c r="Z43" s="2" t="str">
        <f t="shared" si="6"/>
        <v>7790780053893</v>
      </c>
      <c r="AA43">
        <f t="shared" si="7"/>
        <v>350</v>
      </c>
      <c r="AB43">
        <f t="shared" si="8"/>
        <v>700</v>
      </c>
      <c r="AC43">
        <v>0</v>
      </c>
      <c r="AD43">
        <v>0</v>
      </c>
      <c r="AE43" s="9">
        <v>44064</v>
      </c>
      <c r="AF43">
        <v>1</v>
      </c>
      <c r="AG43">
        <f t="shared" si="9"/>
        <v>4</v>
      </c>
      <c r="AH43">
        <f t="shared" si="10"/>
        <v>1</v>
      </c>
    </row>
    <row r="44" spans="1:34" x14ac:dyDescent="0.25">
      <c r="A44" s="5" t="s">
        <v>329</v>
      </c>
      <c r="B44" s="5" t="s">
        <v>110</v>
      </c>
      <c r="C44" s="3" t="s">
        <v>111</v>
      </c>
      <c r="D44">
        <v>55</v>
      </c>
      <c r="E44">
        <v>120</v>
      </c>
      <c r="F44">
        <f>IF(I44&amp;J44=I43&amp;J43,F43,F43+1)</f>
        <v>5</v>
      </c>
      <c r="G44">
        <f t="shared" si="0"/>
        <v>4</v>
      </c>
      <c r="H44">
        <v>1</v>
      </c>
      <c r="I44" s="3" t="s">
        <v>257</v>
      </c>
      <c r="J44" s="3" t="s">
        <v>252</v>
      </c>
      <c r="K44" t="s">
        <v>383</v>
      </c>
      <c r="W44">
        <f t="shared" si="11"/>
        <v>43</v>
      </c>
      <c r="X44" t="str">
        <f t="shared" si="4"/>
        <v>PR2760B</v>
      </c>
      <c r="Y44" t="str">
        <f t="shared" si="5"/>
        <v>YIKAU STICKER NAIL AL AGUA</v>
      </c>
      <c r="Z44" s="2" t="str">
        <f t="shared" si="6"/>
        <v>848888827605</v>
      </c>
      <c r="AA44">
        <f t="shared" si="7"/>
        <v>55</v>
      </c>
      <c r="AB44">
        <f t="shared" si="8"/>
        <v>120</v>
      </c>
      <c r="AC44">
        <v>0</v>
      </c>
      <c r="AD44">
        <v>0</v>
      </c>
      <c r="AE44" s="9">
        <v>44064</v>
      </c>
      <c r="AF44">
        <v>1</v>
      </c>
      <c r="AG44">
        <f t="shared" si="9"/>
        <v>5</v>
      </c>
      <c r="AH44">
        <f t="shared" si="10"/>
        <v>1</v>
      </c>
    </row>
    <row r="45" spans="1:34" x14ac:dyDescent="0.25">
      <c r="A45" s="5" t="s">
        <v>315</v>
      </c>
      <c r="B45" s="5" t="s">
        <v>82</v>
      </c>
      <c r="C45" s="3" t="s">
        <v>77</v>
      </c>
      <c r="D45">
        <v>250</v>
      </c>
      <c r="E45">
        <v>650</v>
      </c>
      <c r="F45">
        <f>IF(I45&amp;J45=I44&amp;J44,F44,F44+1)</f>
        <v>5</v>
      </c>
      <c r="G45">
        <f t="shared" si="0"/>
        <v>4</v>
      </c>
      <c r="H45">
        <v>1</v>
      </c>
      <c r="I45" s="3" t="s">
        <v>257</v>
      </c>
      <c r="J45" s="3" t="s">
        <v>252</v>
      </c>
      <c r="K45" t="s">
        <v>383</v>
      </c>
      <c r="W45">
        <f t="shared" si="11"/>
        <v>44</v>
      </c>
      <c r="X45" t="str">
        <f t="shared" si="4"/>
        <v>POLVOMTH76x12</v>
      </c>
      <c r="Y45" t="str">
        <f t="shared" si="5"/>
        <v>POLVO PARA UÑAS BOSHILING</v>
      </c>
      <c r="Z45" s="2" t="str">
        <f t="shared" si="6"/>
        <v>2019076006067</v>
      </c>
      <c r="AA45">
        <f t="shared" si="7"/>
        <v>250</v>
      </c>
      <c r="AB45">
        <f t="shared" si="8"/>
        <v>650</v>
      </c>
      <c r="AC45">
        <v>0</v>
      </c>
      <c r="AD45">
        <v>0</v>
      </c>
      <c r="AE45" s="9">
        <v>44064</v>
      </c>
      <c r="AF45">
        <v>1</v>
      </c>
      <c r="AG45">
        <f t="shared" si="9"/>
        <v>5</v>
      </c>
      <c r="AH45">
        <f t="shared" si="10"/>
        <v>1</v>
      </c>
    </row>
    <row r="46" spans="1:34" x14ac:dyDescent="0.25">
      <c r="A46" s="5" t="s">
        <v>314</v>
      </c>
      <c r="B46" s="5" t="s">
        <v>81</v>
      </c>
      <c r="C46" s="3" t="s">
        <v>76</v>
      </c>
      <c r="D46">
        <v>180</v>
      </c>
      <c r="E46">
        <v>450</v>
      </c>
      <c r="F46">
        <f>IF(I46&amp;J46=I45&amp;J45,F45,F45+1)</f>
        <v>5</v>
      </c>
      <c r="G46">
        <f t="shared" si="0"/>
        <v>4</v>
      </c>
      <c r="H46">
        <v>1</v>
      </c>
      <c r="I46" s="3" t="s">
        <v>257</v>
      </c>
      <c r="J46" s="3" t="s">
        <v>252</v>
      </c>
      <c r="K46" t="s">
        <v>383</v>
      </c>
      <c r="W46">
        <f t="shared" si="11"/>
        <v>45</v>
      </c>
      <c r="X46" t="str">
        <f t="shared" si="4"/>
        <v>POLVO5G130x12</v>
      </c>
      <c r="Y46" t="str">
        <f t="shared" si="5"/>
        <v>POLVO PARA UÑAS AOYASIYUE</v>
      </c>
      <c r="Z46" s="2" t="str">
        <f t="shared" si="6"/>
        <v>4534875211309</v>
      </c>
      <c r="AA46">
        <f t="shared" si="7"/>
        <v>180</v>
      </c>
      <c r="AB46">
        <f t="shared" si="8"/>
        <v>450</v>
      </c>
      <c r="AC46">
        <v>0</v>
      </c>
      <c r="AD46">
        <v>0</v>
      </c>
      <c r="AE46" s="9">
        <v>44064</v>
      </c>
      <c r="AF46">
        <v>1</v>
      </c>
      <c r="AG46">
        <f t="shared" si="9"/>
        <v>5</v>
      </c>
      <c r="AH46">
        <f t="shared" si="10"/>
        <v>1</v>
      </c>
    </row>
    <row r="47" spans="1:34" x14ac:dyDescent="0.25">
      <c r="A47" s="5" t="s">
        <v>330</v>
      </c>
      <c r="B47" s="5" t="s">
        <v>112</v>
      </c>
      <c r="C47" s="3" t="s">
        <v>113</v>
      </c>
      <c r="D47">
        <v>24.59</v>
      </c>
      <c r="E47">
        <v>100</v>
      </c>
      <c r="F47">
        <f>IF(I47&amp;J47=I46&amp;J46,F46,F46+1)</f>
        <v>5</v>
      </c>
      <c r="G47">
        <f t="shared" si="0"/>
        <v>4</v>
      </c>
      <c r="H47">
        <v>1</v>
      </c>
      <c r="I47" s="3" t="s">
        <v>257</v>
      </c>
      <c r="J47" s="3" t="s">
        <v>252</v>
      </c>
      <c r="K47" t="s">
        <v>383</v>
      </c>
      <c r="W47">
        <f t="shared" si="11"/>
        <v>46</v>
      </c>
      <c r="X47" t="str">
        <f t="shared" si="4"/>
        <v>8H188</v>
      </c>
      <c r="Y47" t="str">
        <f t="shared" si="5"/>
        <v>GLITTER PLATIADO X1 FRASQUITO</v>
      </c>
      <c r="Z47" s="2" t="str">
        <f t="shared" si="6"/>
        <v>4534875211880</v>
      </c>
      <c r="AA47">
        <f t="shared" si="7"/>
        <v>24.59</v>
      </c>
      <c r="AB47">
        <f t="shared" si="8"/>
        <v>100</v>
      </c>
      <c r="AC47">
        <v>0</v>
      </c>
      <c r="AD47">
        <v>0</v>
      </c>
      <c r="AE47" s="9">
        <v>44064</v>
      </c>
      <c r="AF47">
        <v>1</v>
      </c>
      <c r="AG47">
        <f t="shared" si="9"/>
        <v>5</v>
      </c>
      <c r="AH47">
        <f t="shared" si="10"/>
        <v>1</v>
      </c>
    </row>
    <row r="48" spans="1:34" x14ac:dyDescent="0.25">
      <c r="A48" s="5" t="s">
        <v>313</v>
      </c>
      <c r="B48" s="5" t="s">
        <v>79</v>
      </c>
      <c r="C48" s="3" t="s">
        <v>75</v>
      </c>
      <c r="D48">
        <v>150</v>
      </c>
      <c r="E48">
        <v>450</v>
      </c>
      <c r="F48">
        <f>IF(I48&amp;J48=I47&amp;J47,F47,F47+1)</f>
        <v>5</v>
      </c>
      <c r="G48">
        <f t="shared" si="0"/>
        <v>4</v>
      </c>
      <c r="H48">
        <v>1</v>
      </c>
      <c r="I48" s="3" t="s">
        <v>257</v>
      </c>
      <c r="J48" s="3" t="s">
        <v>252</v>
      </c>
      <c r="K48" t="s">
        <v>383</v>
      </c>
      <c r="W48">
        <f t="shared" si="11"/>
        <v>47</v>
      </c>
      <c r="X48" t="str">
        <f t="shared" si="4"/>
        <v>POLVO4H080x12</v>
      </c>
      <c r="Y48" t="str">
        <f t="shared" si="5"/>
        <v>POLVO PARA UÑAS HY</v>
      </c>
      <c r="Z48" s="2" t="str">
        <f t="shared" si="6"/>
        <v>6821879200803</v>
      </c>
      <c r="AA48">
        <f t="shared" si="7"/>
        <v>150</v>
      </c>
      <c r="AB48">
        <f t="shared" si="8"/>
        <v>450</v>
      </c>
      <c r="AC48">
        <v>0</v>
      </c>
      <c r="AD48">
        <v>0</v>
      </c>
      <c r="AE48" s="9">
        <v>44064</v>
      </c>
      <c r="AF48">
        <v>1</v>
      </c>
      <c r="AG48">
        <f t="shared" si="9"/>
        <v>5</v>
      </c>
      <c r="AH48">
        <f t="shared" si="10"/>
        <v>1</v>
      </c>
    </row>
    <row r="49" spans="1:34" x14ac:dyDescent="0.25">
      <c r="A49" s="5" t="s">
        <v>333</v>
      </c>
      <c r="B49" s="5" t="s">
        <v>122</v>
      </c>
      <c r="C49" s="3" t="s">
        <v>123</v>
      </c>
      <c r="D49">
        <v>250</v>
      </c>
      <c r="E49">
        <v>500</v>
      </c>
      <c r="F49">
        <f>IF(I49&amp;J49=I48&amp;J48,F48,F48+1)</f>
        <v>5</v>
      </c>
      <c r="G49">
        <f t="shared" si="0"/>
        <v>4</v>
      </c>
      <c r="H49">
        <v>1</v>
      </c>
      <c r="I49" s="3" t="s">
        <v>257</v>
      </c>
      <c r="J49" s="3" t="s">
        <v>252</v>
      </c>
      <c r="K49" t="s">
        <v>383</v>
      </c>
      <c r="W49">
        <f t="shared" si="11"/>
        <v>48</v>
      </c>
      <c r="X49" t="str">
        <f t="shared" si="4"/>
        <v>AC88XFQ307</v>
      </c>
      <c r="Y49" t="str">
        <f t="shared" si="5"/>
        <v>MULTISTRASS X 1440 PIEZAS</v>
      </c>
      <c r="Z49" s="2" t="str">
        <f t="shared" si="6"/>
        <v>6900201903077</v>
      </c>
      <c r="AA49">
        <f t="shared" si="7"/>
        <v>250</v>
      </c>
      <c r="AB49">
        <f t="shared" si="8"/>
        <v>500</v>
      </c>
      <c r="AC49">
        <v>0</v>
      </c>
      <c r="AD49">
        <v>0</v>
      </c>
      <c r="AE49" s="9">
        <v>44064</v>
      </c>
      <c r="AF49">
        <v>1</v>
      </c>
      <c r="AG49">
        <f t="shared" si="9"/>
        <v>5</v>
      </c>
      <c r="AH49">
        <f t="shared" si="10"/>
        <v>1</v>
      </c>
    </row>
    <row r="50" spans="1:34" x14ac:dyDescent="0.25">
      <c r="A50" s="6" t="s">
        <v>30</v>
      </c>
      <c r="B50" s="5" t="s">
        <v>37</v>
      </c>
      <c r="C50" s="3" t="s">
        <v>31</v>
      </c>
      <c r="D50" s="3">
        <v>100</v>
      </c>
      <c r="E50">
        <v>200</v>
      </c>
      <c r="F50">
        <f>IF(I50&amp;J50=I49&amp;J49,F49,F49+1)</f>
        <v>5</v>
      </c>
      <c r="G50">
        <f t="shared" si="0"/>
        <v>4</v>
      </c>
      <c r="H50">
        <v>1</v>
      </c>
      <c r="I50" s="3" t="s">
        <v>257</v>
      </c>
      <c r="J50" s="3" t="s">
        <v>252</v>
      </c>
      <c r="K50" t="s">
        <v>383</v>
      </c>
      <c r="W50">
        <f t="shared" si="11"/>
        <v>49</v>
      </c>
      <c r="X50" t="str">
        <f t="shared" si="4"/>
        <v>ESTNEW</v>
      </c>
      <c r="Y50" t="str">
        <f t="shared" si="5"/>
        <v>STAR BLUES PEGAFOIL</v>
      </c>
      <c r="Z50" s="2" t="str">
        <f t="shared" si="6"/>
        <v>6922705600092</v>
      </c>
      <c r="AA50">
        <f t="shared" si="7"/>
        <v>100</v>
      </c>
      <c r="AB50">
        <f t="shared" si="8"/>
        <v>200</v>
      </c>
      <c r="AC50">
        <v>0</v>
      </c>
      <c r="AD50">
        <v>0</v>
      </c>
      <c r="AE50" s="9">
        <v>44064</v>
      </c>
      <c r="AF50">
        <v>1</v>
      </c>
      <c r="AG50">
        <f t="shared" si="9"/>
        <v>5</v>
      </c>
      <c r="AH50">
        <f t="shared" si="10"/>
        <v>1</v>
      </c>
    </row>
    <row r="51" spans="1:34" x14ac:dyDescent="0.25">
      <c r="A51" s="5" t="s">
        <v>332</v>
      </c>
      <c r="B51" s="5" t="s">
        <v>117</v>
      </c>
      <c r="C51" s="3" t="s">
        <v>118</v>
      </c>
      <c r="D51">
        <v>130</v>
      </c>
      <c r="E51">
        <v>260</v>
      </c>
      <c r="F51">
        <f>IF(I51&amp;J51=I50&amp;J50,F50,F50+1)</f>
        <v>5</v>
      </c>
      <c r="G51">
        <f t="shared" si="0"/>
        <v>4</v>
      </c>
      <c r="H51">
        <v>1</v>
      </c>
      <c r="I51" s="3" t="s">
        <v>257</v>
      </c>
      <c r="J51" s="3" t="s">
        <v>252</v>
      </c>
      <c r="K51" t="s">
        <v>383</v>
      </c>
      <c r="W51">
        <f t="shared" si="11"/>
        <v>50</v>
      </c>
      <c r="X51" t="str">
        <f t="shared" si="4"/>
        <v>AC88POX321</v>
      </c>
      <c r="Y51" t="str">
        <f t="shared" si="5"/>
        <v>POLVO DECORATIVO METALIZADFO X UNIDAD</v>
      </c>
      <c r="Z51" s="2" t="str">
        <f t="shared" si="6"/>
        <v>6925869586011</v>
      </c>
      <c r="AA51">
        <f t="shared" si="7"/>
        <v>130</v>
      </c>
      <c r="AB51">
        <f t="shared" si="8"/>
        <v>260</v>
      </c>
      <c r="AC51">
        <v>0</v>
      </c>
      <c r="AD51">
        <v>0</v>
      </c>
      <c r="AE51" s="9">
        <v>44064</v>
      </c>
      <c r="AF51">
        <v>1</v>
      </c>
      <c r="AG51">
        <f t="shared" si="9"/>
        <v>5</v>
      </c>
      <c r="AH51">
        <f t="shared" si="10"/>
        <v>1</v>
      </c>
    </row>
    <row r="52" spans="1:34" x14ac:dyDescent="0.25">
      <c r="A52" s="5" t="s">
        <v>312</v>
      </c>
      <c r="B52" s="5" t="s">
        <v>72</v>
      </c>
      <c r="C52" s="3" t="s">
        <v>71</v>
      </c>
      <c r="D52">
        <v>80</v>
      </c>
      <c r="E52">
        <v>200</v>
      </c>
      <c r="F52">
        <f>IF(I52&amp;J52=I51&amp;J51,F51,F51+1)</f>
        <v>5</v>
      </c>
      <c r="G52">
        <f t="shared" si="0"/>
        <v>4</v>
      </c>
      <c r="H52">
        <v>1</v>
      </c>
      <c r="I52" s="3" t="s">
        <v>257</v>
      </c>
      <c r="J52" s="3" t="s">
        <v>252</v>
      </c>
      <c r="K52" t="s">
        <v>383</v>
      </c>
      <c r="W52">
        <f t="shared" si="11"/>
        <v>51</v>
      </c>
      <c r="X52" t="str">
        <f t="shared" si="4"/>
        <v>YAZOOKIT</v>
      </c>
      <c r="Y52" t="str">
        <f t="shared" si="5"/>
        <v>NALL ART DECORATTON KIT</v>
      </c>
      <c r="Z52" s="2" t="str">
        <f t="shared" si="6"/>
        <v>6941242206066</v>
      </c>
      <c r="AA52">
        <f t="shared" si="7"/>
        <v>80</v>
      </c>
      <c r="AB52">
        <f t="shared" si="8"/>
        <v>200</v>
      </c>
      <c r="AC52">
        <v>0</v>
      </c>
      <c r="AD52">
        <v>0</v>
      </c>
      <c r="AE52" s="9">
        <v>44064</v>
      </c>
      <c r="AF52">
        <v>1</v>
      </c>
      <c r="AG52">
        <f t="shared" si="9"/>
        <v>5</v>
      </c>
      <c r="AH52">
        <f t="shared" si="10"/>
        <v>1</v>
      </c>
    </row>
    <row r="53" spans="1:34" x14ac:dyDescent="0.25">
      <c r="A53" s="5" t="s">
        <v>331</v>
      </c>
      <c r="B53" s="5" t="s">
        <v>116</v>
      </c>
      <c r="C53" s="3" t="s">
        <v>119</v>
      </c>
      <c r="D53">
        <v>100</v>
      </c>
      <c r="E53">
        <v>250</v>
      </c>
      <c r="F53">
        <f>IF(I53&amp;J53=I52&amp;J52,F52,F52+1)</f>
        <v>5</v>
      </c>
      <c r="G53">
        <f t="shared" si="0"/>
        <v>4</v>
      </c>
      <c r="H53">
        <v>1</v>
      </c>
      <c r="I53" s="3" t="s">
        <v>257</v>
      </c>
      <c r="J53" s="3" t="s">
        <v>252</v>
      </c>
      <c r="K53" t="s">
        <v>383</v>
      </c>
      <c r="W53">
        <f t="shared" si="11"/>
        <v>52</v>
      </c>
      <c r="X53" t="str">
        <f t="shared" si="4"/>
        <v>JF082</v>
      </c>
      <c r="Y53" t="str">
        <f t="shared" si="5"/>
        <v>POLVO DECORATIVO METALIZADO BLISTER 2 UNIDADES</v>
      </c>
      <c r="Z53" s="2" t="str">
        <f t="shared" si="6"/>
        <v>6952369560821</v>
      </c>
      <c r="AA53">
        <f t="shared" si="7"/>
        <v>100</v>
      </c>
      <c r="AB53">
        <f t="shared" si="8"/>
        <v>250</v>
      </c>
      <c r="AC53">
        <v>0</v>
      </c>
      <c r="AD53">
        <v>0</v>
      </c>
      <c r="AE53" s="9">
        <v>44064</v>
      </c>
      <c r="AF53">
        <v>1</v>
      </c>
      <c r="AG53">
        <f t="shared" si="9"/>
        <v>5</v>
      </c>
      <c r="AH53">
        <f t="shared" si="10"/>
        <v>1</v>
      </c>
    </row>
    <row r="54" spans="1:34" x14ac:dyDescent="0.25">
      <c r="A54" s="5" t="s">
        <v>307</v>
      </c>
      <c r="B54" s="5" t="s">
        <v>55</v>
      </c>
      <c r="C54" s="3" t="s">
        <v>54</v>
      </c>
      <c r="D54">
        <v>110</v>
      </c>
      <c r="E54">
        <v>250</v>
      </c>
      <c r="F54">
        <f>IF(I54&amp;J54=I53&amp;J53,F53,F53+1)</f>
        <v>5</v>
      </c>
      <c r="G54">
        <f t="shared" si="0"/>
        <v>4</v>
      </c>
      <c r="H54">
        <v>1</v>
      </c>
      <c r="I54" s="3" t="s">
        <v>257</v>
      </c>
      <c r="J54" s="3" t="s">
        <v>252</v>
      </c>
      <c r="K54" t="s">
        <v>383</v>
      </c>
      <c r="W54">
        <f t="shared" si="11"/>
        <v>53</v>
      </c>
      <c r="X54" t="str">
        <f t="shared" si="4"/>
        <v>MJE1005</v>
      </c>
      <c r="Y54" t="str">
        <f t="shared" si="5"/>
        <v xml:space="preserve">TIPS NAIL </v>
      </c>
      <c r="Z54" s="2" t="str">
        <f t="shared" si="6"/>
        <v>6955155810797</v>
      </c>
      <c r="AA54">
        <f t="shared" si="7"/>
        <v>110</v>
      </c>
      <c r="AB54">
        <f t="shared" si="8"/>
        <v>250</v>
      </c>
      <c r="AC54">
        <v>0</v>
      </c>
      <c r="AD54">
        <v>0</v>
      </c>
      <c r="AE54" s="9">
        <v>44064</v>
      </c>
      <c r="AF54">
        <v>1</v>
      </c>
      <c r="AG54">
        <f t="shared" si="9"/>
        <v>5</v>
      </c>
      <c r="AH54">
        <f t="shared" si="10"/>
        <v>1</v>
      </c>
    </row>
    <row r="55" spans="1:34" x14ac:dyDescent="0.25">
      <c r="A55" s="5" t="s">
        <v>318</v>
      </c>
      <c r="B55" s="5" t="s">
        <v>88</v>
      </c>
      <c r="C55" s="3" t="s">
        <v>89</v>
      </c>
      <c r="D55">
        <v>65</v>
      </c>
      <c r="E55">
        <v>150</v>
      </c>
      <c r="F55">
        <f>IF(I55&amp;J55=I54&amp;J54,F54,F54+1)</f>
        <v>5</v>
      </c>
      <c r="G55">
        <f t="shared" si="0"/>
        <v>4</v>
      </c>
      <c r="H55">
        <v>1</v>
      </c>
      <c r="I55" s="3" t="s">
        <v>257</v>
      </c>
      <c r="J55" s="3" t="s">
        <v>252</v>
      </c>
      <c r="K55" t="s">
        <v>383</v>
      </c>
      <c r="W55">
        <f t="shared" si="11"/>
        <v>54</v>
      </c>
      <c r="X55" t="str">
        <f t="shared" si="4"/>
        <v>DUDUGL</v>
      </c>
      <c r="Y55" t="str">
        <f t="shared" si="5"/>
        <v>UÑAS POSTIZAS X 12 CON GLITTER DUDUSTRONG</v>
      </c>
      <c r="Z55" s="2" t="str">
        <f t="shared" si="6"/>
        <v>6958864456775</v>
      </c>
      <c r="AA55">
        <f t="shared" si="7"/>
        <v>65</v>
      </c>
      <c r="AB55">
        <f t="shared" si="8"/>
        <v>150</v>
      </c>
      <c r="AC55">
        <v>0</v>
      </c>
      <c r="AD55">
        <v>0</v>
      </c>
      <c r="AE55" s="9">
        <v>44064</v>
      </c>
      <c r="AF55">
        <v>1</v>
      </c>
      <c r="AG55">
        <f t="shared" si="9"/>
        <v>5</v>
      </c>
      <c r="AH55">
        <f t="shared" si="10"/>
        <v>1</v>
      </c>
    </row>
    <row r="56" spans="1:34" x14ac:dyDescent="0.25">
      <c r="A56" s="6" t="s">
        <v>26</v>
      </c>
      <c r="B56" s="5" t="s">
        <v>34</v>
      </c>
      <c r="C56" s="3" t="s">
        <v>27</v>
      </c>
      <c r="D56" s="3">
        <v>70</v>
      </c>
      <c r="E56">
        <v>150</v>
      </c>
      <c r="F56">
        <f>IF(I56&amp;J56=I55&amp;J55,F55,F55+1)</f>
        <v>5</v>
      </c>
      <c r="G56">
        <f t="shared" si="0"/>
        <v>4</v>
      </c>
      <c r="H56">
        <v>1</v>
      </c>
      <c r="I56" s="3" t="s">
        <v>257</v>
      </c>
      <c r="J56" s="3" t="s">
        <v>252</v>
      </c>
      <c r="K56" t="s">
        <v>383</v>
      </c>
      <c r="W56">
        <f t="shared" si="11"/>
        <v>55</v>
      </c>
      <c r="X56" t="str">
        <f t="shared" si="4"/>
        <v>DC524</v>
      </c>
      <c r="Y56" t="str">
        <f t="shared" si="5"/>
        <v>PEGAMENTO DE UÑAS CON APLICADOR ROSA</v>
      </c>
      <c r="Z56" s="2" t="str">
        <f t="shared" si="6"/>
        <v>6998542159871</v>
      </c>
      <c r="AA56">
        <f t="shared" si="7"/>
        <v>70</v>
      </c>
      <c r="AB56">
        <f t="shared" si="8"/>
        <v>150</v>
      </c>
      <c r="AC56">
        <v>0</v>
      </c>
      <c r="AD56">
        <v>0</v>
      </c>
      <c r="AE56" s="9">
        <v>44064</v>
      </c>
      <c r="AF56">
        <v>1</v>
      </c>
      <c r="AG56">
        <f t="shared" si="9"/>
        <v>5</v>
      </c>
      <c r="AH56">
        <f t="shared" si="10"/>
        <v>1</v>
      </c>
    </row>
    <row r="57" spans="1:34" x14ac:dyDescent="0.25">
      <c r="A57" s="6" t="s">
        <v>25</v>
      </c>
      <c r="B57" s="5" t="s">
        <v>35</v>
      </c>
      <c r="C57" s="3" t="s">
        <v>33</v>
      </c>
      <c r="D57" s="3">
        <v>40</v>
      </c>
      <c r="E57">
        <v>100</v>
      </c>
      <c r="F57">
        <f>IF(I57&amp;J57=I56&amp;J56,F56,F56+1)</f>
        <v>5</v>
      </c>
      <c r="G57">
        <f t="shared" si="0"/>
        <v>4</v>
      </c>
      <c r="H57">
        <v>1</v>
      </c>
      <c r="I57" s="3" t="s">
        <v>257</v>
      </c>
      <c r="J57" s="3" t="s">
        <v>252</v>
      </c>
      <c r="K57" t="s">
        <v>383</v>
      </c>
      <c r="W57">
        <f t="shared" si="11"/>
        <v>56</v>
      </c>
      <c r="X57" t="str">
        <f t="shared" si="4"/>
        <v>DC525</v>
      </c>
      <c r="Y57" t="str">
        <f t="shared" si="5"/>
        <v>PEGAMENTO PARA UÑAS CON APLICADOR AZUL</v>
      </c>
      <c r="Z57" s="2" t="str">
        <f t="shared" si="6"/>
        <v>6998542159888</v>
      </c>
      <c r="AA57">
        <f t="shared" si="7"/>
        <v>40</v>
      </c>
      <c r="AB57">
        <f t="shared" si="8"/>
        <v>100</v>
      </c>
      <c r="AC57">
        <v>0</v>
      </c>
      <c r="AD57">
        <v>0</v>
      </c>
      <c r="AE57" s="9">
        <v>44064</v>
      </c>
      <c r="AF57">
        <v>1</v>
      </c>
      <c r="AG57">
        <f t="shared" si="9"/>
        <v>5</v>
      </c>
      <c r="AH57">
        <f t="shared" si="10"/>
        <v>1</v>
      </c>
    </row>
    <row r="58" spans="1:34" x14ac:dyDescent="0.25">
      <c r="A58" s="5" t="s">
        <v>320</v>
      </c>
      <c r="B58" s="5" t="s">
        <v>92</v>
      </c>
      <c r="C58" s="3" t="s">
        <v>93</v>
      </c>
      <c r="D58">
        <v>40</v>
      </c>
      <c r="E58">
        <v>100</v>
      </c>
      <c r="F58">
        <f>IF(I58&amp;J58=I57&amp;J57,F57,F57+1)</f>
        <v>5</v>
      </c>
      <c r="G58">
        <f t="shared" si="0"/>
        <v>4</v>
      </c>
      <c r="H58">
        <v>1</v>
      </c>
      <c r="I58" s="3" t="s">
        <v>257</v>
      </c>
      <c r="J58" s="3" t="s">
        <v>252</v>
      </c>
      <c r="K58" t="s">
        <v>383</v>
      </c>
      <c r="W58">
        <f t="shared" si="11"/>
        <v>57</v>
      </c>
      <c r="X58" t="str">
        <f t="shared" si="4"/>
        <v>HF11</v>
      </c>
      <c r="Y58" t="str">
        <f t="shared" si="5"/>
        <v>ACCESORIO UÑAS STRASS PERLAS CAVIAR X UNIDAD</v>
      </c>
      <c r="Z58" s="2" t="str">
        <f t="shared" si="6"/>
        <v>7919025888117</v>
      </c>
      <c r="AA58">
        <f t="shared" si="7"/>
        <v>40</v>
      </c>
      <c r="AB58">
        <f t="shared" si="8"/>
        <v>100</v>
      </c>
      <c r="AC58">
        <v>0</v>
      </c>
      <c r="AD58">
        <v>0</v>
      </c>
      <c r="AE58" s="9">
        <v>44064</v>
      </c>
      <c r="AF58">
        <v>1</v>
      </c>
      <c r="AG58">
        <f t="shared" si="9"/>
        <v>5</v>
      </c>
      <c r="AH58">
        <f t="shared" si="10"/>
        <v>1</v>
      </c>
    </row>
    <row r="59" spans="1:34" x14ac:dyDescent="0.25">
      <c r="A59" s="6" t="s">
        <v>301</v>
      </c>
      <c r="B59" s="5" t="s">
        <v>38</v>
      </c>
      <c r="C59" s="3" t="s">
        <v>39</v>
      </c>
      <c r="D59" s="3">
        <v>18.75</v>
      </c>
      <c r="E59">
        <v>50</v>
      </c>
      <c r="F59">
        <f>IF(I59&amp;J59=I58&amp;J58,F58,F58+1)</f>
        <v>5</v>
      </c>
      <c r="G59">
        <f t="shared" si="0"/>
        <v>4</v>
      </c>
      <c r="H59">
        <v>1</v>
      </c>
      <c r="I59" s="3" t="s">
        <v>257</v>
      </c>
      <c r="J59" s="3" t="s">
        <v>252</v>
      </c>
      <c r="K59" t="s">
        <v>383</v>
      </c>
      <c r="W59">
        <f t="shared" si="11"/>
        <v>58</v>
      </c>
      <c r="X59" t="str">
        <f t="shared" si="4"/>
        <v>RT3023</v>
      </c>
      <c r="Y59" t="str">
        <f t="shared" si="5"/>
        <v>UÑAS POSTIZAS CHARMING NAILS</v>
      </c>
      <c r="Z59" s="2" t="str">
        <f t="shared" si="6"/>
        <v>7919083030237</v>
      </c>
      <c r="AA59">
        <f t="shared" si="7"/>
        <v>18.75</v>
      </c>
      <c r="AB59">
        <f t="shared" si="8"/>
        <v>50</v>
      </c>
      <c r="AC59">
        <v>0</v>
      </c>
      <c r="AD59">
        <v>0</v>
      </c>
      <c r="AE59" s="9">
        <v>44064</v>
      </c>
      <c r="AF59">
        <v>1</v>
      </c>
      <c r="AG59">
        <f t="shared" si="9"/>
        <v>5</v>
      </c>
      <c r="AH59">
        <f t="shared" si="10"/>
        <v>1</v>
      </c>
    </row>
    <row r="60" spans="1:34" x14ac:dyDescent="0.25">
      <c r="A60" s="6" t="s">
        <v>302</v>
      </c>
      <c r="B60" s="5" t="s">
        <v>43</v>
      </c>
      <c r="C60" s="3" t="s">
        <v>40</v>
      </c>
      <c r="D60" s="3">
        <v>18.75</v>
      </c>
      <c r="E60">
        <v>50</v>
      </c>
      <c r="F60">
        <f>IF(I60&amp;J60=I59&amp;J59,F59,F59+1)</f>
        <v>5</v>
      </c>
      <c r="G60">
        <f t="shared" si="0"/>
        <v>4</v>
      </c>
      <c r="H60">
        <v>1</v>
      </c>
      <c r="I60" s="3" t="s">
        <v>257</v>
      </c>
      <c r="J60" s="3" t="s">
        <v>252</v>
      </c>
      <c r="K60" t="s">
        <v>383</v>
      </c>
      <c r="W60">
        <f t="shared" si="11"/>
        <v>59</v>
      </c>
      <c r="X60" t="str">
        <f t="shared" si="4"/>
        <v>KRGPOST</v>
      </c>
      <c r="Y60" t="str">
        <f t="shared" si="5"/>
        <v>UÑAS POSTIZAS KRG NAILS</v>
      </c>
      <c r="Z60" s="2" t="str">
        <f t="shared" si="6"/>
        <v>7919083030251</v>
      </c>
      <c r="AA60">
        <f t="shared" si="7"/>
        <v>18.75</v>
      </c>
      <c r="AB60">
        <f t="shared" si="8"/>
        <v>50</v>
      </c>
      <c r="AC60">
        <v>0</v>
      </c>
      <c r="AD60">
        <v>0</v>
      </c>
      <c r="AE60" s="9">
        <v>44064</v>
      </c>
      <c r="AF60">
        <v>1</v>
      </c>
      <c r="AG60">
        <f t="shared" si="9"/>
        <v>5</v>
      </c>
      <c r="AH60">
        <f t="shared" si="10"/>
        <v>1</v>
      </c>
    </row>
    <row r="61" spans="1:34" x14ac:dyDescent="0.25">
      <c r="A61" s="5" t="s">
        <v>317</v>
      </c>
      <c r="B61" s="5" t="s">
        <v>86</v>
      </c>
      <c r="C61" s="3" t="s">
        <v>87</v>
      </c>
      <c r="D61">
        <v>110</v>
      </c>
      <c r="E61">
        <v>250</v>
      </c>
      <c r="F61">
        <f>IF(I61&amp;J61=I60&amp;J60,F60,F60+1)</f>
        <v>5</v>
      </c>
      <c r="G61">
        <f t="shared" si="0"/>
        <v>4</v>
      </c>
      <c r="H61">
        <v>1</v>
      </c>
      <c r="I61" s="3" t="s">
        <v>257</v>
      </c>
      <c r="J61" s="3" t="s">
        <v>252</v>
      </c>
      <c r="K61" t="s">
        <v>383</v>
      </c>
      <c r="W61">
        <f t="shared" si="11"/>
        <v>60</v>
      </c>
      <c r="X61" t="str">
        <f t="shared" si="4"/>
        <v>CITYGIRL</v>
      </c>
      <c r="Y61" t="str">
        <f t="shared" si="5"/>
        <v>UÑAS POSTIZAS X 12  PINTADA METALIZADA</v>
      </c>
      <c r="Z61" s="2" t="str">
        <f t="shared" si="6"/>
        <v>7920100772016</v>
      </c>
      <c r="AA61">
        <f t="shared" si="7"/>
        <v>110</v>
      </c>
      <c r="AB61">
        <f t="shared" si="8"/>
        <v>250</v>
      </c>
      <c r="AC61">
        <v>0</v>
      </c>
      <c r="AD61">
        <v>0</v>
      </c>
      <c r="AE61" s="9">
        <v>44064</v>
      </c>
      <c r="AF61">
        <v>1</v>
      </c>
      <c r="AG61">
        <f t="shared" si="9"/>
        <v>5</v>
      </c>
      <c r="AH61">
        <f t="shared" si="10"/>
        <v>1</v>
      </c>
    </row>
    <row r="62" spans="1:34" x14ac:dyDescent="0.25">
      <c r="A62" s="5" t="s">
        <v>316</v>
      </c>
      <c r="B62" s="5" t="s">
        <v>85</v>
      </c>
      <c r="C62" s="3" t="s">
        <v>84</v>
      </c>
      <c r="D62">
        <v>60</v>
      </c>
      <c r="E62">
        <v>150</v>
      </c>
      <c r="F62">
        <f>IF(I62&amp;J62=I61&amp;J61,F61,F61+1)</f>
        <v>5</v>
      </c>
      <c r="G62">
        <f t="shared" si="0"/>
        <v>4</v>
      </c>
      <c r="H62">
        <v>1</v>
      </c>
      <c r="I62" s="3" t="s">
        <v>257</v>
      </c>
      <c r="J62" s="3" t="s">
        <v>252</v>
      </c>
      <c r="K62" t="s">
        <v>383</v>
      </c>
      <c r="W62">
        <f t="shared" si="11"/>
        <v>61</v>
      </c>
      <c r="X62" t="str">
        <f t="shared" si="4"/>
        <v>MDEM</v>
      </c>
      <c r="Y62" t="str">
        <f t="shared" si="5"/>
        <v>UÑAS POSTIZAS X 12  MDEM</v>
      </c>
      <c r="Z62" s="2" t="str">
        <f t="shared" si="6"/>
        <v>7953693231837</v>
      </c>
      <c r="AA62">
        <f t="shared" si="7"/>
        <v>60</v>
      </c>
      <c r="AB62">
        <f t="shared" si="8"/>
        <v>150</v>
      </c>
      <c r="AC62">
        <v>0</v>
      </c>
      <c r="AD62">
        <v>0</v>
      </c>
      <c r="AE62" s="9">
        <v>44064</v>
      </c>
      <c r="AF62">
        <v>1</v>
      </c>
      <c r="AG62">
        <f t="shared" si="9"/>
        <v>5</v>
      </c>
      <c r="AH62">
        <f t="shared" si="10"/>
        <v>1</v>
      </c>
    </row>
    <row r="63" spans="1:34" x14ac:dyDescent="0.25">
      <c r="A63" s="5" t="s">
        <v>380</v>
      </c>
      <c r="B63" s="5" t="s">
        <v>246</v>
      </c>
      <c r="C63" t="s">
        <v>247</v>
      </c>
      <c r="D63">
        <v>155</v>
      </c>
      <c r="E63">
        <v>320</v>
      </c>
      <c r="F63">
        <f>IF(I63&amp;J63=I62&amp;J62,F62,F62+1)</f>
        <v>5</v>
      </c>
      <c r="G63">
        <f t="shared" si="0"/>
        <v>4</v>
      </c>
      <c r="H63">
        <v>1</v>
      </c>
      <c r="I63" t="s">
        <v>257</v>
      </c>
      <c r="J63" t="s">
        <v>252</v>
      </c>
      <c r="K63" t="s">
        <v>383</v>
      </c>
      <c r="W63">
        <f t="shared" si="11"/>
        <v>62</v>
      </c>
      <c r="X63" t="str">
        <f t="shared" si="4"/>
        <v>POLFLUO</v>
      </c>
      <c r="Y63" t="str">
        <f t="shared" si="5"/>
        <v>POLVO FLUORESCENTE EN CAJITA X 6</v>
      </c>
      <c r="Z63" s="2" t="str">
        <f t="shared" si="6"/>
        <v>8859397303025</v>
      </c>
      <c r="AA63">
        <f t="shared" si="7"/>
        <v>155</v>
      </c>
      <c r="AB63">
        <f t="shared" si="8"/>
        <v>320</v>
      </c>
      <c r="AC63">
        <v>0</v>
      </c>
      <c r="AD63">
        <v>0</v>
      </c>
      <c r="AE63" s="9">
        <v>44064</v>
      </c>
      <c r="AF63">
        <v>1</v>
      </c>
      <c r="AG63">
        <f t="shared" si="9"/>
        <v>5</v>
      </c>
      <c r="AH63">
        <f t="shared" si="10"/>
        <v>1</v>
      </c>
    </row>
    <row r="64" spans="1:34" x14ac:dyDescent="0.25">
      <c r="A64" s="5" t="s">
        <v>300</v>
      </c>
      <c r="B64" s="5" t="s">
        <v>17</v>
      </c>
      <c r="C64" t="s">
        <v>18</v>
      </c>
      <c r="D64">
        <v>145</v>
      </c>
      <c r="E64">
        <v>60</v>
      </c>
      <c r="F64">
        <f>IF(I64&amp;J64=I63&amp;J63,F63,F63+1)</f>
        <v>5</v>
      </c>
      <c r="G64">
        <f t="shared" si="0"/>
        <v>4</v>
      </c>
      <c r="H64">
        <v>1</v>
      </c>
      <c r="I64" t="s">
        <v>257</v>
      </c>
      <c r="J64" t="s">
        <v>252</v>
      </c>
      <c r="K64" t="s">
        <v>383</v>
      </c>
      <c r="W64">
        <f t="shared" si="11"/>
        <v>63</v>
      </c>
      <c r="X64" t="str">
        <f t="shared" si="4"/>
        <v>DKZ300</v>
      </c>
      <c r="Y64" t="str">
        <f t="shared" si="5"/>
        <v>APLIQUE UÑAS STARSBRILLO BLISTER X 12</v>
      </c>
      <c r="Z64" s="2" t="str">
        <f t="shared" si="6"/>
        <v>9102018120532</v>
      </c>
      <c r="AA64">
        <f t="shared" si="7"/>
        <v>145</v>
      </c>
      <c r="AB64">
        <f t="shared" si="8"/>
        <v>60</v>
      </c>
      <c r="AC64">
        <v>0</v>
      </c>
      <c r="AD64">
        <v>0</v>
      </c>
      <c r="AE64" s="9">
        <v>44064</v>
      </c>
      <c r="AF64">
        <v>1</v>
      </c>
      <c r="AG64">
        <f t="shared" si="9"/>
        <v>5</v>
      </c>
      <c r="AH64">
        <f t="shared" si="10"/>
        <v>1</v>
      </c>
    </row>
    <row r="65" spans="1:34" x14ac:dyDescent="0.25">
      <c r="A65" s="5" t="s">
        <v>310</v>
      </c>
      <c r="B65" s="5" t="s">
        <v>63</v>
      </c>
      <c r="C65" s="3" t="s">
        <v>64</v>
      </c>
      <c r="D65">
        <v>85</v>
      </c>
      <c r="E65">
        <v>250</v>
      </c>
      <c r="F65">
        <f>IF(I65&amp;J65=I64&amp;J64,F64,F64+1)</f>
        <v>5</v>
      </c>
      <c r="G65">
        <f t="shared" si="0"/>
        <v>4</v>
      </c>
      <c r="H65">
        <v>1</v>
      </c>
      <c r="I65" s="3" t="s">
        <v>257</v>
      </c>
      <c r="J65" s="3" t="s">
        <v>252</v>
      </c>
      <c r="K65" t="s">
        <v>383</v>
      </c>
      <c r="W65">
        <f t="shared" si="11"/>
        <v>64</v>
      </c>
      <c r="X65" t="str">
        <f t="shared" si="4"/>
        <v>STRASS YYH/NAI</v>
      </c>
      <c r="Y65" t="str">
        <f t="shared" si="5"/>
        <v>STRASS PARA UÑAS NAI POR CAJA 12 CASILLEROS</v>
      </c>
      <c r="Z65" s="2" t="str">
        <f t="shared" si="6"/>
        <v>9102018120570</v>
      </c>
      <c r="AA65">
        <f t="shared" si="7"/>
        <v>85</v>
      </c>
      <c r="AB65">
        <f t="shared" si="8"/>
        <v>250</v>
      </c>
      <c r="AC65">
        <v>0</v>
      </c>
      <c r="AD65">
        <v>0</v>
      </c>
      <c r="AE65" s="9">
        <v>44064</v>
      </c>
      <c r="AF65">
        <v>1</v>
      </c>
      <c r="AG65">
        <f t="shared" si="9"/>
        <v>5</v>
      </c>
      <c r="AH65">
        <f t="shared" si="10"/>
        <v>1</v>
      </c>
    </row>
    <row r="66" spans="1:34" x14ac:dyDescent="0.25">
      <c r="A66" s="5" t="s">
        <v>334</v>
      </c>
      <c r="B66" s="5" t="s">
        <v>124</v>
      </c>
      <c r="C66" t="s">
        <v>125</v>
      </c>
      <c r="D66">
        <v>35</v>
      </c>
      <c r="E66">
        <v>70</v>
      </c>
      <c r="F66">
        <f>IF(I66&amp;J66=I65&amp;J65,F65,F65+1)</f>
        <v>5</v>
      </c>
      <c r="G66">
        <f t="shared" si="0"/>
        <v>4</v>
      </c>
      <c r="H66">
        <v>1</v>
      </c>
      <c r="I66" s="3" t="s">
        <v>257</v>
      </c>
      <c r="J66" s="3" t="s">
        <v>252</v>
      </c>
      <c r="K66" t="s">
        <v>383</v>
      </c>
      <c r="W66">
        <f t="shared" si="11"/>
        <v>65</v>
      </c>
      <c r="X66" t="str">
        <f t="shared" si="4"/>
        <v>Y10HZP01ZP</v>
      </c>
      <c r="Y66" t="str">
        <f t="shared" si="5"/>
        <v>RUEDITA CAVIAR STRASS</v>
      </c>
      <c r="Z66" s="2" t="str">
        <f t="shared" si="6"/>
        <v>9102018120587</v>
      </c>
      <c r="AA66">
        <f t="shared" si="7"/>
        <v>35</v>
      </c>
      <c r="AB66">
        <f t="shared" si="8"/>
        <v>70</v>
      </c>
      <c r="AC66">
        <v>0</v>
      </c>
      <c r="AD66">
        <v>0</v>
      </c>
      <c r="AE66" s="9">
        <v>44064</v>
      </c>
      <c r="AF66">
        <v>1</v>
      </c>
      <c r="AG66">
        <f t="shared" si="9"/>
        <v>5</v>
      </c>
      <c r="AH66">
        <f t="shared" si="10"/>
        <v>1</v>
      </c>
    </row>
    <row r="67" spans="1:34" x14ac:dyDescent="0.25">
      <c r="A67" s="5" t="s">
        <v>319</v>
      </c>
      <c r="B67" s="5" t="s">
        <v>90</v>
      </c>
      <c r="C67" s="3" t="s">
        <v>91</v>
      </c>
      <c r="D67">
        <v>90</v>
      </c>
      <c r="E67">
        <v>250</v>
      </c>
      <c r="F67">
        <f>IF(I67&amp;J67=I66&amp;J66,F66,F66+1)</f>
        <v>5</v>
      </c>
      <c r="G67">
        <f t="shared" ref="G67:G130" si="12">IF(J67=J66,G66,G66+1)</f>
        <v>4</v>
      </c>
      <c r="H67">
        <v>1</v>
      </c>
      <c r="I67" s="3" t="s">
        <v>257</v>
      </c>
      <c r="J67" s="3" t="s">
        <v>252</v>
      </c>
      <c r="K67" t="s">
        <v>383</v>
      </c>
      <c r="W67">
        <f t="shared" si="11"/>
        <v>66</v>
      </c>
      <c r="X67" t="str">
        <f t="shared" ref="X67:X130" si="13">IF(B67="","",B67)</f>
        <v>FRSTRASS</v>
      </c>
      <c r="Y67" t="str">
        <f t="shared" ref="Y67:Y130" si="14">UPPER(IF(C67="","",C67))</f>
        <v>STRASS PARA UÑAS BLISTER DE 12 FRASQUITOS</v>
      </c>
      <c r="Z67" s="2" t="str">
        <f t="shared" ref="Z67:Z130" si="15">A67</f>
        <v>9102018120594</v>
      </c>
      <c r="AA67">
        <f t="shared" ref="AA67:AA130" si="16">D67</f>
        <v>90</v>
      </c>
      <c r="AB67">
        <f t="shared" ref="AB67:AB130" si="17">E67</f>
        <v>250</v>
      </c>
      <c r="AC67">
        <v>0</v>
      </c>
      <c r="AD67">
        <v>0</v>
      </c>
      <c r="AE67" s="9">
        <v>44064</v>
      </c>
      <c r="AF67">
        <v>1</v>
      </c>
      <c r="AG67">
        <f t="shared" ref="AG67:AG130" si="18">F67</f>
        <v>5</v>
      </c>
      <c r="AH67">
        <f t="shared" ref="AH67:AH130" si="19">H67</f>
        <v>1</v>
      </c>
    </row>
    <row r="68" spans="1:34" x14ac:dyDescent="0.25">
      <c r="A68" s="2" t="s">
        <v>391</v>
      </c>
      <c r="B68" s="5" t="s">
        <v>6</v>
      </c>
      <c r="C68" t="s">
        <v>250</v>
      </c>
      <c r="D68">
        <v>170</v>
      </c>
      <c r="E68">
        <v>350</v>
      </c>
      <c r="F68">
        <f>IF(I68&amp;J68=I67&amp;J67,F67,F67+1)</f>
        <v>5</v>
      </c>
      <c r="G68">
        <f t="shared" si="12"/>
        <v>4</v>
      </c>
      <c r="H68">
        <v>1</v>
      </c>
      <c r="I68" t="s">
        <v>257</v>
      </c>
      <c r="J68" t="s">
        <v>252</v>
      </c>
      <c r="K68" t="s">
        <v>383</v>
      </c>
      <c r="W68">
        <f t="shared" ref="W68:W131" si="20">W67+1</f>
        <v>67</v>
      </c>
      <c r="X68" t="str">
        <f t="shared" si="13"/>
        <v>BONDERLASVAR</v>
      </c>
      <c r="Y68" t="str">
        <f t="shared" si="14"/>
        <v>BONDER LAS VARANOS</v>
      </c>
      <c r="Z68" s="2" t="str">
        <f t="shared" si="15"/>
        <v>EA0000000000008</v>
      </c>
      <c r="AA68">
        <f t="shared" si="16"/>
        <v>170</v>
      </c>
      <c r="AB68">
        <f t="shared" si="17"/>
        <v>350</v>
      </c>
      <c r="AC68">
        <v>0</v>
      </c>
      <c r="AD68">
        <v>0</v>
      </c>
      <c r="AE68" s="9">
        <v>44064</v>
      </c>
      <c r="AF68">
        <v>1</v>
      </c>
      <c r="AG68">
        <f t="shared" si="18"/>
        <v>5</v>
      </c>
      <c r="AH68">
        <f t="shared" si="19"/>
        <v>1</v>
      </c>
    </row>
    <row r="69" spans="1:34" x14ac:dyDescent="0.25">
      <c r="A69" s="2" t="s">
        <v>392</v>
      </c>
      <c r="B69" s="5" t="s">
        <v>7</v>
      </c>
      <c r="C69" t="s">
        <v>251</v>
      </c>
      <c r="D69">
        <v>75</v>
      </c>
      <c r="E69">
        <v>150</v>
      </c>
      <c r="F69">
        <f>IF(I69&amp;J69=I68&amp;J68,F68,F68+1)</f>
        <v>5</v>
      </c>
      <c r="G69">
        <f t="shared" si="12"/>
        <v>4</v>
      </c>
      <c r="H69">
        <v>1</v>
      </c>
      <c r="I69" t="s">
        <v>257</v>
      </c>
      <c r="J69" t="s">
        <v>252</v>
      </c>
      <c r="K69" t="s">
        <v>383</v>
      </c>
      <c r="W69">
        <f t="shared" si="20"/>
        <v>68</v>
      </c>
      <c r="X69" t="str">
        <f t="shared" si="13"/>
        <v>REVITALASVAR</v>
      </c>
      <c r="Y69" t="str">
        <f t="shared" si="14"/>
        <v>REVITALIZADOR LAS VARANO</v>
      </c>
      <c r="Z69" s="2" t="str">
        <f t="shared" si="15"/>
        <v>EA0000000000009</v>
      </c>
      <c r="AA69">
        <f t="shared" si="16"/>
        <v>75</v>
      </c>
      <c r="AB69">
        <f t="shared" si="17"/>
        <v>150</v>
      </c>
      <c r="AC69">
        <v>0</v>
      </c>
      <c r="AD69">
        <v>0</v>
      </c>
      <c r="AE69" s="9">
        <v>44064</v>
      </c>
      <c r="AF69">
        <v>1</v>
      </c>
      <c r="AG69">
        <f t="shared" si="18"/>
        <v>5</v>
      </c>
      <c r="AH69">
        <f t="shared" si="19"/>
        <v>1</v>
      </c>
    </row>
    <row r="70" spans="1:34" x14ac:dyDescent="0.25">
      <c r="A70" s="2" t="s">
        <v>393</v>
      </c>
      <c r="B70" s="5" t="s">
        <v>8</v>
      </c>
      <c r="C70" t="s">
        <v>253</v>
      </c>
      <c r="D70">
        <v>110</v>
      </c>
      <c r="E70">
        <v>230</v>
      </c>
      <c r="F70">
        <f>IF(I70&amp;J70=I69&amp;J69,F69,F69+1)</f>
        <v>5</v>
      </c>
      <c r="G70">
        <f t="shared" si="12"/>
        <v>4</v>
      </c>
      <c r="H70">
        <v>1</v>
      </c>
      <c r="I70" t="s">
        <v>257</v>
      </c>
      <c r="J70" t="s">
        <v>252</v>
      </c>
      <c r="K70" t="s">
        <v>383</v>
      </c>
      <c r="W70">
        <f t="shared" si="20"/>
        <v>69</v>
      </c>
      <c r="X70" t="str">
        <f t="shared" si="13"/>
        <v>FORTALASVAR</v>
      </c>
      <c r="Y70" t="str">
        <f t="shared" si="14"/>
        <v>FORTALECEDOR LAS VARANO</v>
      </c>
      <c r="Z70" s="2" t="str">
        <f t="shared" si="15"/>
        <v>EA0000000000010</v>
      </c>
      <c r="AA70">
        <f t="shared" si="16"/>
        <v>110</v>
      </c>
      <c r="AB70">
        <f t="shared" si="17"/>
        <v>230</v>
      </c>
      <c r="AC70">
        <v>0</v>
      </c>
      <c r="AD70">
        <v>0</v>
      </c>
      <c r="AE70" s="9">
        <v>44064</v>
      </c>
      <c r="AF70">
        <v>1</v>
      </c>
      <c r="AG70">
        <f t="shared" si="18"/>
        <v>5</v>
      </c>
      <c r="AH70">
        <f t="shared" si="19"/>
        <v>1</v>
      </c>
    </row>
    <row r="71" spans="1:34" x14ac:dyDescent="0.25">
      <c r="A71" s="2" t="s">
        <v>394</v>
      </c>
      <c r="B71" s="5" t="s">
        <v>9</v>
      </c>
      <c r="C71" t="s">
        <v>254</v>
      </c>
      <c r="D71">
        <v>105</v>
      </c>
      <c r="E71">
        <v>210</v>
      </c>
      <c r="F71">
        <f>IF(I71&amp;J71=I70&amp;J70,F70,F70+1)</f>
        <v>5</v>
      </c>
      <c r="G71">
        <f t="shared" si="12"/>
        <v>4</v>
      </c>
      <c r="H71">
        <v>1</v>
      </c>
      <c r="I71" t="s">
        <v>257</v>
      </c>
      <c r="J71" t="s">
        <v>252</v>
      </c>
      <c r="K71" t="s">
        <v>383</v>
      </c>
      <c r="W71">
        <f t="shared" si="20"/>
        <v>70</v>
      </c>
      <c r="X71" t="str">
        <f t="shared" si="13"/>
        <v>REMOVECULASVAR</v>
      </c>
      <c r="Y71" t="str">
        <f t="shared" si="14"/>
        <v>REMOVEDOR DE CUTICULA</v>
      </c>
      <c r="Z71" s="2" t="str">
        <f t="shared" si="15"/>
        <v>EA0000000000011</v>
      </c>
      <c r="AA71">
        <f t="shared" si="16"/>
        <v>105</v>
      </c>
      <c r="AB71">
        <f t="shared" si="17"/>
        <v>210</v>
      </c>
      <c r="AC71">
        <v>0</v>
      </c>
      <c r="AD71">
        <v>0</v>
      </c>
      <c r="AE71" s="9">
        <v>44064</v>
      </c>
      <c r="AF71">
        <v>1</v>
      </c>
      <c r="AG71">
        <f t="shared" si="18"/>
        <v>5</v>
      </c>
      <c r="AH71">
        <f t="shared" si="19"/>
        <v>1</v>
      </c>
    </row>
    <row r="72" spans="1:34" x14ac:dyDescent="0.25">
      <c r="A72" s="2" t="s">
        <v>395</v>
      </c>
      <c r="B72" s="5" t="s">
        <v>10</v>
      </c>
      <c r="C72" t="s">
        <v>255</v>
      </c>
      <c r="D72">
        <v>80</v>
      </c>
      <c r="E72">
        <v>200</v>
      </c>
      <c r="F72">
        <f>IF(I72&amp;J72=I71&amp;J71,F71,F71+1)</f>
        <v>5</v>
      </c>
      <c r="G72">
        <f t="shared" si="12"/>
        <v>4</v>
      </c>
      <c r="H72">
        <v>1</v>
      </c>
      <c r="I72" t="s">
        <v>257</v>
      </c>
      <c r="J72" t="s">
        <v>252</v>
      </c>
      <c r="K72" t="s">
        <v>383</v>
      </c>
      <c r="W72">
        <f t="shared" si="20"/>
        <v>71</v>
      </c>
      <c r="X72" t="str">
        <f t="shared" si="13"/>
        <v>TOPGELLASVAR</v>
      </c>
      <c r="Y72" t="str">
        <f t="shared" si="14"/>
        <v xml:space="preserve">TOP EFECTO GEL FRIO LAS VARANO </v>
      </c>
      <c r="Z72" s="2" t="str">
        <f t="shared" si="15"/>
        <v>EA0000000000012</v>
      </c>
      <c r="AA72">
        <f t="shared" si="16"/>
        <v>80</v>
      </c>
      <c r="AB72">
        <f t="shared" si="17"/>
        <v>200</v>
      </c>
      <c r="AC72">
        <v>0</v>
      </c>
      <c r="AD72">
        <v>0</v>
      </c>
      <c r="AE72" s="9">
        <v>44064</v>
      </c>
      <c r="AF72">
        <v>1</v>
      </c>
      <c r="AG72">
        <f t="shared" si="18"/>
        <v>5</v>
      </c>
      <c r="AH72">
        <f t="shared" si="19"/>
        <v>1</v>
      </c>
    </row>
    <row r="73" spans="1:34" x14ac:dyDescent="0.25">
      <c r="A73" s="2" t="s">
        <v>397</v>
      </c>
      <c r="B73" s="5" t="s">
        <v>11</v>
      </c>
      <c r="C73" t="s">
        <v>13</v>
      </c>
      <c r="D73">
        <v>95</v>
      </c>
      <c r="E73">
        <v>200</v>
      </c>
      <c r="F73">
        <f>IF(I73&amp;J73=I72&amp;J72,F72,F72+1)</f>
        <v>5</v>
      </c>
      <c r="G73">
        <f t="shared" si="12"/>
        <v>4</v>
      </c>
      <c r="H73">
        <v>1</v>
      </c>
      <c r="I73" t="s">
        <v>257</v>
      </c>
      <c r="J73" t="s">
        <v>252</v>
      </c>
      <c r="K73" t="s">
        <v>383</v>
      </c>
      <c r="W73">
        <f t="shared" si="20"/>
        <v>72</v>
      </c>
      <c r="X73" t="str">
        <f t="shared" si="13"/>
        <v>QUITESMBB</v>
      </c>
      <c r="Y73" t="str">
        <f t="shared" si="14"/>
        <v>QUITA ESMALTE BEBE X 120ML</v>
      </c>
      <c r="Z73" s="2" t="str">
        <f t="shared" si="15"/>
        <v>EA0000000000014</v>
      </c>
      <c r="AA73">
        <f t="shared" si="16"/>
        <v>95</v>
      </c>
      <c r="AB73">
        <f t="shared" si="17"/>
        <v>200</v>
      </c>
      <c r="AC73">
        <v>0</v>
      </c>
      <c r="AD73">
        <v>0</v>
      </c>
      <c r="AE73" s="9">
        <v>44064</v>
      </c>
      <c r="AF73">
        <v>1</v>
      </c>
      <c r="AG73">
        <f t="shared" si="18"/>
        <v>5</v>
      </c>
      <c r="AH73">
        <f t="shared" si="19"/>
        <v>1</v>
      </c>
    </row>
    <row r="74" spans="1:34" x14ac:dyDescent="0.25">
      <c r="A74" s="2" t="s">
        <v>398</v>
      </c>
      <c r="B74" s="5" t="s">
        <v>12</v>
      </c>
      <c r="C74" t="s">
        <v>14</v>
      </c>
      <c r="D74">
        <v>210</v>
      </c>
      <c r="E74">
        <v>430</v>
      </c>
      <c r="F74">
        <f>IF(I74&amp;J74=I73&amp;J73,F73,F73+1)</f>
        <v>5</v>
      </c>
      <c r="G74">
        <f t="shared" si="12"/>
        <v>4</v>
      </c>
      <c r="H74">
        <v>1</v>
      </c>
      <c r="I74" t="s">
        <v>257</v>
      </c>
      <c r="J74" t="s">
        <v>252</v>
      </c>
      <c r="K74" t="s">
        <v>383</v>
      </c>
      <c r="W74">
        <f t="shared" si="20"/>
        <v>73</v>
      </c>
      <c r="X74" t="str">
        <f t="shared" si="13"/>
        <v>QUITESMLASVAR</v>
      </c>
      <c r="Y74" t="str">
        <f t="shared" si="14"/>
        <v>QUITA ESMALTE LAS VARANO 250ML</v>
      </c>
      <c r="Z74" s="2" t="str">
        <f t="shared" si="15"/>
        <v>EA0000000000015</v>
      </c>
      <c r="AA74">
        <f t="shared" si="16"/>
        <v>210</v>
      </c>
      <c r="AB74">
        <f t="shared" si="17"/>
        <v>430</v>
      </c>
      <c r="AC74">
        <v>0</v>
      </c>
      <c r="AD74">
        <v>0</v>
      </c>
      <c r="AE74" s="9">
        <v>44064</v>
      </c>
      <c r="AF74">
        <v>1</v>
      </c>
      <c r="AG74">
        <f t="shared" si="18"/>
        <v>5</v>
      </c>
      <c r="AH74">
        <f t="shared" si="19"/>
        <v>1</v>
      </c>
    </row>
    <row r="75" spans="1:34" x14ac:dyDescent="0.25">
      <c r="A75" s="2" t="s">
        <v>399</v>
      </c>
      <c r="B75" s="5" t="s">
        <v>15</v>
      </c>
      <c r="C75" t="s">
        <v>16</v>
      </c>
      <c r="D75">
        <v>250</v>
      </c>
      <c r="E75">
        <v>500</v>
      </c>
      <c r="F75">
        <f>IF(I75&amp;J75=I74&amp;J74,F74,F74+1)</f>
        <v>5</v>
      </c>
      <c r="G75">
        <f t="shared" si="12"/>
        <v>4</v>
      </c>
      <c r="H75">
        <v>1</v>
      </c>
      <c r="I75" t="s">
        <v>257</v>
      </c>
      <c r="J75" t="s">
        <v>252</v>
      </c>
      <c r="K75" t="s">
        <v>383</v>
      </c>
      <c r="W75">
        <f t="shared" si="20"/>
        <v>74</v>
      </c>
      <c r="X75" t="str">
        <f t="shared" si="13"/>
        <v>LIMPPINC</v>
      </c>
      <c r="Y75" t="str">
        <f t="shared" si="14"/>
        <v>LIMPIADOR DE PINCELES</v>
      </c>
      <c r="Z75" s="2" t="str">
        <f t="shared" si="15"/>
        <v>EA0000000000016</v>
      </c>
      <c r="AA75">
        <f t="shared" si="16"/>
        <v>250</v>
      </c>
      <c r="AB75">
        <f t="shared" si="17"/>
        <v>500</v>
      </c>
      <c r="AC75">
        <v>0</v>
      </c>
      <c r="AD75">
        <v>0</v>
      </c>
      <c r="AE75" s="9">
        <v>44064</v>
      </c>
      <c r="AF75">
        <v>1</v>
      </c>
      <c r="AG75">
        <f t="shared" si="18"/>
        <v>5</v>
      </c>
      <c r="AH75">
        <f t="shared" si="19"/>
        <v>1</v>
      </c>
    </row>
    <row r="76" spans="1:34" x14ac:dyDescent="0.25">
      <c r="A76" s="2" t="s">
        <v>400</v>
      </c>
      <c r="B76" s="5" t="s">
        <v>19</v>
      </c>
      <c r="C76" t="s">
        <v>20</v>
      </c>
      <c r="D76">
        <v>180</v>
      </c>
      <c r="E76">
        <v>0</v>
      </c>
      <c r="F76">
        <f>IF(I76&amp;J76=I75&amp;J75,F75,F75+1)</f>
        <v>5</v>
      </c>
      <c r="G76">
        <f t="shared" si="12"/>
        <v>4</v>
      </c>
      <c r="H76">
        <v>1</v>
      </c>
      <c r="I76" t="s">
        <v>257</v>
      </c>
      <c r="J76" t="s">
        <v>252</v>
      </c>
      <c r="K76" t="s">
        <v>383</v>
      </c>
      <c r="W76">
        <f t="shared" si="20"/>
        <v>75</v>
      </c>
      <c r="X76" t="str">
        <f t="shared" si="13"/>
        <v>SFRASSYAZAOO</v>
      </c>
      <c r="Y76" t="str">
        <f t="shared" si="14"/>
        <v>RODAJITAS DE FRUTAS EN SOBRE BLISTER X 12</v>
      </c>
      <c r="Z76" s="2" t="str">
        <f t="shared" si="15"/>
        <v>EA0000000000017</v>
      </c>
      <c r="AA76">
        <f t="shared" si="16"/>
        <v>180</v>
      </c>
      <c r="AB76">
        <f t="shared" si="17"/>
        <v>0</v>
      </c>
      <c r="AC76">
        <v>0</v>
      </c>
      <c r="AD76">
        <v>0</v>
      </c>
      <c r="AE76" s="9">
        <v>44064</v>
      </c>
      <c r="AF76">
        <v>1</v>
      </c>
      <c r="AG76">
        <f t="shared" si="18"/>
        <v>5</v>
      </c>
      <c r="AH76">
        <f t="shared" si="19"/>
        <v>1</v>
      </c>
    </row>
    <row r="77" spans="1:34" x14ac:dyDescent="0.25">
      <c r="A77" s="2" t="s">
        <v>402</v>
      </c>
      <c r="C77" s="3" t="s">
        <v>53</v>
      </c>
      <c r="D77">
        <v>90</v>
      </c>
      <c r="E77">
        <v>200</v>
      </c>
      <c r="F77">
        <f>IF(I77&amp;J77=I76&amp;J76,F76,F76+1)</f>
        <v>5</v>
      </c>
      <c r="G77">
        <f t="shared" si="12"/>
        <v>4</v>
      </c>
      <c r="H77">
        <v>1</v>
      </c>
      <c r="I77" s="3" t="s">
        <v>257</v>
      </c>
      <c r="J77" s="3" t="s">
        <v>252</v>
      </c>
      <c r="K77" t="s">
        <v>383</v>
      </c>
      <c r="W77">
        <f t="shared" si="20"/>
        <v>76</v>
      </c>
      <c r="X77" t="str">
        <f t="shared" si="13"/>
        <v/>
      </c>
      <c r="Y77" t="str">
        <f t="shared" si="14"/>
        <v>UÑAS POSTIZAS 100 NAIL TIPS</v>
      </c>
      <c r="Z77" s="2" t="str">
        <f t="shared" si="15"/>
        <v>EA0000000000019</v>
      </c>
      <c r="AA77">
        <f t="shared" si="16"/>
        <v>90</v>
      </c>
      <c r="AB77">
        <f t="shared" si="17"/>
        <v>200</v>
      </c>
      <c r="AC77">
        <v>0</v>
      </c>
      <c r="AD77">
        <v>0</v>
      </c>
      <c r="AE77" s="9">
        <v>44064</v>
      </c>
      <c r="AF77">
        <v>1</v>
      </c>
      <c r="AG77">
        <f t="shared" si="18"/>
        <v>5</v>
      </c>
      <c r="AH77">
        <f t="shared" si="19"/>
        <v>1</v>
      </c>
    </row>
    <row r="78" spans="1:34" x14ac:dyDescent="0.25">
      <c r="A78" s="2" t="s">
        <v>403</v>
      </c>
      <c r="B78" s="5" t="s">
        <v>67</v>
      </c>
      <c r="C78" s="3" t="s">
        <v>69</v>
      </c>
      <c r="D78">
        <v>16.670000000000002</v>
      </c>
      <c r="E78">
        <v>50</v>
      </c>
      <c r="F78">
        <f>IF(I78&amp;J78=I77&amp;J77,F77,F77+1)</f>
        <v>5</v>
      </c>
      <c r="G78">
        <f t="shared" si="12"/>
        <v>4</v>
      </c>
      <c r="H78">
        <v>1</v>
      </c>
      <c r="I78" s="3" t="s">
        <v>257</v>
      </c>
      <c r="J78" s="3" t="s">
        <v>252</v>
      </c>
      <c r="K78" t="s">
        <v>383</v>
      </c>
      <c r="W78">
        <f t="shared" si="20"/>
        <v>77</v>
      </c>
      <c r="X78" t="str">
        <f t="shared" si="13"/>
        <v>PN20076x1</v>
      </c>
      <c r="Y78" t="str">
        <f t="shared" si="14"/>
        <v xml:space="preserve">GLITTER NAIL KIT PN20076 POR UNIDAD </v>
      </c>
      <c r="Z78" s="2" t="str">
        <f t="shared" si="15"/>
        <v>EA0000000000020</v>
      </c>
      <c r="AA78">
        <f t="shared" si="16"/>
        <v>16.670000000000002</v>
      </c>
      <c r="AB78">
        <f t="shared" si="17"/>
        <v>50</v>
      </c>
      <c r="AC78">
        <v>0</v>
      </c>
      <c r="AD78">
        <v>0</v>
      </c>
      <c r="AE78" s="9">
        <v>44064</v>
      </c>
      <c r="AF78">
        <v>1</v>
      </c>
      <c r="AG78">
        <f t="shared" si="18"/>
        <v>5</v>
      </c>
      <c r="AH78">
        <f t="shared" si="19"/>
        <v>1</v>
      </c>
    </row>
    <row r="79" spans="1:34" x14ac:dyDescent="0.25">
      <c r="A79" s="2" t="s">
        <v>404</v>
      </c>
      <c r="B79" s="5" t="s">
        <v>68</v>
      </c>
      <c r="C79" s="3" t="s">
        <v>70</v>
      </c>
      <c r="D79">
        <v>200</v>
      </c>
      <c r="E79">
        <v>500</v>
      </c>
      <c r="F79">
        <f>IF(I79&amp;J79=I78&amp;J78,F78,F78+1)</f>
        <v>5</v>
      </c>
      <c r="G79">
        <f t="shared" si="12"/>
        <v>4</v>
      </c>
      <c r="H79">
        <v>1</v>
      </c>
      <c r="I79" s="3" t="s">
        <v>257</v>
      </c>
      <c r="J79" s="3" t="s">
        <v>252</v>
      </c>
      <c r="K79" t="s">
        <v>383</v>
      </c>
      <c r="W79">
        <f t="shared" si="20"/>
        <v>78</v>
      </c>
      <c r="X79" t="str">
        <f t="shared" si="13"/>
        <v>PN20076x12</v>
      </c>
      <c r="Y79" t="str">
        <f t="shared" si="14"/>
        <v>GLITTER NAIL KIT PN20076 POR CAJA</v>
      </c>
      <c r="Z79" s="2" t="str">
        <f t="shared" si="15"/>
        <v>EA0000000000021</v>
      </c>
      <c r="AA79">
        <f t="shared" si="16"/>
        <v>200</v>
      </c>
      <c r="AB79">
        <f t="shared" si="17"/>
        <v>500</v>
      </c>
      <c r="AC79">
        <v>0</v>
      </c>
      <c r="AD79">
        <v>0</v>
      </c>
      <c r="AE79" s="9">
        <v>44064</v>
      </c>
      <c r="AF79">
        <v>1</v>
      </c>
      <c r="AG79">
        <f t="shared" si="18"/>
        <v>5</v>
      </c>
      <c r="AH79">
        <f t="shared" si="19"/>
        <v>1</v>
      </c>
    </row>
    <row r="80" spans="1:34" x14ac:dyDescent="0.25">
      <c r="A80" s="2" t="s">
        <v>406</v>
      </c>
      <c r="B80" s="5" t="s">
        <v>78</v>
      </c>
      <c r="C80" s="3" t="s">
        <v>75</v>
      </c>
      <c r="D80">
        <v>12.5</v>
      </c>
      <c r="E80">
        <v>50</v>
      </c>
      <c r="F80">
        <f>IF(I80&amp;J80=I79&amp;J79,F79,F79+1)</f>
        <v>5</v>
      </c>
      <c r="G80">
        <f t="shared" si="12"/>
        <v>4</v>
      </c>
      <c r="H80">
        <v>1</v>
      </c>
      <c r="I80" s="3" t="s">
        <v>257</v>
      </c>
      <c r="J80" s="3" t="s">
        <v>252</v>
      </c>
      <c r="K80" t="s">
        <v>383</v>
      </c>
      <c r="W80">
        <f t="shared" si="20"/>
        <v>79</v>
      </c>
      <c r="X80" t="str">
        <f t="shared" si="13"/>
        <v>POLVO4H080x1</v>
      </c>
      <c r="Y80" t="str">
        <f t="shared" si="14"/>
        <v>POLVO PARA UÑAS HY</v>
      </c>
      <c r="Z80" s="2" t="str">
        <f t="shared" si="15"/>
        <v>EA0000000000023</v>
      </c>
      <c r="AA80">
        <f t="shared" si="16"/>
        <v>12.5</v>
      </c>
      <c r="AB80">
        <f t="shared" si="17"/>
        <v>50</v>
      </c>
      <c r="AC80">
        <v>0</v>
      </c>
      <c r="AD80">
        <v>0</v>
      </c>
      <c r="AE80" s="9">
        <v>44064</v>
      </c>
      <c r="AF80">
        <v>1</v>
      </c>
      <c r="AG80">
        <f t="shared" si="18"/>
        <v>5</v>
      </c>
      <c r="AH80">
        <f t="shared" si="19"/>
        <v>1</v>
      </c>
    </row>
    <row r="81" spans="1:34" x14ac:dyDescent="0.25">
      <c r="A81" s="2" t="s">
        <v>407</v>
      </c>
      <c r="B81" s="5" t="s">
        <v>80</v>
      </c>
      <c r="C81" s="3" t="s">
        <v>76</v>
      </c>
      <c r="D81">
        <v>15</v>
      </c>
      <c r="E81">
        <v>50</v>
      </c>
      <c r="F81">
        <f>IF(I81&amp;J81=I80&amp;J80,F80,F80+1)</f>
        <v>5</v>
      </c>
      <c r="G81">
        <f t="shared" si="12"/>
        <v>4</v>
      </c>
      <c r="H81">
        <v>1</v>
      </c>
      <c r="I81" s="3" t="s">
        <v>257</v>
      </c>
      <c r="J81" s="3" t="s">
        <v>252</v>
      </c>
      <c r="K81" t="s">
        <v>383</v>
      </c>
      <c r="W81">
        <f t="shared" si="20"/>
        <v>80</v>
      </c>
      <c r="X81" t="str">
        <f t="shared" si="13"/>
        <v>POLVO5G130x1</v>
      </c>
      <c r="Y81" t="str">
        <f t="shared" si="14"/>
        <v>POLVO PARA UÑAS AOYASIYUE</v>
      </c>
      <c r="Z81" s="2" t="str">
        <f t="shared" si="15"/>
        <v>EA0000000000024</v>
      </c>
      <c r="AA81">
        <f t="shared" si="16"/>
        <v>15</v>
      </c>
      <c r="AB81">
        <f t="shared" si="17"/>
        <v>50</v>
      </c>
      <c r="AC81">
        <v>0</v>
      </c>
      <c r="AD81">
        <v>0</v>
      </c>
      <c r="AE81" s="9">
        <v>44064</v>
      </c>
      <c r="AF81">
        <v>1</v>
      </c>
      <c r="AG81">
        <f t="shared" si="18"/>
        <v>5</v>
      </c>
      <c r="AH81">
        <f t="shared" si="19"/>
        <v>1</v>
      </c>
    </row>
    <row r="82" spans="1:34" x14ac:dyDescent="0.25">
      <c r="A82" s="2" t="s">
        <v>408</v>
      </c>
      <c r="B82" s="5" t="s">
        <v>83</v>
      </c>
      <c r="C82" s="3" t="s">
        <v>77</v>
      </c>
      <c r="D82">
        <v>20.84</v>
      </c>
      <c r="E82">
        <v>80</v>
      </c>
      <c r="F82">
        <f>IF(I82&amp;J82=I81&amp;J81,F81,F81+1)</f>
        <v>5</v>
      </c>
      <c r="G82">
        <f t="shared" si="12"/>
        <v>4</v>
      </c>
      <c r="H82">
        <v>1</v>
      </c>
      <c r="I82" s="3" t="s">
        <v>257</v>
      </c>
      <c r="J82" s="3" t="s">
        <v>252</v>
      </c>
      <c r="K82" t="s">
        <v>383</v>
      </c>
      <c r="W82">
        <f t="shared" si="20"/>
        <v>81</v>
      </c>
      <c r="X82" t="str">
        <f t="shared" si="13"/>
        <v>POLVOMTH76x1</v>
      </c>
      <c r="Y82" t="str">
        <f t="shared" si="14"/>
        <v>POLVO PARA UÑAS BOSHILING</v>
      </c>
      <c r="Z82" s="2" t="str">
        <f t="shared" si="15"/>
        <v>EA0000000000025</v>
      </c>
      <c r="AA82">
        <f t="shared" si="16"/>
        <v>20.84</v>
      </c>
      <c r="AB82">
        <f t="shared" si="17"/>
        <v>80</v>
      </c>
      <c r="AC82">
        <v>0</v>
      </c>
      <c r="AD82">
        <v>0</v>
      </c>
      <c r="AE82" s="9">
        <v>44064</v>
      </c>
      <c r="AF82">
        <v>1</v>
      </c>
      <c r="AG82">
        <f t="shared" si="18"/>
        <v>5</v>
      </c>
      <c r="AH82">
        <f t="shared" si="19"/>
        <v>1</v>
      </c>
    </row>
    <row r="83" spans="1:34" x14ac:dyDescent="0.25">
      <c r="A83" s="2" t="s">
        <v>409</v>
      </c>
      <c r="B83" s="5" t="s">
        <v>115</v>
      </c>
      <c r="C83" s="3" t="s">
        <v>114</v>
      </c>
      <c r="D83">
        <v>190</v>
      </c>
      <c r="E83">
        <v>400</v>
      </c>
      <c r="F83">
        <f>IF(I83&amp;J83=I82&amp;J82,F82,F82+1)</f>
        <v>5</v>
      </c>
      <c r="G83">
        <f t="shared" si="12"/>
        <v>4</v>
      </c>
      <c r="H83">
        <v>1</v>
      </c>
      <c r="I83" s="3" t="s">
        <v>257</v>
      </c>
      <c r="J83" s="3" t="s">
        <v>252</v>
      </c>
      <c r="K83" t="s">
        <v>383</v>
      </c>
      <c r="W83">
        <f t="shared" si="20"/>
        <v>82</v>
      </c>
      <c r="X83" t="str">
        <f t="shared" si="13"/>
        <v>LS35</v>
      </c>
      <c r="Y83" t="str">
        <f t="shared" si="14"/>
        <v>LASSER POWDER</v>
      </c>
      <c r="Z83" s="2" t="str">
        <f t="shared" si="15"/>
        <v>EA0000000000026</v>
      </c>
      <c r="AA83">
        <f t="shared" si="16"/>
        <v>190</v>
      </c>
      <c r="AB83">
        <f t="shared" si="17"/>
        <v>400</v>
      </c>
      <c r="AC83">
        <v>0</v>
      </c>
      <c r="AD83">
        <v>0</v>
      </c>
      <c r="AE83" s="9">
        <v>44064</v>
      </c>
      <c r="AF83">
        <v>1</v>
      </c>
      <c r="AG83">
        <f t="shared" si="18"/>
        <v>5</v>
      </c>
      <c r="AH83">
        <f t="shared" si="19"/>
        <v>1</v>
      </c>
    </row>
    <row r="84" spans="1:34" x14ac:dyDescent="0.25">
      <c r="A84" s="2" t="s">
        <v>410</v>
      </c>
      <c r="B84" s="5" t="s">
        <v>120</v>
      </c>
      <c r="C84" s="3" t="s">
        <v>121</v>
      </c>
      <c r="D84">
        <v>85</v>
      </c>
      <c r="E84">
        <v>200</v>
      </c>
      <c r="F84">
        <f>IF(I84&amp;J84=I83&amp;J83,F83,F83+1)</f>
        <v>5</v>
      </c>
      <c r="G84">
        <f t="shared" si="12"/>
        <v>4</v>
      </c>
      <c r="H84">
        <v>1</v>
      </c>
      <c r="I84" s="3" t="s">
        <v>257</v>
      </c>
      <c r="J84" s="3" t="s">
        <v>252</v>
      </c>
      <c r="K84" t="s">
        <v>383</v>
      </c>
      <c r="W84">
        <f t="shared" si="20"/>
        <v>83</v>
      </c>
      <c r="X84" t="str">
        <f t="shared" si="13"/>
        <v>JMZJF</v>
      </c>
      <c r="Y84" t="str">
        <f t="shared" si="14"/>
        <v>POLVO PARA UÑA METALIZADO</v>
      </c>
      <c r="Z84" s="2" t="str">
        <f t="shared" si="15"/>
        <v>EA0000000000027</v>
      </c>
      <c r="AA84">
        <f t="shared" si="16"/>
        <v>85</v>
      </c>
      <c r="AB84">
        <f t="shared" si="17"/>
        <v>200</v>
      </c>
      <c r="AC84">
        <v>0</v>
      </c>
      <c r="AD84">
        <v>0</v>
      </c>
      <c r="AE84" s="9">
        <v>44064</v>
      </c>
      <c r="AF84">
        <v>1</v>
      </c>
      <c r="AG84">
        <f t="shared" si="18"/>
        <v>5</v>
      </c>
      <c r="AH84">
        <f t="shared" si="19"/>
        <v>1</v>
      </c>
    </row>
    <row r="85" spans="1:34" x14ac:dyDescent="0.25">
      <c r="A85" s="2" t="s">
        <v>411</v>
      </c>
      <c r="B85" s="5" t="s">
        <v>128</v>
      </c>
      <c r="C85" s="3" t="s">
        <v>129</v>
      </c>
      <c r="D85">
        <v>30</v>
      </c>
      <c r="E85">
        <v>80</v>
      </c>
      <c r="F85">
        <f>IF(I85&amp;J85=I84&amp;J84,F84,F84+1)</f>
        <v>5</v>
      </c>
      <c r="G85">
        <f t="shared" si="12"/>
        <v>4</v>
      </c>
      <c r="H85">
        <v>1</v>
      </c>
      <c r="I85" s="3" t="s">
        <v>257</v>
      </c>
      <c r="J85" s="3" t="s">
        <v>252</v>
      </c>
      <c r="K85" t="s">
        <v>383</v>
      </c>
      <c r="W85">
        <f t="shared" si="20"/>
        <v>84</v>
      </c>
      <c r="X85" t="str">
        <f t="shared" si="13"/>
        <v>JM3DS</v>
      </c>
      <c r="Y85" t="str">
        <f t="shared" si="14"/>
        <v>STICKER JOYME</v>
      </c>
      <c r="Z85" s="2" t="str">
        <f t="shared" si="15"/>
        <v>EA0000000000028</v>
      </c>
      <c r="AA85">
        <f t="shared" si="16"/>
        <v>30</v>
      </c>
      <c r="AB85">
        <f t="shared" si="17"/>
        <v>80</v>
      </c>
      <c r="AC85">
        <v>0</v>
      </c>
      <c r="AD85">
        <v>0</v>
      </c>
      <c r="AE85" s="9">
        <v>44064</v>
      </c>
      <c r="AF85">
        <v>1</v>
      </c>
      <c r="AG85">
        <f t="shared" si="18"/>
        <v>5</v>
      </c>
      <c r="AH85">
        <f t="shared" si="19"/>
        <v>1</v>
      </c>
    </row>
    <row r="86" spans="1:34" x14ac:dyDescent="0.25">
      <c r="A86" s="2" t="s">
        <v>412</v>
      </c>
      <c r="B86" s="5" t="s">
        <v>126</v>
      </c>
      <c r="C86" t="s">
        <v>127</v>
      </c>
      <c r="D86">
        <v>40</v>
      </c>
      <c r="E86">
        <v>100</v>
      </c>
      <c r="F86">
        <f>IF(I86&amp;J86=I85&amp;J85,F85,F85+1)</f>
        <v>5</v>
      </c>
      <c r="G86">
        <f t="shared" si="12"/>
        <v>4</v>
      </c>
      <c r="H86">
        <v>1</v>
      </c>
      <c r="I86" s="3" t="s">
        <v>257</v>
      </c>
      <c r="J86" s="3" t="s">
        <v>252</v>
      </c>
      <c r="K86" t="s">
        <v>383</v>
      </c>
      <c r="W86">
        <f t="shared" si="20"/>
        <v>85</v>
      </c>
      <c r="X86" t="str">
        <f t="shared" si="13"/>
        <v>JMA012DS4</v>
      </c>
      <c r="Y86" t="str">
        <f t="shared" si="14"/>
        <v>STICKER DECORACION JOYME</v>
      </c>
      <c r="Z86" s="2" t="str">
        <f t="shared" si="15"/>
        <v>EA0000000000029</v>
      </c>
      <c r="AA86">
        <f t="shared" si="16"/>
        <v>40</v>
      </c>
      <c r="AB86">
        <f t="shared" si="17"/>
        <v>100</v>
      </c>
      <c r="AC86">
        <v>0</v>
      </c>
      <c r="AD86">
        <v>0</v>
      </c>
      <c r="AE86" s="9">
        <v>44064</v>
      </c>
      <c r="AF86">
        <v>1</v>
      </c>
      <c r="AG86">
        <f t="shared" si="18"/>
        <v>5</v>
      </c>
      <c r="AH86">
        <f t="shared" si="19"/>
        <v>1</v>
      </c>
    </row>
    <row r="87" spans="1:34" x14ac:dyDescent="0.25">
      <c r="A87" s="2" t="s">
        <v>419</v>
      </c>
      <c r="B87" s="5" t="s">
        <v>222</v>
      </c>
      <c r="C87" t="s">
        <v>223</v>
      </c>
      <c r="D87">
        <v>75</v>
      </c>
      <c r="E87">
        <v>150</v>
      </c>
      <c r="F87">
        <f>IF(I87&amp;J87=I86&amp;J86,F86,F86+1)</f>
        <v>5</v>
      </c>
      <c r="G87">
        <f t="shared" si="12"/>
        <v>4</v>
      </c>
      <c r="H87">
        <v>1</v>
      </c>
      <c r="I87" t="s">
        <v>257</v>
      </c>
      <c r="J87" t="s">
        <v>252</v>
      </c>
      <c r="K87" t="s">
        <v>383</v>
      </c>
      <c r="W87">
        <f t="shared" si="20"/>
        <v>86</v>
      </c>
      <c r="X87" t="str">
        <f t="shared" si="13"/>
        <v>2002RB</v>
      </c>
      <c r="Y87" t="str">
        <f t="shared" si="14"/>
        <v>LIMA ACOLCHADA 120/180</v>
      </c>
      <c r="Z87" s="2" t="str">
        <f t="shared" si="15"/>
        <v>EA0000000000036</v>
      </c>
      <c r="AA87">
        <f t="shared" si="16"/>
        <v>75</v>
      </c>
      <c r="AB87">
        <f t="shared" si="17"/>
        <v>150</v>
      </c>
      <c r="AC87">
        <v>0</v>
      </c>
      <c r="AD87">
        <v>0</v>
      </c>
      <c r="AE87" s="9">
        <v>44064</v>
      </c>
      <c r="AF87">
        <v>1</v>
      </c>
      <c r="AG87">
        <f t="shared" si="18"/>
        <v>5</v>
      </c>
      <c r="AH87">
        <f t="shared" si="19"/>
        <v>1</v>
      </c>
    </row>
    <row r="88" spans="1:34" x14ac:dyDescent="0.25">
      <c r="A88" s="2" t="s">
        <v>420</v>
      </c>
      <c r="B88" s="5" t="s">
        <v>381</v>
      </c>
      <c r="C88" t="s">
        <v>224</v>
      </c>
      <c r="D88">
        <v>75</v>
      </c>
      <c r="E88">
        <v>150</v>
      </c>
      <c r="F88">
        <f>IF(I88&amp;J88=I87&amp;J87,F87,F87+1)</f>
        <v>5</v>
      </c>
      <c r="G88">
        <f t="shared" si="12"/>
        <v>4</v>
      </c>
      <c r="H88">
        <v>1</v>
      </c>
      <c r="I88" t="s">
        <v>257</v>
      </c>
      <c r="J88" t="s">
        <v>252</v>
      </c>
      <c r="K88" t="s">
        <v>383</v>
      </c>
      <c r="W88">
        <f t="shared" si="20"/>
        <v>87</v>
      </c>
      <c r="X88" t="str">
        <f t="shared" si="13"/>
        <v>2001</v>
      </c>
      <c r="Y88" t="str">
        <f t="shared" si="14"/>
        <v>LIMA FINA 120/180</v>
      </c>
      <c r="Z88" s="2" t="str">
        <f t="shared" si="15"/>
        <v>EA0000000000037</v>
      </c>
      <c r="AA88">
        <f t="shared" si="16"/>
        <v>75</v>
      </c>
      <c r="AB88">
        <f t="shared" si="17"/>
        <v>150</v>
      </c>
      <c r="AC88">
        <v>0</v>
      </c>
      <c r="AD88">
        <v>0</v>
      </c>
      <c r="AE88" s="9">
        <v>44064</v>
      </c>
      <c r="AF88">
        <v>1</v>
      </c>
      <c r="AG88">
        <f t="shared" si="18"/>
        <v>5</v>
      </c>
      <c r="AH88">
        <f t="shared" si="19"/>
        <v>1</v>
      </c>
    </row>
    <row r="89" spans="1:34" x14ac:dyDescent="0.25">
      <c r="A89" s="2" t="s">
        <v>421</v>
      </c>
      <c r="B89" s="5" t="s">
        <v>382</v>
      </c>
      <c r="C89" t="s">
        <v>226</v>
      </c>
      <c r="D89">
        <v>75</v>
      </c>
      <c r="E89">
        <v>150</v>
      </c>
      <c r="F89">
        <f>IF(I89&amp;J89=I88&amp;J88,F88,F88+1)</f>
        <v>5</v>
      </c>
      <c r="G89">
        <f t="shared" si="12"/>
        <v>4</v>
      </c>
      <c r="H89">
        <v>1</v>
      </c>
      <c r="I89" t="s">
        <v>257</v>
      </c>
      <c r="J89" t="s">
        <v>252</v>
      </c>
      <c r="K89" t="s">
        <v>383</v>
      </c>
      <c r="W89">
        <f t="shared" si="20"/>
        <v>88</v>
      </c>
      <c r="X89" t="str">
        <f t="shared" si="13"/>
        <v>2014</v>
      </c>
      <c r="Y89" t="str">
        <f t="shared" si="14"/>
        <v>LIMA RECTA ACOLCHADA LARGA DURACION 80/80</v>
      </c>
      <c r="Z89" s="2" t="str">
        <f t="shared" si="15"/>
        <v>EA0000000000038</v>
      </c>
      <c r="AA89">
        <f t="shared" si="16"/>
        <v>75</v>
      </c>
      <c r="AB89">
        <f t="shared" si="17"/>
        <v>150</v>
      </c>
      <c r="AC89">
        <v>0</v>
      </c>
      <c r="AD89">
        <v>0</v>
      </c>
      <c r="AE89" s="9">
        <v>44064</v>
      </c>
      <c r="AF89">
        <v>1</v>
      </c>
      <c r="AG89">
        <f t="shared" si="18"/>
        <v>5</v>
      </c>
      <c r="AH89">
        <f t="shared" si="19"/>
        <v>1</v>
      </c>
    </row>
    <row r="90" spans="1:34" x14ac:dyDescent="0.25">
      <c r="A90" s="2" t="s">
        <v>422</v>
      </c>
      <c r="B90" s="5" t="s">
        <v>225</v>
      </c>
      <c r="C90" t="s">
        <v>227</v>
      </c>
      <c r="D90">
        <v>55</v>
      </c>
      <c r="E90">
        <v>120</v>
      </c>
      <c r="F90">
        <f>IF(I90&amp;J90=I89&amp;J89,F89,F89+1)</f>
        <v>5</v>
      </c>
      <c r="G90">
        <f t="shared" si="12"/>
        <v>4</v>
      </c>
      <c r="H90">
        <v>1</v>
      </c>
      <c r="I90" t="s">
        <v>257</v>
      </c>
      <c r="J90" t="s">
        <v>252</v>
      </c>
      <c r="K90" t="s">
        <v>383</v>
      </c>
      <c r="W90">
        <f t="shared" si="20"/>
        <v>89</v>
      </c>
      <c r="X90" t="str">
        <f t="shared" si="13"/>
        <v>2006F</v>
      </c>
      <c r="Y90" t="str">
        <f t="shared" si="14"/>
        <v>LIMA FINA RECTA 80/80</v>
      </c>
      <c r="Z90" s="2" t="str">
        <f t="shared" si="15"/>
        <v>EA0000000000039</v>
      </c>
      <c r="AA90">
        <f t="shared" si="16"/>
        <v>55</v>
      </c>
      <c r="AB90">
        <f t="shared" si="17"/>
        <v>120</v>
      </c>
      <c r="AC90">
        <v>0</v>
      </c>
      <c r="AD90">
        <v>0</v>
      </c>
      <c r="AE90" s="9">
        <v>44064</v>
      </c>
      <c r="AF90">
        <v>1</v>
      </c>
      <c r="AG90">
        <f t="shared" si="18"/>
        <v>5</v>
      </c>
      <c r="AH90">
        <f t="shared" si="19"/>
        <v>1</v>
      </c>
    </row>
    <row r="91" spans="1:34" x14ac:dyDescent="0.25">
      <c r="A91" s="2" t="s">
        <v>428</v>
      </c>
      <c r="C91" t="s">
        <v>248</v>
      </c>
      <c r="D91">
        <v>35</v>
      </c>
      <c r="E91">
        <v>100</v>
      </c>
      <c r="F91">
        <f>IF(I91&amp;J91=I90&amp;J90,F90,F90+1)</f>
        <v>5</v>
      </c>
      <c r="G91">
        <f t="shared" si="12"/>
        <v>4</v>
      </c>
      <c r="H91">
        <v>1</v>
      </c>
      <c r="I91" t="s">
        <v>257</v>
      </c>
      <c r="J91" t="s">
        <v>252</v>
      </c>
      <c r="K91" t="s">
        <v>383</v>
      </c>
      <c r="W91">
        <f t="shared" si="20"/>
        <v>90</v>
      </c>
      <c r="X91" t="str">
        <f t="shared" si="13"/>
        <v/>
      </c>
      <c r="Y91" t="str">
        <f t="shared" si="14"/>
        <v>RUEDITAS PLASTICAS</v>
      </c>
      <c r="Z91" s="2" t="str">
        <f t="shared" si="15"/>
        <v>EA0000000000045</v>
      </c>
      <c r="AA91">
        <f t="shared" si="16"/>
        <v>35</v>
      </c>
      <c r="AB91">
        <f t="shared" si="17"/>
        <v>100</v>
      </c>
      <c r="AC91">
        <v>0</v>
      </c>
      <c r="AD91">
        <v>0</v>
      </c>
      <c r="AE91" s="9">
        <v>44064</v>
      </c>
      <c r="AF91">
        <v>1</v>
      </c>
      <c r="AG91">
        <f t="shared" si="18"/>
        <v>5</v>
      </c>
      <c r="AH91">
        <f t="shared" si="19"/>
        <v>1</v>
      </c>
    </row>
    <row r="92" spans="1:34" x14ac:dyDescent="0.25">
      <c r="A92" s="5" t="s">
        <v>373</v>
      </c>
      <c r="C92" t="s">
        <v>219</v>
      </c>
      <c r="D92">
        <v>95</v>
      </c>
      <c r="E92">
        <v>200</v>
      </c>
      <c r="F92">
        <f>IF(I92&amp;J92=I91&amp;J91,F91,F91+1)</f>
        <v>6</v>
      </c>
      <c r="G92">
        <f t="shared" si="12"/>
        <v>4</v>
      </c>
      <c r="H92">
        <v>1</v>
      </c>
      <c r="I92" t="s">
        <v>260</v>
      </c>
      <c r="J92" t="s">
        <v>252</v>
      </c>
      <c r="K92" t="s">
        <v>383</v>
      </c>
      <c r="W92">
        <f t="shared" si="20"/>
        <v>91</v>
      </c>
      <c r="X92" t="str">
        <f t="shared" si="13"/>
        <v/>
      </c>
      <c r="Y92" t="str">
        <f t="shared" si="14"/>
        <v>LAPIZ DECORADOR</v>
      </c>
      <c r="Z92" s="2" t="str">
        <f t="shared" si="15"/>
        <v>2017301801459</v>
      </c>
      <c r="AA92">
        <f t="shared" si="16"/>
        <v>95</v>
      </c>
      <c r="AB92">
        <f t="shared" si="17"/>
        <v>200</v>
      </c>
      <c r="AC92">
        <v>0</v>
      </c>
      <c r="AD92">
        <v>0</v>
      </c>
      <c r="AE92" s="9">
        <v>44064</v>
      </c>
      <c r="AF92">
        <v>1</v>
      </c>
      <c r="AG92">
        <f t="shared" si="18"/>
        <v>6</v>
      </c>
      <c r="AH92">
        <f t="shared" si="19"/>
        <v>1</v>
      </c>
    </row>
    <row r="93" spans="1:34" x14ac:dyDescent="0.25">
      <c r="A93" s="5" t="s">
        <v>350</v>
      </c>
      <c r="B93" s="5" t="s">
        <v>161</v>
      </c>
      <c r="C93" t="s">
        <v>160</v>
      </c>
      <c r="D93">
        <v>80</v>
      </c>
      <c r="E93">
        <v>200</v>
      </c>
      <c r="F93">
        <f>IF(I93&amp;J93=I92&amp;J92,F92,F92+1)</f>
        <v>6</v>
      </c>
      <c r="G93">
        <f t="shared" si="12"/>
        <v>4</v>
      </c>
      <c r="H93">
        <v>1</v>
      </c>
      <c r="I93" s="3" t="s">
        <v>260</v>
      </c>
      <c r="J93" s="3" t="s">
        <v>252</v>
      </c>
      <c r="K93" t="s">
        <v>383</v>
      </c>
      <c r="W93">
        <f t="shared" si="20"/>
        <v>92</v>
      </c>
      <c r="X93" t="str">
        <f t="shared" si="13"/>
        <v>FENTLAB</v>
      </c>
      <c r="Y93" t="str">
        <f t="shared" si="14"/>
        <v>NEW FENTY LABIAL BRILLO</v>
      </c>
      <c r="Z93" s="2" t="str">
        <f t="shared" si="15"/>
        <v>5202568372123</v>
      </c>
      <c r="AA93">
        <f t="shared" si="16"/>
        <v>80</v>
      </c>
      <c r="AB93">
        <f t="shared" si="17"/>
        <v>200</v>
      </c>
      <c r="AC93">
        <v>0</v>
      </c>
      <c r="AD93">
        <v>0</v>
      </c>
      <c r="AE93" s="9">
        <v>44064</v>
      </c>
      <c r="AF93">
        <v>1</v>
      </c>
      <c r="AG93">
        <f t="shared" si="18"/>
        <v>6</v>
      </c>
      <c r="AH93">
        <f t="shared" si="19"/>
        <v>1</v>
      </c>
    </row>
    <row r="94" spans="1:34" x14ac:dyDescent="0.25">
      <c r="A94" s="5" t="s">
        <v>349</v>
      </c>
      <c r="B94" s="5" t="s">
        <v>159</v>
      </c>
      <c r="C94" t="s">
        <v>158</v>
      </c>
      <c r="D94">
        <v>75</v>
      </c>
      <c r="E94">
        <v>200</v>
      </c>
      <c r="F94">
        <f>IF(I94&amp;J94=I93&amp;J93,F93,F93+1)</f>
        <v>6</v>
      </c>
      <c r="G94">
        <f t="shared" si="12"/>
        <v>4</v>
      </c>
      <c r="H94">
        <v>1</v>
      </c>
      <c r="I94" s="3" t="s">
        <v>260</v>
      </c>
      <c r="J94" s="3" t="s">
        <v>252</v>
      </c>
      <c r="K94" t="s">
        <v>383</v>
      </c>
      <c r="W94">
        <f t="shared" si="20"/>
        <v>93</v>
      </c>
      <c r="X94" t="str">
        <f t="shared" si="13"/>
        <v>HUDALAB</v>
      </c>
      <c r="Y94" t="str">
        <f t="shared" si="14"/>
        <v>HUDA KISS LABIAL</v>
      </c>
      <c r="Z94" s="2" t="str">
        <f t="shared" si="15"/>
        <v>5202568372208</v>
      </c>
      <c r="AA94">
        <f t="shared" si="16"/>
        <v>75</v>
      </c>
      <c r="AB94">
        <f t="shared" si="17"/>
        <v>200</v>
      </c>
      <c r="AC94">
        <v>0</v>
      </c>
      <c r="AD94">
        <v>0</v>
      </c>
      <c r="AE94" s="9">
        <v>44064</v>
      </c>
      <c r="AF94">
        <v>1</v>
      </c>
      <c r="AG94">
        <f t="shared" si="18"/>
        <v>6</v>
      </c>
      <c r="AH94">
        <f t="shared" si="19"/>
        <v>1</v>
      </c>
    </row>
    <row r="95" spans="1:34" x14ac:dyDescent="0.25">
      <c r="A95" s="5" t="s">
        <v>357</v>
      </c>
      <c r="B95" s="5" t="s">
        <v>180</v>
      </c>
      <c r="C95" t="s">
        <v>181</v>
      </c>
      <c r="D95">
        <v>210</v>
      </c>
      <c r="E95">
        <v>450</v>
      </c>
      <c r="F95">
        <f>IF(I95&amp;J95=I94&amp;J94,F94,F94+1)</f>
        <v>6</v>
      </c>
      <c r="G95">
        <f t="shared" si="12"/>
        <v>4</v>
      </c>
      <c r="H95">
        <v>1</v>
      </c>
      <c r="I95" s="3" t="s">
        <v>260</v>
      </c>
      <c r="J95" s="3" t="s">
        <v>252</v>
      </c>
      <c r="K95" t="s">
        <v>383</v>
      </c>
      <c r="W95">
        <f t="shared" si="20"/>
        <v>94</v>
      </c>
      <c r="X95" t="str">
        <f t="shared" si="13"/>
        <v>CS2593</v>
      </c>
      <c r="Y95" t="str">
        <f t="shared" si="14"/>
        <v>PINK 21 REAL ME LOOSE POWDER</v>
      </c>
      <c r="Z95" s="2" t="str">
        <f t="shared" si="15"/>
        <v>6924269725938</v>
      </c>
      <c r="AA95">
        <f t="shared" si="16"/>
        <v>210</v>
      </c>
      <c r="AB95">
        <f t="shared" si="17"/>
        <v>450</v>
      </c>
      <c r="AC95">
        <v>0</v>
      </c>
      <c r="AD95">
        <v>0</v>
      </c>
      <c r="AE95" s="9">
        <v>44064</v>
      </c>
      <c r="AF95">
        <v>1</v>
      </c>
      <c r="AG95">
        <f t="shared" si="18"/>
        <v>6</v>
      </c>
      <c r="AH95">
        <f t="shared" si="19"/>
        <v>1</v>
      </c>
    </row>
    <row r="96" spans="1:34" x14ac:dyDescent="0.25">
      <c r="A96" s="5" t="s">
        <v>337</v>
      </c>
      <c r="B96" s="5" t="s">
        <v>132</v>
      </c>
      <c r="C96" t="s">
        <v>137</v>
      </c>
      <c r="D96">
        <v>610</v>
      </c>
      <c r="E96">
        <v>1250</v>
      </c>
      <c r="F96">
        <f>IF(I96&amp;J96=I95&amp;J95,F95,F95+1)</f>
        <v>6</v>
      </c>
      <c r="G96">
        <f t="shared" si="12"/>
        <v>4</v>
      </c>
      <c r="H96">
        <v>1</v>
      </c>
      <c r="I96" s="3" t="s">
        <v>260</v>
      </c>
      <c r="J96" s="3" t="s">
        <v>252</v>
      </c>
      <c r="K96" t="s">
        <v>383</v>
      </c>
      <c r="W96">
        <f t="shared" si="20"/>
        <v>95</v>
      </c>
      <c r="X96" t="str">
        <f t="shared" si="13"/>
        <v>CS1106</v>
      </c>
      <c r="Y96" t="str">
        <f t="shared" si="14"/>
        <v>PINK 21 SOMBRAS X24 DAILY LOOK DARK SMOKY</v>
      </c>
      <c r="Z96" s="2" t="str">
        <f t="shared" si="15"/>
        <v>6952938337748</v>
      </c>
      <c r="AA96">
        <f t="shared" si="16"/>
        <v>610</v>
      </c>
      <c r="AB96">
        <f t="shared" si="17"/>
        <v>1250</v>
      </c>
      <c r="AC96">
        <v>0</v>
      </c>
      <c r="AD96">
        <v>0</v>
      </c>
      <c r="AE96" s="9">
        <v>44064</v>
      </c>
      <c r="AF96">
        <v>1</v>
      </c>
      <c r="AG96">
        <f t="shared" si="18"/>
        <v>6</v>
      </c>
      <c r="AH96">
        <f t="shared" si="19"/>
        <v>1</v>
      </c>
    </row>
    <row r="97" spans="1:34" x14ac:dyDescent="0.25">
      <c r="A97" s="5" t="s">
        <v>338</v>
      </c>
      <c r="B97" s="5" t="s">
        <v>134</v>
      </c>
      <c r="C97" t="s">
        <v>139</v>
      </c>
      <c r="D97">
        <v>250</v>
      </c>
      <c r="E97">
        <v>500</v>
      </c>
      <c r="F97">
        <f>IF(I97&amp;J97=I96&amp;J96,F96,F96+1)</f>
        <v>6</v>
      </c>
      <c r="G97">
        <f t="shared" si="12"/>
        <v>4</v>
      </c>
      <c r="H97">
        <v>1</v>
      </c>
      <c r="I97" s="3" t="s">
        <v>260</v>
      </c>
      <c r="J97" s="3" t="s">
        <v>252</v>
      </c>
      <c r="K97" t="s">
        <v>383</v>
      </c>
      <c r="W97">
        <f t="shared" si="20"/>
        <v>96</v>
      </c>
      <c r="X97" t="str">
        <f t="shared" si="13"/>
        <v>CS2533</v>
      </c>
      <c r="Y97" t="str">
        <f t="shared" si="14"/>
        <v>PINK 21 HEART BREAKER SOMBRA PARA OJOS MAS RUBOR</v>
      </c>
      <c r="Z97" s="2" t="str">
        <f t="shared" si="15"/>
        <v>6952938338844</v>
      </c>
      <c r="AA97">
        <f t="shared" si="16"/>
        <v>250</v>
      </c>
      <c r="AB97">
        <f t="shared" si="17"/>
        <v>500</v>
      </c>
      <c r="AC97">
        <v>0</v>
      </c>
      <c r="AD97">
        <v>0</v>
      </c>
      <c r="AE97" s="9">
        <v>44064</v>
      </c>
      <c r="AF97">
        <v>1</v>
      </c>
      <c r="AG97">
        <f t="shared" si="18"/>
        <v>6</v>
      </c>
      <c r="AH97">
        <f t="shared" si="19"/>
        <v>1</v>
      </c>
    </row>
    <row r="98" spans="1:34" x14ac:dyDescent="0.25">
      <c r="A98" s="5" t="s">
        <v>336</v>
      </c>
      <c r="B98" s="5" t="s">
        <v>131</v>
      </c>
      <c r="C98" t="s">
        <v>135</v>
      </c>
      <c r="D98">
        <v>250</v>
      </c>
      <c r="E98">
        <v>500</v>
      </c>
      <c r="F98">
        <f>IF(I98&amp;J98=I97&amp;J97,F97,F97+1)</f>
        <v>6</v>
      </c>
      <c r="G98">
        <f t="shared" si="12"/>
        <v>4</v>
      </c>
      <c r="H98">
        <v>1</v>
      </c>
      <c r="I98" s="3" t="s">
        <v>260</v>
      </c>
      <c r="J98" s="3" t="s">
        <v>252</v>
      </c>
      <c r="K98" t="s">
        <v>383</v>
      </c>
      <c r="W98">
        <f t="shared" si="20"/>
        <v>97</v>
      </c>
      <c r="X98" t="str">
        <f t="shared" si="13"/>
        <v>CS2534</v>
      </c>
      <c r="Y98" t="str">
        <f t="shared" si="14"/>
        <v>PINK 21 SOMBRAS X16 HELLO SUMMER</v>
      </c>
      <c r="Z98" s="2" t="str">
        <f t="shared" si="15"/>
        <v>6952938338851</v>
      </c>
      <c r="AA98">
        <f t="shared" si="16"/>
        <v>250</v>
      </c>
      <c r="AB98">
        <f t="shared" si="17"/>
        <v>500</v>
      </c>
      <c r="AC98">
        <v>0</v>
      </c>
      <c r="AD98">
        <v>0</v>
      </c>
      <c r="AE98" s="9">
        <v>44064</v>
      </c>
      <c r="AF98">
        <v>1</v>
      </c>
      <c r="AG98">
        <f t="shared" si="18"/>
        <v>6</v>
      </c>
      <c r="AH98">
        <f t="shared" si="19"/>
        <v>1</v>
      </c>
    </row>
    <row r="99" spans="1:34" x14ac:dyDescent="0.25">
      <c r="A99" s="5" t="s">
        <v>347</v>
      </c>
      <c r="B99" s="5" t="s">
        <v>154</v>
      </c>
      <c r="C99" t="s">
        <v>155</v>
      </c>
      <c r="D99">
        <v>630</v>
      </c>
      <c r="E99">
        <v>1290</v>
      </c>
      <c r="F99">
        <f>IF(I99&amp;J99=I98&amp;J98,F98,F98+1)</f>
        <v>6</v>
      </c>
      <c r="G99">
        <f t="shared" si="12"/>
        <v>4</v>
      </c>
      <c r="H99">
        <v>1</v>
      </c>
      <c r="I99" s="3" t="s">
        <v>260</v>
      </c>
      <c r="J99" s="3" t="s">
        <v>252</v>
      </c>
      <c r="K99" t="s">
        <v>383</v>
      </c>
      <c r="W99">
        <f t="shared" si="20"/>
        <v>98</v>
      </c>
      <c r="X99" t="str">
        <f t="shared" si="13"/>
        <v>CS2542</v>
      </c>
      <c r="Y99" t="str">
        <f t="shared" si="14"/>
        <v>PINK 21 SOMBRA X28 CITY COLORS</v>
      </c>
      <c r="Z99" s="2" t="str">
        <f t="shared" si="15"/>
        <v>6952938338912</v>
      </c>
      <c r="AA99">
        <f t="shared" si="16"/>
        <v>630</v>
      </c>
      <c r="AB99">
        <f t="shared" si="17"/>
        <v>1290</v>
      </c>
      <c r="AC99">
        <v>0</v>
      </c>
      <c r="AD99">
        <v>0</v>
      </c>
      <c r="AE99" s="9">
        <v>44064</v>
      </c>
      <c r="AF99">
        <v>1</v>
      </c>
      <c r="AG99">
        <f t="shared" si="18"/>
        <v>6</v>
      </c>
      <c r="AH99">
        <f t="shared" si="19"/>
        <v>1</v>
      </c>
    </row>
    <row r="100" spans="1:34" x14ac:dyDescent="0.25">
      <c r="A100" s="5" t="s">
        <v>339</v>
      </c>
      <c r="B100" s="5" t="s">
        <v>136</v>
      </c>
      <c r="C100" t="s">
        <v>138</v>
      </c>
      <c r="D100">
        <v>265</v>
      </c>
      <c r="E100">
        <v>550</v>
      </c>
      <c r="F100">
        <f>IF(I100&amp;J100=I99&amp;J99,F99,F99+1)</f>
        <v>6</v>
      </c>
      <c r="G100">
        <f t="shared" si="12"/>
        <v>4</v>
      </c>
      <c r="H100">
        <v>1</v>
      </c>
      <c r="I100" s="3" t="s">
        <v>260</v>
      </c>
      <c r="J100" s="3" t="s">
        <v>252</v>
      </c>
      <c r="K100" t="s">
        <v>383</v>
      </c>
      <c r="W100">
        <f t="shared" si="20"/>
        <v>99</v>
      </c>
      <c r="X100" t="str">
        <f t="shared" si="13"/>
        <v>CS2005</v>
      </c>
      <c r="Y100" t="str">
        <f t="shared" si="14"/>
        <v>PINK 21 PRETY CHIC SOMBRA PARA OJO MAS DELINEADOR MAS RUBOR</v>
      </c>
      <c r="Z100" s="2" t="str">
        <f t="shared" si="15"/>
        <v>6952938340113</v>
      </c>
      <c r="AA100">
        <f t="shared" si="16"/>
        <v>265</v>
      </c>
      <c r="AB100">
        <f t="shared" si="17"/>
        <v>550</v>
      </c>
      <c r="AC100">
        <v>0</v>
      </c>
      <c r="AD100">
        <v>0</v>
      </c>
      <c r="AE100" s="9">
        <v>44064</v>
      </c>
      <c r="AF100">
        <v>1</v>
      </c>
      <c r="AG100">
        <f t="shared" si="18"/>
        <v>6</v>
      </c>
      <c r="AH100">
        <f t="shared" si="19"/>
        <v>1</v>
      </c>
    </row>
    <row r="101" spans="1:34" x14ac:dyDescent="0.25">
      <c r="A101" s="5" t="s">
        <v>345</v>
      </c>
      <c r="B101" s="5" t="s">
        <v>150</v>
      </c>
      <c r="C101" t="s">
        <v>151</v>
      </c>
      <c r="D101">
        <v>480</v>
      </c>
      <c r="E101">
        <v>990</v>
      </c>
      <c r="F101">
        <f>IF(I101&amp;J101=I100&amp;J100,F100,F100+1)</f>
        <v>6</v>
      </c>
      <c r="G101">
        <f t="shared" si="12"/>
        <v>4</v>
      </c>
      <c r="H101">
        <v>1</v>
      </c>
      <c r="I101" s="3" t="s">
        <v>260</v>
      </c>
      <c r="J101" s="3" t="s">
        <v>252</v>
      </c>
      <c r="K101" t="s">
        <v>383</v>
      </c>
      <c r="W101">
        <f t="shared" si="20"/>
        <v>100</v>
      </c>
      <c r="X101" t="str">
        <f t="shared" si="13"/>
        <v>CS2271</v>
      </c>
      <c r="Y101" t="str">
        <f t="shared" si="14"/>
        <v>PINK 21 SOMBRA X21 ADORABLE</v>
      </c>
      <c r="Z101" s="2" t="str">
        <f t="shared" si="15"/>
        <v>6952938340199</v>
      </c>
      <c r="AA101">
        <f t="shared" si="16"/>
        <v>480</v>
      </c>
      <c r="AB101">
        <f t="shared" si="17"/>
        <v>990</v>
      </c>
      <c r="AC101">
        <v>0</v>
      </c>
      <c r="AD101">
        <v>0</v>
      </c>
      <c r="AE101" s="9">
        <v>44064</v>
      </c>
      <c r="AF101">
        <v>1</v>
      </c>
      <c r="AG101">
        <f t="shared" si="18"/>
        <v>6</v>
      </c>
      <c r="AH101">
        <f t="shared" si="19"/>
        <v>1</v>
      </c>
    </row>
    <row r="102" spans="1:34" x14ac:dyDescent="0.25">
      <c r="A102" s="5" t="s">
        <v>335</v>
      </c>
      <c r="B102" s="5" t="s">
        <v>130</v>
      </c>
      <c r="C102" t="s">
        <v>133</v>
      </c>
      <c r="D102">
        <v>220</v>
      </c>
      <c r="E102">
        <v>450</v>
      </c>
      <c r="F102">
        <f>IF(I102&amp;J102=I101&amp;J101,F101,F101+1)</f>
        <v>6</v>
      </c>
      <c r="G102">
        <f t="shared" si="12"/>
        <v>4</v>
      </c>
      <c r="H102">
        <v>1</v>
      </c>
      <c r="I102" s="3" t="s">
        <v>260</v>
      </c>
      <c r="J102" s="3" t="s">
        <v>252</v>
      </c>
      <c r="K102" t="s">
        <v>383</v>
      </c>
      <c r="W102">
        <f t="shared" si="20"/>
        <v>101</v>
      </c>
      <c r="X102" t="str">
        <f t="shared" si="13"/>
        <v>CS1944</v>
      </c>
      <c r="Y102" t="str">
        <f t="shared" si="14"/>
        <v>PINK 21 SOMBRAS X8 FASHION GIRL</v>
      </c>
      <c r="Z102" s="2" t="str">
        <f t="shared" si="15"/>
        <v>6952938340434</v>
      </c>
      <c r="AA102">
        <f t="shared" si="16"/>
        <v>220</v>
      </c>
      <c r="AB102">
        <f t="shared" si="17"/>
        <v>450</v>
      </c>
      <c r="AC102">
        <v>0</v>
      </c>
      <c r="AD102">
        <v>0</v>
      </c>
      <c r="AE102" s="9">
        <v>44064</v>
      </c>
      <c r="AF102">
        <v>1</v>
      </c>
      <c r="AG102">
        <f t="shared" si="18"/>
        <v>6</v>
      </c>
      <c r="AH102">
        <f t="shared" si="19"/>
        <v>1</v>
      </c>
    </row>
    <row r="103" spans="1:34" x14ac:dyDescent="0.25">
      <c r="A103" s="5" t="s">
        <v>343</v>
      </c>
      <c r="B103" s="5" t="s">
        <v>146</v>
      </c>
      <c r="C103" t="s">
        <v>147</v>
      </c>
      <c r="D103">
        <v>435</v>
      </c>
      <c r="E103">
        <v>900</v>
      </c>
      <c r="F103">
        <f>IF(I103&amp;J103=I102&amp;J102,F102,F102+1)</f>
        <v>6</v>
      </c>
      <c r="G103">
        <f t="shared" si="12"/>
        <v>4</v>
      </c>
      <c r="H103">
        <v>1</v>
      </c>
      <c r="I103" s="3" t="s">
        <v>260</v>
      </c>
      <c r="J103" s="3" t="s">
        <v>252</v>
      </c>
      <c r="K103" t="s">
        <v>383</v>
      </c>
      <c r="W103">
        <f t="shared" si="20"/>
        <v>102</v>
      </c>
      <c r="X103" t="str">
        <f t="shared" si="13"/>
        <v>CS2680</v>
      </c>
      <c r="Y103" t="str">
        <f t="shared" si="14"/>
        <v>PINK 21 SOMBRA X21 DANCE PARTY</v>
      </c>
      <c r="Z103" s="2" t="str">
        <f t="shared" si="15"/>
        <v>6952938411745</v>
      </c>
      <c r="AA103">
        <f t="shared" si="16"/>
        <v>435</v>
      </c>
      <c r="AB103">
        <f t="shared" si="17"/>
        <v>900</v>
      </c>
      <c r="AC103">
        <v>0</v>
      </c>
      <c r="AD103">
        <v>0</v>
      </c>
      <c r="AE103" s="9">
        <v>44064</v>
      </c>
      <c r="AF103">
        <v>1</v>
      </c>
      <c r="AG103">
        <f t="shared" si="18"/>
        <v>6</v>
      </c>
      <c r="AH103">
        <f t="shared" si="19"/>
        <v>1</v>
      </c>
    </row>
    <row r="104" spans="1:34" x14ac:dyDescent="0.25">
      <c r="A104" s="5" t="s">
        <v>342</v>
      </c>
      <c r="B104" s="5" t="s">
        <v>143</v>
      </c>
      <c r="C104" t="s">
        <v>144</v>
      </c>
      <c r="D104">
        <v>75</v>
      </c>
      <c r="E104">
        <v>150</v>
      </c>
      <c r="F104">
        <f>IF(I104&amp;J104=I103&amp;J103,F103,F103+1)</f>
        <v>6</v>
      </c>
      <c r="G104">
        <f t="shared" si="12"/>
        <v>4</v>
      </c>
      <c r="H104">
        <v>1</v>
      </c>
      <c r="I104" s="3" t="s">
        <v>260</v>
      </c>
      <c r="J104" s="3" t="s">
        <v>252</v>
      </c>
      <c r="K104" t="s">
        <v>383</v>
      </c>
      <c r="W104">
        <f t="shared" si="20"/>
        <v>103</v>
      </c>
      <c r="X104" t="str">
        <f t="shared" si="13"/>
        <v>CS2635</v>
      </c>
      <c r="Y104" t="str">
        <f t="shared" si="14"/>
        <v>PINK 21 BALSAMO LABIAL</v>
      </c>
      <c r="Z104" s="2" t="str">
        <f t="shared" si="15"/>
        <v>6952938413220</v>
      </c>
      <c r="AA104">
        <f t="shared" si="16"/>
        <v>75</v>
      </c>
      <c r="AB104">
        <f t="shared" si="17"/>
        <v>150</v>
      </c>
      <c r="AC104">
        <v>0</v>
      </c>
      <c r="AD104">
        <v>0</v>
      </c>
      <c r="AE104" s="9">
        <v>44064</v>
      </c>
      <c r="AF104">
        <v>1</v>
      </c>
      <c r="AG104">
        <f t="shared" si="18"/>
        <v>6</v>
      </c>
      <c r="AH104">
        <f t="shared" si="19"/>
        <v>1</v>
      </c>
    </row>
    <row r="105" spans="1:34" x14ac:dyDescent="0.25">
      <c r="A105" s="5" t="s">
        <v>364</v>
      </c>
      <c r="B105" s="5" t="s">
        <v>194</v>
      </c>
      <c r="C105" t="s">
        <v>195</v>
      </c>
      <c r="D105">
        <v>130</v>
      </c>
      <c r="E105">
        <v>260</v>
      </c>
      <c r="F105">
        <f>IF(I105&amp;J105=I104&amp;J104,F104,F104+1)</f>
        <v>6</v>
      </c>
      <c r="G105">
        <f t="shared" si="12"/>
        <v>4</v>
      </c>
      <c r="H105">
        <v>1</v>
      </c>
      <c r="I105" s="3" t="s">
        <v>260</v>
      </c>
      <c r="J105" s="3" t="s">
        <v>252</v>
      </c>
      <c r="K105" t="s">
        <v>383</v>
      </c>
      <c r="W105">
        <f t="shared" si="20"/>
        <v>104</v>
      </c>
      <c r="X105" t="str">
        <f t="shared" si="13"/>
        <v>CS2701</v>
      </c>
      <c r="Y105" t="str">
        <f t="shared" si="14"/>
        <v>PINK 21 LABIAL MATTE CON APLICADOR</v>
      </c>
      <c r="Z105" s="2" t="str">
        <f t="shared" si="15"/>
        <v>6952938413534</v>
      </c>
      <c r="AA105">
        <f t="shared" si="16"/>
        <v>130</v>
      </c>
      <c r="AB105">
        <f t="shared" si="17"/>
        <v>260</v>
      </c>
      <c r="AC105">
        <v>0</v>
      </c>
      <c r="AD105">
        <v>0</v>
      </c>
      <c r="AE105" s="9">
        <v>44064</v>
      </c>
      <c r="AF105">
        <v>1</v>
      </c>
      <c r="AG105">
        <f t="shared" si="18"/>
        <v>6</v>
      </c>
      <c r="AH105">
        <f t="shared" si="19"/>
        <v>1</v>
      </c>
    </row>
    <row r="106" spans="1:34" x14ac:dyDescent="0.25">
      <c r="A106" s="5" t="s">
        <v>361</v>
      </c>
      <c r="B106" s="5" t="s">
        <v>188</v>
      </c>
      <c r="C106" t="s">
        <v>189</v>
      </c>
      <c r="D106">
        <v>75</v>
      </c>
      <c r="E106">
        <v>150</v>
      </c>
      <c r="F106">
        <f>IF(I106&amp;J106=I105&amp;J105,F105,F105+1)</f>
        <v>6</v>
      </c>
      <c r="G106">
        <f t="shared" si="12"/>
        <v>4</v>
      </c>
      <c r="H106">
        <v>1</v>
      </c>
      <c r="I106" s="3" t="s">
        <v>260</v>
      </c>
      <c r="J106" s="3" t="s">
        <v>252</v>
      </c>
      <c r="K106" t="s">
        <v>383</v>
      </c>
      <c r="W106">
        <f t="shared" si="20"/>
        <v>105</v>
      </c>
      <c r="X106" t="str">
        <f t="shared" si="13"/>
        <v>MAYLAB</v>
      </c>
      <c r="Y106" t="str">
        <f t="shared" si="14"/>
        <v>ROMANTIC MAY LABIAL</v>
      </c>
      <c r="Z106" s="2" t="str">
        <f t="shared" si="15"/>
        <v>6970817540010</v>
      </c>
      <c r="AA106">
        <f t="shared" si="16"/>
        <v>75</v>
      </c>
      <c r="AB106">
        <f t="shared" si="17"/>
        <v>150</v>
      </c>
      <c r="AC106">
        <v>0</v>
      </c>
      <c r="AD106">
        <v>0</v>
      </c>
      <c r="AE106" s="9">
        <v>44064</v>
      </c>
      <c r="AF106">
        <v>1</v>
      </c>
      <c r="AG106">
        <f t="shared" si="18"/>
        <v>6</v>
      </c>
      <c r="AH106">
        <f t="shared" si="19"/>
        <v>1</v>
      </c>
    </row>
    <row r="107" spans="1:34" x14ac:dyDescent="0.25">
      <c r="A107" s="5" t="s">
        <v>353</v>
      </c>
      <c r="B107" s="5" t="s">
        <v>168</v>
      </c>
      <c r="C107" t="s">
        <v>169</v>
      </c>
      <c r="D107">
        <v>100</v>
      </c>
      <c r="E107">
        <v>200</v>
      </c>
      <c r="F107">
        <f>IF(I107&amp;J107=I106&amp;J106,F106,F106+1)</f>
        <v>6</v>
      </c>
      <c r="G107">
        <f t="shared" si="12"/>
        <v>4</v>
      </c>
      <c r="H107">
        <v>1</v>
      </c>
      <c r="I107" s="3" t="s">
        <v>260</v>
      </c>
      <c r="J107" s="3" t="s">
        <v>252</v>
      </c>
      <c r="K107" t="s">
        <v>383</v>
      </c>
      <c r="W107">
        <f t="shared" si="20"/>
        <v>106</v>
      </c>
      <c r="X107" t="str">
        <f t="shared" si="13"/>
        <v>DCDELMASK</v>
      </c>
      <c r="Y107" t="str">
        <f t="shared" si="14"/>
        <v>DC HUDA DELINEADOR MAS MASCARA</v>
      </c>
      <c r="Z107" s="2" t="str">
        <f t="shared" si="15"/>
        <v>6971816070010</v>
      </c>
      <c r="AA107">
        <f t="shared" si="16"/>
        <v>100</v>
      </c>
      <c r="AB107">
        <f t="shared" si="17"/>
        <v>200</v>
      </c>
      <c r="AC107">
        <v>0</v>
      </c>
      <c r="AD107">
        <v>0</v>
      </c>
      <c r="AE107" s="9">
        <v>44064</v>
      </c>
      <c r="AF107">
        <v>1</v>
      </c>
      <c r="AG107">
        <f t="shared" si="18"/>
        <v>6</v>
      </c>
      <c r="AH107">
        <f t="shared" si="19"/>
        <v>1</v>
      </c>
    </row>
    <row r="108" spans="1:34" x14ac:dyDescent="0.25">
      <c r="A108" s="5" t="s">
        <v>353</v>
      </c>
      <c r="B108" s="5" t="s">
        <v>201</v>
      </c>
      <c r="C108" t="s">
        <v>200</v>
      </c>
      <c r="D108">
        <v>100</v>
      </c>
      <c r="E108">
        <v>250</v>
      </c>
      <c r="F108">
        <f>IF(I108&amp;J108=I107&amp;J107,F107,F107+1)</f>
        <v>6</v>
      </c>
      <c r="G108">
        <f t="shared" si="12"/>
        <v>4</v>
      </c>
      <c r="H108">
        <v>1</v>
      </c>
      <c r="I108" s="3" t="s">
        <v>260</v>
      </c>
      <c r="J108" s="3" t="s">
        <v>252</v>
      </c>
      <c r="K108" t="s">
        <v>383</v>
      </c>
      <c r="W108">
        <f t="shared" si="20"/>
        <v>107</v>
      </c>
      <c r="X108" t="str">
        <f t="shared" si="13"/>
        <v>NOIEMASC2EN1</v>
      </c>
      <c r="Y108" t="str">
        <f t="shared" si="14"/>
        <v>NOIE MASCARA MAS DELINEADOR 2EN1</v>
      </c>
      <c r="Z108" s="2" t="str">
        <f t="shared" si="15"/>
        <v>6971816070010</v>
      </c>
      <c r="AA108">
        <f t="shared" si="16"/>
        <v>100</v>
      </c>
      <c r="AB108">
        <f t="shared" si="17"/>
        <v>250</v>
      </c>
      <c r="AC108">
        <v>0</v>
      </c>
      <c r="AD108">
        <v>0</v>
      </c>
      <c r="AE108" s="9">
        <v>44064</v>
      </c>
      <c r="AF108">
        <v>1</v>
      </c>
      <c r="AG108">
        <f t="shared" si="18"/>
        <v>6</v>
      </c>
      <c r="AH108">
        <f t="shared" si="19"/>
        <v>1</v>
      </c>
    </row>
    <row r="109" spans="1:34" x14ac:dyDescent="0.25">
      <c r="A109" s="5" t="s">
        <v>362</v>
      </c>
      <c r="B109" s="5" t="s">
        <v>190</v>
      </c>
      <c r="C109" t="s">
        <v>191</v>
      </c>
      <c r="D109">
        <v>75</v>
      </c>
      <c r="E109">
        <v>150</v>
      </c>
      <c r="F109">
        <f>IF(I109&amp;J109=I108&amp;J108,F108,F108+1)</f>
        <v>6</v>
      </c>
      <c r="G109">
        <f t="shared" si="12"/>
        <v>4</v>
      </c>
      <c r="H109">
        <v>1</v>
      </c>
      <c r="I109" s="3" t="s">
        <v>260</v>
      </c>
      <c r="J109" s="3" t="s">
        <v>252</v>
      </c>
      <c r="K109" t="s">
        <v>383</v>
      </c>
      <c r="W109">
        <f t="shared" si="20"/>
        <v>108</v>
      </c>
      <c r="X109" t="str">
        <f t="shared" si="13"/>
        <v>HUDAGLIT</v>
      </c>
      <c r="Y109" t="str">
        <f t="shared" si="14"/>
        <v>GLITTER FLIP LABIAL BRILLO</v>
      </c>
      <c r="Z109" s="2" t="str">
        <f t="shared" si="15"/>
        <v>6972489911143</v>
      </c>
      <c r="AA109">
        <f t="shared" si="16"/>
        <v>75</v>
      </c>
      <c r="AB109">
        <f t="shared" si="17"/>
        <v>150</v>
      </c>
      <c r="AC109">
        <v>0</v>
      </c>
      <c r="AD109">
        <v>0</v>
      </c>
      <c r="AE109" s="9">
        <v>44064</v>
      </c>
      <c r="AF109">
        <v>1</v>
      </c>
      <c r="AG109">
        <f t="shared" si="18"/>
        <v>6</v>
      </c>
      <c r="AH109">
        <f t="shared" si="19"/>
        <v>1</v>
      </c>
    </row>
    <row r="110" spans="1:34" x14ac:dyDescent="0.25">
      <c r="A110" s="5" t="s">
        <v>363</v>
      </c>
      <c r="B110" s="5" t="s">
        <v>192</v>
      </c>
      <c r="C110" t="s">
        <v>193</v>
      </c>
      <c r="D110">
        <v>75</v>
      </c>
      <c r="E110">
        <v>150</v>
      </c>
      <c r="F110">
        <f>IF(I110&amp;J110=I109&amp;J109,F109,F109+1)</f>
        <v>6</v>
      </c>
      <c r="G110">
        <f t="shared" si="12"/>
        <v>4</v>
      </c>
      <c r="H110">
        <v>1</v>
      </c>
      <c r="I110" s="3" t="s">
        <v>260</v>
      </c>
      <c r="J110" s="3" t="s">
        <v>252</v>
      </c>
      <c r="K110" t="s">
        <v>383</v>
      </c>
      <c r="W110">
        <f t="shared" si="20"/>
        <v>109</v>
      </c>
      <c r="X110" t="str">
        <f t="shared" si="13"/>
        <v>HUDAFLUO</v>
      </c>
      <c r="Y110" t="str">
        <f t="shared" si="14"/>
        <v>GLITTER FLIP SOMBRA FLUO</v>
      </c>
      <c r="Z110" s="2" t="str">
        <f t="shared" si="15"/>
        <v>6972489960240</v>
      </c>
      <c r="AA110">
        <f t="shared" si="16"/>
        <v>75</v>
      </c>
      <c r="AB110">
        <f t="shared" si="17"/>
        <v>150</v>
      </c>
      <c r="AC110">
        <v>0</v>
      </c>
      <c r="AD110">
        <v>0</v>
      </c>
      <c r="AE110" s="9">
        <v>44064</v>
      </c>
      <c r="AF110">
        <v>1</v>
      </c>
      <c r="AG110">
        <f t="shared" si="18"/>
        <v>6</v>
      </c>
      <c r="AH110">
        <f t="shared" si="19"/>
        <v>1</v>
      </c>
    </row>
    <row r="111" spans="1:34" x14ac:dyDescent="0.25">
      <c r="A111" s="5" t="s">
        <v>348</v>
      </c>
      <c r="B111" s="5" t="s">
        <v>157</v>
      </c>
      <c r="C111" t="s">
        <v>156</v>
      </c>
      <c r="D111">
        <v>400</v>
      </c>
      <c r="E111">
        <v>790</v>
      </c>
      <c r="F111">
        <f>IF(I111&amp;J111=I110&amp;J110,F110,F110+1)</f>
        <v>6</v>
      </c>
      <c r="G111">
        <f t="shared" si="12"/>
        <v>4</v>
      </c>
      <c r="H111">
        <v>1</v>
      </c>
      <c r="I111" s="3" t="s">
        <v>260</v>
      </c>
      <c r="J111" s="3" t="s">
        <v>252</v>
      </c>
      <c r="K111" t="s">
        <v>383</v>
      </c>
      <c r="W111">
        <f t="shared" si="20"/>
        <v>110</v>
      </c>
      <c r="X111" t="str">
        <f t="shared" si="13"/>
        <v>WTP851</v>
      </c>
      <c r="Y111" t="str">
        <f t="shared" si="14"/>
        <v>CAKE POP SOMBRAS X32 AMOR US</v>
      </c>
      <c r="Z111" s="2" t="str">
        <f t="shared" si="15"/>
        <v>6986052148522</v>
      </c>
      <c r="AA111">
        <f t="shared" si="16"/>
        <v>400</v>
      </c>
      <c r="AB111">
        <f t="shared" si="17"/>
        <v>790</v>
      </c>
      <c r="AC111">
        <v>0</v>
      </c>
      <c r="AD111">
        <v>0</v>
      </c>
      <c r="AE111" s="9">
        <v>44064</v>
      </c>
      <c r="AF111">
        <v>1</v>
      </c>
      <c r="AG111">
        <f t="shared" si="18"/>
        <v>6</v>
      </c>
      <c r="AH111">
        <f t="shared" si="19"/>
        <v>1</v>
      </c>
    </row>
    <row r="112" spans="1:34" x14ac:dyDescent="0.25">
      <c r="A112" s="5" t="s">
        <v>346</v>
      </c>
      <c r="B112" s="5" t="s">
        <v>153</v>
      </c>
      <c r="C112" t="s">
        <v>152</v>
      </c>
      <c r="D112">
        <v>430</v>
      </c>
      <c r="E112">
        <v>890</v>
      </c>
      <c r="F112">
        <f>IF(I112&amp;J112=I111&amp;J111,F111,F111+1)</f>
        <v>6</v>
      </c>
      <c r="G112">
        <f t="shared" si="12"/>
        <v>4</v>
      </c>
      <c r="H112">
        <v>1</v>
      </c>
      <c r="I112" s="3" t="s">
        <v>260</v>
      </c>
      <c r="J112" s="3" t="s">
        <v>252</v>
      </c>
      <c r="K112" t="s">
        <v>383</v>
      </c>
      <c r="W112">
        <f t="shared" si="20"/>
        <v>111</v>
      </c>
      <c r="X112" t="str">
        <f t="shared" si="13"/>
        <v>ES370</v>
      </c>
      <c r="Y112" t="str">
        <f t="shared" si="14"/>
        <v xml:space="preserve">DAROGE SOMBRA X25 </v>
      </c>
      <c r="Z112" s="2" t="str">
        <f t="shared" si="15"/>
        <v>6986995313704</v>
      </c>
      <c r="AA112">
        <f t="shared" si="16"/>
        <v>430</v>
      </c>
      <c r="AB112">
        <f t="shared" si="17"/>
        <v>890</v>
      </c>
      <c r="AC112">
        <v>0</v>
      </c>
      <c r="AD112">
        <v>0</v>
      </c>
      <c r="AE112" s="9">
        <v>44064</v>
      </c>
      <c r="AF112">
        <v>1</v>
      </c>
      <c r="AG112">
        <f t="shared" si="18"/>
        <v>6</v>
      </c>
      <c r="AH112">
        <f t="shared" si="19"/>
        <v>1</v>
      </c>
    </row>
    <row r="113" spans="1:34" x14ac:dyDescent="0.25">
      <c r="A113" s="5" t="s">
        <v>360</v>
      </c>
      <c r="B113" s="5" t="s">
        <v>186</v>
      </c>
      <c r="C113" t="s">
        <v>187</v>
      </c>
      <c r="D113">
        <v>50</v>
      </c>
      <c r="E113">
        <v>100</v>
      </c>
      <c r="F113">
        <f>IF(I113&amp;J113=I112&amp;J112,F112,F112+1)</f>
        <v>6</v>
      </c>
      <c r="G113">
        <f t="shared" si="12"/>
        <v>4</v>
      </c>
      <c r="H113">
        <v>1</v>
      </c>
      <c r="I113" s="3" t="s">
        <v>260</v>
      </c>
      <c r="J113" s="3" t="s">
        <v>252</v>
      </c>
      <c r="K113" t="s">
        <v>383</v>
      </c>
      <c r="W113">
        <f t="shared" si="20"/>
        <v>112</v>
      </c>
      <c r="X113" t="str">
        <f t="shared" si="13"/>
        <v>TEJ4010262</v>
      </c>
      <c r="Y113" t="str">
        <f t="shared" si="14"/>
        <v>TEJAR PROTECTOR LABIAL SABORES</v>
      </c>
      <c r="Z113" s="2" t="str">
        <f t="shared" si="15"/>
        <v>7798040802342</v>
      </c>
      <c r="AA113">
        <f t="shared" si="16"/>
        <v>50</v>
      </c>
      <c r="AB113">
        <f t="shared" si="17"/>
        <v>100</v>
      </c>
      <c r="AC113">
        <v>0</v>
      </c>
      <c r="AD113">
        <v>0</v>
      </c>
      <c r="AE113" s="9">
        <v>44064</v>
      </c>
      <c r="AF113">
        <v>1</v>
      </c>
      <c r="AG113">
        <f t="shared" si="18"/>
        <v>6</v>
      </c>
      <c r="AH113">
        <f t="shared" si="19"/>
        <v>1</v>
      </c>
    </row>
    <row r="114" spans="1:34" x14ac:dyDescent="0.25">
      <c r="A114" s="5" t="s">
        <v>371</v>
      </c>
      <c r="B114" s="5" t="s">
        <v>214</v>
      </c>
      <c r="C114" t="s">
        <v>215</v>
      </c>
      <c r="D114">
        <v>67</v>
      </c>
      <c r="E114">
        <v>150</v>
      </c>
      <c r="F114">
        <f>IF(I114&amp;J114=I113&amp;J113,F113,F113+1)</f>
        <v>6</v>
      </c>
      <c r="G114">
        <f t="shared" si="12"/>
        <v>4</v>
      </c>
      <c r="H114">
        <v>1</v>
      </c>
      <c r="I114" t="s">
        <v>260</v>
      </c>
      <c r="J114" t="s">
        <v>252</v>
      </c>
      <c r="K114" t="s">
        <v>383</v>
      </c>
      <c r="W114">
        <f t="shared" si="20"/>
        <v>113</v>
      </c>
      <c r="X114" t="str">
        <f t="shared" si="13"/>
        <v>HB96843</v>
      </c>
      <c r="Y114" t="str">
        <f t="shared" si="14"/>
        <v>LAPIZ DELINEADOR DE LABIOS</v>
      </c>
      <c r="Z114" s="2" t="str">
        <f t="shared" si="15"/>
        <v>7798311150875</v>
      </c>
      <c r="AA114">
        <f t="shared" si="16"/>
        <v>67</v>
      </c>
      <c r="AB114">
        <f t="shared" si="17"/>
        <v>150</v>
      </c>
      <c r="AC114">
        <v>0</v>
      </c>
      <c r="AD114">
        <v>0</v>
      </c>
      <c r="AE114" s="9">
        <v>44064</v>
      </c>
      <c r="AF114">
        <v>1</v>
      </c>
      <c r="AG114">
        <f t="shared" si="18"/>
        <v>6</v>
      </c>
      <c r="AH114">
        <f t="shared" si="19"/>
        <v>1</v>
      </c>
    </row>
    <row r="115" spans="1:34" x14ac:dyDescent="0.25">
      <c r="A115" s="5" t="s">
        <v>358</v>
      </c>
      <c r="B115" s="5" t="s">
        <v>183</v>
      </c>
      <c r="C115" t="s">
        <v>182</v>
      </c>
      <c r="D115">
        <v>130</v>
      </c>
      <c r="E115">
        <v>260</v>
      </c>
      <c r="F115">
        <f>IF(I115&amp;J115=I114&amp;J114,F114,F114+1)</f>
        <v>6</v>
      </c>
      <c r="G115">
        <f t="shared" si="12"/>
        <v>4</v>
      </c>
      <c r="H115">
        <v>1</v>
      </c>
      <c r="I115" s="3" t="s">
        <v>260</v>
      </c>
      <c r="J115" s="3" t="s">
        <v>252</v>
      </c>
      <c r="K115" t="s">
        <v>383</v>
      </c>
      <c r="W115">
        <f t="shared" si="20"/>
        <v>114</v>
      </c>
      <c r="X115" t="str">
        <f t="shared" si="13"/>
        <v>HB97680</v>
      </c>
      <c r="Y115" t="str">
        <f t="shared" si="14"/>
        <v>DAPOP PIGMENTO</v>
      </c>
      <c r="Z115" s="2" t="str">
        <f t="shared" si="15"/>
        <v>7798311151339</v>
      </c>
      <c r="AA115">
        <f t="shared" si="16"/>
        <v>130</v>
      </c>
      <c r="AB115">
        <f t="shared" si="17"/>
        <v>260</v>
      </c>
      <c r="AC115">
        <v>0</v>
      </c>
      <c r="AD115">
        <v>0</v>
      </c>
      <c r="AE115" s="9">
        <v>44064</v>
      </c>
      <c r="AF115">
        <v>1</v>
      </c>
      <c r="AG115">
        <f t="shared" si="18"/>
        <v>6</v>
      </c>
      <c r="AH115">
        <f t="shared" si="19"/>
        <v>1</v>
      </c>
    </row>
    <row r="116" spans="1:34" x14ac:dyDescent="0.25">
      <c r="A116" s="5" t="s">
        <v>341</v>
      </c>
      <c r="B116" s="5" t="s">
        <v>142</v>
      </c>
      <c r="C116" t="s">
        <v>145</v>
      </c>
      <c r="D116">
        <v>65</v>
      </c>
      <c r="E116">
        <v>150</v>
      </c>
      <c r="F116">
        <f>IF(I116&amp;J116=I115&amp;J115,F115,F115+1)</f>
        <v>6</v>
      </c>
      <c r="G116">
        <f t="shared" si="12"/>
        <v>4</v>
      </c>
      <c r="H116">
        <v>1</v>
      </c>
      <c r="I116" s="3" t="s">
        <v>260</v>
      </c>
      <c r="J116" s="3" t="s">
        <v>252</v>
      </c>
      <c r="K116" t="s">
        <v>383</v>
      </c>
      <c r="W116">
        <f t="shared" si="20"/>
        <v>115</v>
      </c>
      <c r="X116" t="str">
        <f t="shared" si="13"/>
        <v>TEJLIPBALM</v>
      </c>
      <c r="Y116" t="str">
        <f t="shared" si="14"/>
        <v>LOVE MANTECA CACAO</v>
      </c>
      <c r="Z116" s="2" t="str">
        <f t="shared" si="15"/>
        <v>7798317822035</v>
      </c>
      <c r="AA116">
        <f t="shared" si="16"/>
        <v>65</v>
      </c>
      <c r="AB116">
        <f t="shared" si="17"/>
        <v>150</v>
      </c>
      <c r="AC116">
        <v>0</v>
      </c>
      <c r="AD116">
        <v>0</v>
      </c>
      <c r="AE116" s="9">
        <v>44064</v>
      </c>
      <c r="AF116">
        <v>1</v>
      </c>
      <c r="AG116">
        <f t="shared" si="18"/>
        <v>6</v>
      </c>
      <c r="AH116">
        <f t="shared" si="19"/>
        <v>1</v>
      </c>
    </row>
    <row r="117" spans="1:34" x14ac:dyDescent="0.25">
      <c r="A117" s="5" t="s">
        <v>354</v>
      </c>
      <c r="B117" s="5" t="s">
        <v>170</v>
      </c>
      <c r="C117" t="s">
        <v>171</v>
      </c>
      <c r="D117">
        <v>170</v>
      </c>
      <c r="E117">
        <v>350</v>
      </c>
      <c r="F117">
        <f>IF(I117&amp;J117=I116&amp;J116,F116,F116+1)</f>
        <v>6</v>
      </c>
      <c r="G117">
        <f t="shared" si="12"/>
        <v>4</v>
      </c>
      <c r="H117">
        <v>1</v>
      </c>
      <c r="I117" s="3" t="s">
        <v>260</v>
      </c>
      <c r="J117" s="3" t="s">
        <v>252</v>
      </c>
      <c r="K117" t="s">
        <v>383</v>
      </c>
      <c r="W117">
        <f t="shared" si="20"/>
        <v>116</v>
      </c>
      <c r="X117" t="str">
        <f t="shared" si="13"/>
        <v>TEJ1477</v>
      </c>
      <c r="Y117" t="str">
        <f t="shared" si="14"/>
        <v>TEJAR LABIAL GLOSS MAS MATTE</v>
      </c>
      <c r="Z117" s="2" t="str">
        <f t="shared" si="15"/>
        <v>7798317823391</v>
      </c>
      <c r="AA117">
        <f t="shared" si="16"/>
        <v>170</v>
      </c>
      <c r="AB117">
        <f t="shared" si="17"/>
        <v>350</v>
      </c>
      <c r="AC117">
        <v>0</v>
      </c>
      <c r="AD117">
        <v>0</v>
      </c>
      <c r="AE117" s="9">
        <v>44064</v>
      </c>
      <c r="AF117">
        <v>1</v>
      </c>
      <c r="AG117">
        <f t="shared" si="18"/>
        <v>6</v>
      </c>
      <c r="AH117">
        <f t="shared" si="19"/>
        <v>1</v>
      </c>
    </row>
    <row r="118" spans="1:34" x14ac:dyDescent="0.25">
      <c r="A118" s="5" t="s">
        <v>351</v>
      </c>
      <c r="B118" s="5" t="s">
        <v>164</v>
      </c>
      <c r="C118" t="s">
        <v>165</v>
      </c>
      <c r="D118">
        <v>140</v>
      </c>
      <c r="E118">
        <v>300</v>
      </c>
      <c r="F118">
        <f>IF(I118&amp;J118=I117&amp;J117,F117,F117+1)</f>
        <v>6</v>
      </c>
      <c r="G118">
        <f t="shared" si="12"/>
        <v>4</v>
      </c>
      <c r="H118">
        <v>1</v>
      </c>
      <c r="I118" s="3" t="s">
        <v>260</v>
      </c>
      <c r="J118" s="3" t="s">
        <v>252</v>
      </c>
      <c r="K118" t="s">
        <v>383</v>
      </c>
      <c r="W118">
        <f t="shared" si="20"/>
        <v>117</v>
      </c>
      <c r="X118" t="str">
        <f t="shared" si="13"/>
        <v>TEJ4176</v>
      </c>
      <c r="Y118" t="str">
        <f t="shared" si="14"/>
        <v xml:space="preserve">TEJAR SOMBRA GLITTER </v>
      </c>
      <c r="Z118" s="2" t="str">
        <f t="shared" si="15"/>
        <v>7798317826958</v>
      </c>
      <c r="AA118">
        <f t="shared" si="16"/>
        <v>140</v>
      </c>
      <c r="AB118">
        <f t="shared" si="17"/>
        <v>300</v>
      </c>
      <c r="AC118">
        <v>0</v>
      </c>
      <c r="AD118">
        <v>0</v>
      </c>
      <c r="AE118" s="9">
        <v>44064</v>
      </c>
      <c r="AF118">
        <v>1</v>
      </c>
      <c r="AG118">
        <f t="shared" si="18"/>
        <v>6</v>
      </c>
      <c r="AH118">
        <f t="shared" si="19"/>
        <v>1</v>
      </c>
    </row>
    <row r="119" spans="1:34" x14ac:dyDescent="0.25">
      <c r="A119" s="5" t="s">
        <v>352</v>
      </c>
      <c r="B119" s="5" t="s">
        <v>166</v>
      </c>
      <c r="C119" t="s">
        <v>167</v>
      </c>
      <c r="D119">
        <v>250</v>
      </c>
      <c r="E119">
        <v>500</v>
      </c>
      <c r="F119">
        <f>IF(I119&amp;J119=I118&amp;J118,F118,F118+1)</f>
        <v>6</v>
      </c>
      <c r="G119">
        <f t="shared" si="12"/>
        <v>4</v>
      </c>
      <c r="H119">
        <v>1</v>
      </c>
      <c r="I119" s="3" t="s">
        <v>260</v>
      </c>
      <c r="J119" s="3" t="s">
        <v>252</v>
      </c>
      <c r="K119" t="s">
        <v>383</v>
      </c>
      <c r="W119">
        <f t="shared" si="20"/>
        <v>118</v>
      </c>
      <c r="X119" t="str">
        <f t="shared" si="13"/>
        <v>TEJ2601</v>
      </c>
      <c r="Y119" t="str">
        <f t="shared" si="14"/>
        <v xml:space="preserve">TEJAR MATTE FINISH </v>
      </c>
      <c r="Z119" s="2" t="str">
        <f t="shared" si="15"/>
        <v>7798317827108</v>
      </c>
      <c r="AA119">
        <f t="shared" si="16"/>
        <v>250</v>
      </c>
      <c r="AB119">
        <f t="shared" si="17"/>
        <v>500</v>
      </c>
      <c r="AC119">
        <v>0</v>
      </c>
      <c r="AD119">
        <v>0</v>
      </c>
      <c r="AE119" s="9">
        <v>44064</v>
      </c>
      <c r="AF119">
        <v>1</v>
      </c>
      <c r="AG119">
        <f t="shared" si="18"/>
        <v>6</v>
      </c>
      <c r="AH119">
        <f t="shared" si="19"/>
        <v>1</v>
      </c>
    </row>
    <row r="120" spans="1:34" x14ac:dyDescent="0.25">
      <c r="A120" s="5" t="s">
        <v>340</v>
      </c>
      <c r="B120" s="5" t="s">
        <v>140</v>
      </c>
      <c r="C120" t="s">
        <v>141</v>
      </c>
      <c r="D120">
        <v>145</v>
      </c>
      <c r="E120">
        <v>290</v>
      </c>
      <c r="F120">
        <f>IF(I120&amp;J120=I119&amp;J119,F119,F119+1)</f>
        <v>6</v>
      </c>
      <c r="G120">
        <f t="shared" si="12"/>
        <v>4</v>
      </c>
      <c r="H120">
        <v>1</v>
      </c>
      <c r="I120" s="3" t="s">
        <v>260</v>
      </c>
      <c r="J120" s="3" t="s">
        <v>252</v>
      </c>
      <c r="K120" t="s">
        <v>383</v>
      </c>
      <c r="W120">
        <f t="shared" si="20"/>
        <v>119</v>
      </c>
      <c r="X120" t="str">
        <f t="shared" si="13"/>
        <v>TEJ2619</v>
      </c>
      <c r="Y120" t="str">
        <f t="shared" si="14"/>
        <v>TEJAR DELINEADOR LIQUIDO</v>
      </c>
      <c r="Z120" s="2" t="str">
        <f t="shared" si="15"/>
        <v>7798317827306</v>
      </c>
      <c r="AA120">
        <f t="shared" si="16"/>
        <v>145</v>
      </c>
      <c r="AB120">
        <f t="shared" si="17"/>
        <v>290</v>
      </c>
      <c r="AC120">
        <v>0</v>
      </c>
      <c r="AD120">
        <v>0</v>
      </c>
      <c r="AE120" s="9">
        <v>44064</v>
      </c>
      <c r="AF120">
        <v>1</v>
      </c>
      <c r="AG120">
        <f t="shared" si="18"/>
        <v>6</v>
      </c>
      <c r="AH120">
        <f t="shared" si="19"/>
        <v>1</v>
      </c>
    </row>
    <row r="121" spans="1:34" x14ac:dyDescent="0.25">
      <c r="A121" s="5" t="s">
        <v>344</v>
      </c>
      <c r="B121" s="5" t="s">
        <v>148</v>
      </c>
      <c r="C121" t="s">
        <v>149</v>
      </c>
      <c r="D121">
        <v>490</v>
      </c>
      <c r="E121">
        <v>990</v>
      </c>
      <c r="F121">
        <f>IF(I121&amp;J121=I120&amp;J120,F120,F120+1)</f>
        <v>6</v>
      </c>
      <c r="G121">
        <f t="shared" si="12"/>
        <v>4</v>
      </c>
      <c r="H121">
        <v>1</v>
      </c>
      <c r="I121" s="3" t="s">
        <v>260</v>
      </c>
      <c r="J121" s="3" t="s">
        <v>252</v>
      </c>
      <c r="K121" t="s">
        <v>383</v>
      </c>
      <c r="W121">
        <f t="shared" si="20"/>
        <v>120</v>
      </c>
      <c r="X121" t="str">
        <f t="shared" si="13"/>
        <v>TEJ2623</v>
      </c>
      <c r="Y121" t="str">
        <f t="shared" si="14"/>
        <v xml:space="preserve">TEJAR SOMBRA X39 COLOR CLARITY TEMPTATION </v>
      </c>
      <c r="Z121" s="2" t="str">
        <f t="shared" si="15"/>
        <v>7798317827344</v>
      </c>
      <c r="AA121">
        <f t="shared" si="16"/>
        <v>490</v>
      </c>
      <c r="AB121">
        <f t="shared" si="17"/>
        <v>990</v>
      </c>
      <c r="AC121">
        <v>0</v>
      </c>
      <c r="AD121">
        <v>0</v>
      </c>
      <c r="AE121" s="9">
        <v>44064</v>
      </c>
      <c r="AF121">
        <v>1</v>
      </c>
      <c r="AG121">
        <f t="shared" si="18"/>
        <v>6</v>
      </c>
      <c r="AH121">
        <f t="shared" si="19"/>
        <v>1</v>
      </c>
    </row>
    <row r="122" spans="1:34" x14ac:dyDescent="0.25">
      <c r="A122" s="5" t="s">
        <v>359</v>
      </c>
      <c r="B122" s="5" t="s">
        <v>184</v>
      </c>
      <c r="C122" t="s">
        <v>185</v>
      </c>
      <c r="D122">
        <v>120</v>
      </c>
      <c r="E122">
        <v>250</v>
      </c>
      <c r="F122">
        <f>IF(I122&amp;J122=I121&amp;J121,F121,F121+1)</f>
        <v>6</v>
      </c>
      <c r="G122">
        <f t="shared" si="12"/>
        <v>4</v>
      </c>
      <c r="H122">
        <v>1</v>
      </c>
      <c r="I122" s="3" t="s">
        <v>260</v>
      </c>
      <c r="J122" s="3" t="s">
        <v>252</v>
      </c>
      <c r="K122" t="s">
        <v>383</v>
      </c>
      <c r="W122">
        <f t="shared" si="20"/>
        <v>121</v>
      </c>
      <c r="X122" t="str">
        <f t="shared" si="13"/>
        <v>TEJ2607</v>
      </c>
      <c r="Y122" t="str">
        <f t="shared" si="14"/>
        <v>TEJAR GLITTER 4G</v>
      </c>
      <c r="Z122" s="2" t="str">
        <f t="shared" si="15"/>
        <v>7798317837160</v>
      </c>
      <c r="AA122">
        <f t="shared" si="16"/>
        <v>120</v>
      </c>
      <c r="AB122">
        <f t="shared" si="17"/>
        <v>250</v>
      </c>
      <c r="AC122">
        <v>0</v>
      </c>
      <c r="AD122">
        <v>0</v>
      </c>
      <c r="AE122" s="9">
        <v>44064</v>
      </c>
      <c r="AF122">
        <v>1</v>
      </c>
      <c r="AG122">
        <f t="shared" si="18"/>
        <v>6</v>
      </c>
      <c r="AH122">
        <f t="shared" si="19"/>
        <v>1</v>
      </c>
    </row>
    <row r="123" spans="1:34" x14ac:dyDescent="0.25">
      <c r="A123" s="2" t="s">
        <v>413</v>
      </c>
      <c r="B123" s="5" t="s">
        <v>162</v>
      </c>
      <c r="C123" t="s">
        <v>163</v>
      </c>
      <c r="D123">
        <v>140</v>
      </c>
      <c r="E123">
        <v>300</v>
      </c>
      <c r="F123">
        <f>IF(I123&amp;J123=I122&amp;J122,F122,F122+1)</f>
        <v>6</v>
      </c>
      <c r="G123">
        <f t="shared" si="12"/>
        <v>4</v>
      </c>
      <c r="H123">
        <v>1</v>
      </c>
      <c r="I123" s="3" t="s">
        <v>260</v>
      </c>
      <c r="J123" s="3" t="s">
        <v>252</v>
      </c>
      <c r="K123" t="s">
        <v>383</v>
      </c>
      <c r="W123">
        <f t="shared" si="20"/>
        <v>122</v>
      </c>
      <c r="X123" t="str">
        <f t="shared" si="13"/>
        <v>L103</v>
      </c>
      <c r="Y123" t="str">
        <f t="shared" si="14"/>
        <v xml:space="preserve">TOO FACED ILUMINADOR </v>
      </c>
      <c r="Z123" s="2" t="str">
        <f t="shared" si="15"/>
        <v>EA0000000000030</v>
      </c>
      <c r="AA123">
        <f t="shared" si="16"/>
        <v>140</v>
      </c>
      <c r="AB123">
        <f t="shared" si="17"/>
        <v>300</v>
      </c>
      <c r="AC123">
        <v>0</v>
      </c>
      <c r="AD123">
        <v>0</v>
      </c>
      <c r="AE123" s="9">
        <v>44064</v>
      </c>
      <c r="AF123">
        <v>1</v>
      </c>
      <c r="AG123">
        <f t="shared" si="18"/>
        <v>6</v>
      </c>
      <c r="AH123">
        <f t="shared" si="19"/>
        <v>1</v>
      </c>
    </row>
    <row r="124" spans="1:34" x14ac:dyDescent="0.25">
      <c r="A124" s="2" t="s">
        <v>416</v>
      </c>
      <c r="B124" s="5" t="s">
        <v>196</v>
      </c>
      <c r="C124" t="s">
        <v>197</v>
      </c>
      <c r="D124">
        <v>60</v>
      </c>
      <c r="E124">
        <v>150</v>
      </c>
      <c r="F124">
        <f>IF(I124&amp;J124=I123&amp;J123,F123,F123+1)</f>
        <v>6</v>
      </c>
      <c r="G124">
        <f t="shared" si="12"/>
        <v>4</v>
      </c>
      <c r="H124">
        <v>1</v>
      </c>
      <c r="I124" s="3" t="s">
        <v>260</v>
      </c>
      <c r="J124" s="3" t="s">
        <v>252</v>
      </c>
      <c r="K124" t="s">
        <v>383</v>
      </c>
      <c r="W124">
        <f t="shared" si="20"/>
        <v>123</v>
      </c>
      <c r="X124" t="str">
        <f t="shared" si="13"/>
        <v>YYTB3015</v>
      </c>
      <c r="Y124" t="str">
        <f t="shared" si="14"/>
        <v>BEAUTY MODEL MASCARA WATERPROOF</v>
      </c>
      <c r="Z124" s="2" t="str">
        <f t="shared" si="15"/>
        <v>EA0000000000033</v>
      </c>
      <c r="AA124">
        <f t="shared" si="16"/>
        <v>60</v>
      </c>
      <c r="AB124">
        <f t="shared" si="17"/>
        <v>150</v>
      </c>
      <c r="AC124">
        <v>0</v>
      </c>
      <c r="AD124">
        <v>0</v>
      </c>
      <c r="AE124" s="9">
        <v>44064</v>
      </c>
      <c r="AF124">
        <v>1</v>
      </c>
      <c r="AG124">
        <f t="shared" si="18"/>
        <v>6</v>
      </c>
      <c r="AH124">
        <f t="shared" si="19"/>
        <v>1</v>
      </c>
    </row>
    <row r="125" spans="1:34" x14ac:dyDescent="0.25">
      <c r="A125" s="2" t="s">
        <v>417</v>
      </c>
      <c r="B125" s="5" t="s">
        <v>198</v>
      </c>
      <c r="C125" t="s">
        <v>199</v>
      </c>
      <c r="D125">
        <v>180</v>
      </c>
      <c r="E125">
        <v>400</v>
      </c>
      <c r="F125">
        <f>IF(I125&amp;J125=I124&amp;J124,F124,F124+1)</f>
        <v>6</v>
      </c>
      <c r="G125">
        <f t="shared" si="12"/>
        <v>4</v>
      </c>
      <c r="H125">
        <v>1</v>
      </c>
      <c r="I125" s="3" t="s">
        <v>260</v>
      </c>
      <c r="J125" s="3" t="s">
        <v>252</v>
      </c>
      <c r="K125" t="s">
        <v>383</v>
      </c>
      <c r="W125">
        <f t="shared" si="20"/>
        <v>124</v>
      </c>
      <c r="X125" t="str">
        <f t="shared" si="13"/>
        <v>POLVOFLUOX6</v>
      </c>
      <c r="Y125" t="str">
        <f t="shared" si="14"/>
        <v>POLVO FLUO UNO ENROSCA A OTRO</v>
      </c>
      <c r="Z125" s="2" t="str">
        <f t="shared" si="15"/>
        <v>EA0000000000034</v>
      </c>
      <c r="AA125">
        <f t="shared" si="16"/>
        <v>180</v>
      </c>
      <c r="AB125">
        <f t="shared" si="17"/>
        <v>400</v>
      </c>
      <c r="AC125">
        <v>0</v>
      </c>
      <c r="AD125">
        <v>0</v>
      </c>
      <c r="AE125" s="9">
        <v>44064</v>
      </c>
      <c r="AF125">
        <v>1</v>
      </c>
      <c r="AG125">
        <f t="shared" si="18"/>
        <v>6</v>
      </c>
      <c r="AH125">
        <f t="shared" si="19"/>
        <v>1</v>
      </c>
    </row>
    <row r="126" spans="1:34" x14ac:dyDescent="0.25">
      <c r="A126" s="5" t="s">
        <v>321</v>
      </c>
      <c r="B126" s="5" t="s">
        <v>94</v>
      </c>
      <c r="C126" s="3" t="s">
        <v>95</v>
      </c>
      <c r="D126">
        <v>70</v>
      </c>
      <c r="E126">
        <v>150</v>
      </c>
      <c r="F126">
        <f>IF(I126&amp;J126=I125&amp;J125,F125,F125+1)</f>
        <v>7</v>
      </c>
      <c r="G126">
        <f t="shared" si="12"/>
        <v>4</v>
      </c>
      <c r="H126">
        <v>1</v>
      </c>
      <c r="I126" s="3" t="s">
        <v>261</v>
      </c>
      <c r="J126" s="3" t="s">
        <v>252</v>
      </c>
      <c r="K126" t="s">
        <v>383</v>
      </c>
      <c r="W126">
        <f t="shared" si="20"/>
        <v>125</v>
      </c>
      <c r="X126" t="str">
        <f t="shared" si="13"/>
        <v>TOENAIL</v>
      </c>
      <c r="Y126" t="str">
        <f t="shared" si="14"/>
        <v>BROCHE TOENAIL PARA PIES PACK 5 UNIDADES</v>
      </c>
      <c r="Z126" s="2" t="str">
        <f t="shared" si="15"/>
        <v>2015300240284</v>
      </c>
      <c r="AA126">
        <f t="shared" si="16"/>
        <v>70</v>
      </c>
      <c r="AB126">
        <f t="shared" si="17"/>
        <v>150</v>
      </c>
      <c r="AC126">
        <v>0</v>
      </c>
      <c r="AD126">
        <v>0</v>
      </c>
      <c r="AE126" s="9">
        <v>44064</v>
      </c>
      <c r="AF126">
        <v>1</v>
      </c>
      <c r="AG126">
        <f t="shared" si="18"/>
        <v>7</v>
      </c>
      <c r="AH126">
        <f t="shared" si="19"/>
        <v>1</v>
      </c>
    </row>
    <row r="127" spans="1:34" x14ac:dyDescent="0.25">
      <c r="A127" s="5" t="s">
        <v>311</v>
      </c>
      <c r="B127" s="5" t="s">
        <v>66</v>
      </c>
      <c r="C127" s="3" t="s">
        <v>65</v>
      </c>
      <c r="D127">
        <v>85</v>
      </c>
      <c r="E127">
        <v>200</v>
      </c>
      <c r="F127">
        <f>IF(I127&amp;J127=I126&amp;J126,F126,F126+1)</f>
        <v>7</v>
      </c>
      <c r="G127">
        <f t="shared" si="12"/>
        <v>4</v>
      </c>
      <c r="H127">
        <v>1</v>
      </c>
      <c r="I127" s="3" t="s">
        <v>261</v>
      </c>
      <c r="J127" s="3" t="s">
        <v>252</v>
      </c>
      <c r="K127" t="s">
        <v>383</v>
      </c>
      <c r="W127">
        <f t="shared" si="20"/>
        <v>126</v>
      </c>
      <c r="X127" t="str">
        <f t="shared" si="13"/>
        <v>PIEDAIMOND</v>
      </c>
      <c r="Y127" t="str">
        <f t="shared" si="14"/>
        <v>PIEDRA POMEZ DIAMOND CRYSTALS PARA TORNO ELECTRICO</v>
      </c>
      <c r="Z127" s="2" t="str">
        <f t="shared" si="15"/>
        <v>7761235768518</v>
      </c>
      <c r="AA127">
        <f t="shared" si="16"/>
        <v>85</v>
      </c>
      <c r="AB127">
        <f t="shared" si="17"/>
        <v>200</v>
      </c>
      <c r="AC127">
        <v>0</v>
      </c>
      <c r="AD127">
        <v>0</v>
      </c>
      <c r="AE127" s="9">
        <v>44064</v>
      </c>
      <c r="AF127">
        <v>1</v>
      </c>
      <c r="AG127">
        <f t="shared" si="18"/>
        <v>7</v>
      </c>
      <c r="AH127">
        <f t="shared" si="19"/>
        <v>1</v>
      </c>
    </row>
    <row r="128" spans="1:34" x14ac:dyDescent="0.25">
      <c r="A128" s="5" t="s">
        <v>374</v>
      </c>
      <c r="B128" s="5" t="s">
        <v>220</v>
      </c>
      <c r="C128" t="s">
        <v>221</v>
      </c>
      <c r="D128">
        <v>95</v>
      </c>
      <c r="E128">
        <v>200</v>
      </c>
      <c r="F128">
        <f>IF(I128&amp;J128=I127&amp;J127,F127,F127+1)</f>
        <v>7</v>
      </c>
      <c r="G128">
        <f t="shared" si="12"/>
        <v>4</v>
      </c>
      <c r="H128">
        <v>1</v>
      </c>
      <c r="I128" t="s">
        <v>261</v>
      </c>
      <c r="J128" t="s">
        <v>252</v>
      </c>
      <c r="K128" t="s">
        <v>383</v>
      </c>
      <c r="W128">
        <f t="shared" si="20"/>
        <v>127</v>
      </c>
      <c r="X128" t="str">
        <f t="shared" si="13"/>
        <v>Y5ZJJ01947</v>
      </c>
      <c r="Y128" t="str">
        <f t="shared" si="14"/>
        <v>LIMA EN ESPATULA PIES</v>
      </c>
      <c r="Z128" s="2" t="str">
        <f t="shared" si="15"/>
        <v>9102018121010</v>
      </c>
      <c r="AA128">
        <f t="shared" si="16"/>
        <v>95</v>
      </c>
      <c r="AB128">
        <f t="shared" si="17"/>
        <v>200</v>
      </c>
      <c r="AC128">
        <v>0</v>
      </c>
      <c r="AD128">
        <v>0</v>
      </c>
      <c r="AE128" s="9">
        <v>44064</v>
      </c>
      <c r="AF128">
        <v>1</v>
      </c>
      <c r="AG128">
        <f t="shared" si="18"/>
        <v>7</v>
      </c>
      <c r="AH128">
        <f t="shared" si="19"/>
        <v>1</v>
      </c>
    </row>
    <row r="129" spans="1:34" x14ac:dyDescent="0.25">
      <c r="A129" s="5" t="s">
        <v>378</v>
      </c>
      <c r="B129" s="5" t="s">
        <v>234</v>
      </c>
      <c r="C129" t="s">
        <v>235</v>
      </c>
      <c r="D129">
        <v>65</v>
      </c>
      <c r="E129">
        <v>130</v>
      </c>
      <c r="F129">
        <f>IF(I129&amp;J129=I128&amp;J128,F128,F128+1)</f>
        <v>7</v>
      </c>
      <c r="G129">
        <f t="shared" si="12"/>
        <v>4</v>
      </c>
      <c r="H129">
        <v>1</v>
      </c>
      <c r="I129" t="s">
        <v>261</v>
      </c>
      <c r="J129" t="s">
        <v>252</v>
      </c>
      <c r="K129" t="s">
        <v>383</v>
      </c>
      <c r="W129">
        <f t="shared" si="20"/>
        <v>128</v>
      </c>
      <c r="X129" t="str">
        <f t="shared" si="13"/>
        <v>Y5ZJJ016165</v>
      </c>
      <c r="Y129" t="str">
        <f t="shared" si="14"/>
        <v>LIMA METAL PIE</v>
      </c>
      <c r="Z129" s="2" t="str">
        <f t="shared" si="15"/>
        <v>9102018121041</v>
      </c>
      <c r="AA129">
        <f t="shared" si="16"/>
        <v>65</v>
      </c>
      <c r="AB129">
        <f t="shared" si="17"/>
        <v>130</v>
      </c>
      <c r="AC129">
        <v>0</v>
      </c>
      <c r="AD129">
        <v>0</v>
      </c>
      <c r="AE129" s="9">
        <v>44064</v>
      </c>
      <c r="AF129">
        <v>1</v>
      </c>
      <c r="AG129">
        <f t="shared" si="18"/>
        <v>7</v>
      </c>
      <c r="AH129">
        <f t="shared" si="19"/>
        <v>1</v>
      </c>
    </row>
    <row r="130" spans="1:34" x14ac:dyDescent="0.25">
      <c r="A130" s="2" t="s">
        <v>401</v>
      </c>
      <c r="B130" s="5" t="s">
        <v>46</v>
      </c>
      <c r="C130" s="3" t="s">
        <v>47</v>
      </c>
      <c r="D130" s="3">
        <v>55</v>
      </c>
      <c r="E130" s="3">
        <v>120</v>
      </c>
      <c r="F130">
        <f>IF(I130&amp;J130=I129&amp;J129,F129,F129+1)</f>
        <v>7</v>
      </c>
      <c r="G130">
        <f t="shared" si="12"/>
        <v>4</v>
      </c>
      <c r="H130">
        <v>1</v>
      </c>
      <c r="I130" s="3" t="s">
        <v>261</v>
      </c>
      <c r="J130" s="3" t="s">
        <v>252</v>
      </c>
      <c r="K130" t="s">
        <v>383</v>
      </c>
      <c r="W130">
        <f t="shared" si="20"/>
        <v>129</v>
      </c>
      <c r="X130" t="str">
        <f t="shared" si="13"/>
        <v>RAFPIEPO</v>
      </c>
      <c r="Y130" t="str">
        <f t="shared" si="14"/>
        <v>PIEDRA POMEZ RAFFINEE</v>
      </c>
      <c r="Z130" s="2" t="str">
        <f t="shared" si="15"/>
        <v>EA0000000000018</v>
      </c>
      <c r="AA130">
        <f t="shared" si="16"/>
        <v>55</v>
      </c>
      <c r="AB130">
        <f t="shared" si="17"/>
        <v>120</v>
      </c>
      <c r="AC130">
        <v>0</v>
      </c>
      <c r="AD130">
        <v>0</v>
      </c>
      <c r="AE130" s="9">
        <v>44064</v>
      </c>
      <c r="AF130">
        <v>1</v>
      </c>
      <c r="AG130">
        <f t="shared" si="18"/>
        <v>7</v>
      </c>
      <c r="AH130">
        <f t="shared" si="19"/>
        <v>1</v>
      </c>
    </row>
    <row r="131" spans="1:34" x14ac:dyDescent="0.25">
      <c r="A131" s="2" t="s">
        <v>429</v>
      </c>
      <c r="B131" s="5" t="s">
        <v>265</v>
      </c>
      <c r="C131" t="s">
        <v>266</v>
      </c>
      <c r="D131">
        <v>75</v>
      </c>
      <c r="E131">
        <v>200</v>
      </c>
      <c r="F131">
        <f>IF(I131&amp;J131=I130&amp;J130,F130,F130+1)</f>
        <v>8</v>
      </c>
      <c r="G131">
        <f t="shared" ref="G131:G145" si="21">IF(J131=J130,G130,G130+1)</f>
        <v>5</v>
      </c>
      <c r="H131">
        <v>1</v>
      </c>
      <c r="I131" t="s">
        <v>443</v>
      </c>
      <c r="J131" t="s">
        <v>443</v>
      </c>
      <c r="K131" t="s">
        <v>383</v>
      </c>
      <c r="W131">
        <f t="shared" si="20"/>
        <v>130</v>
      </c>
      <c r="X131" t="str">
        <f t="shared" ref="X131:X145" si="22">IF(B131="","",B131)</f>
        <v>LLAVPOM</v>
      </c>
      <c r="Y131" t="str">
        <f t="shared" ref="Y131:Y145" si="23">UPPER(IF(C131="","",C131))</f>
        <v>LLAVERO POMPON GRANDE</v>
      </c>
      <c r="Z131" s="2" t="str">
        <f t="shared" ref="Z131:Z145" si="24">A131</f>
        <v>EA0000000000046</v>
      </c>
      <c r="AA131">
        <f t="shared" ref="AA131:AA145" si="25">D131</f>
        <v>75</v>
      </c>
      <c r="AB131">
        <f t="shared" ref="AB131:AB145" si="26">E131</f>
        <v>200</v>
      </c>
      <c r="AC131">
        <v>0</v>
      </c>
      <c r="AD131">
        <v>0</v>
      </c>
      <c r="AE131" s="9">
        <v>44064</v>
      </c>
      <c r="AF131">
        <v>1</v>
      </c>
      <c r="AG131">
        <f t="shared" ref="AG131:AG145" si="27">F131</f>
        <v>8</v>
      </c>
      <c r="AH131">
        <f t="shared" ref="AH131:AH145" si="28">H131</f>
        <v>1</v>
      </c>
    </row>
    <row r="132" spans="1:34" x14ac:dyDescent="0.25">
      <c r="A132" s="2" t="s">
        <v>430</v>
      </c>
      <c r="B132" s="5" t="s">
        <v>295</v>
      </c>
      <c r="C132" t="s">
        <v>296</v>
      </c>
      <c r="D132">
        <v>550</v>
      </c>
      <c r="E132">
        <v>1200</v>
      </c>
      <c r="F132">
        <f>IF(I132&amp;J132=I131&amp;J131,F131,F131+1)</f>
        <v>9</v>
      </c>
      <c r="G132">
        <f t="shared" si="21"/>
        <v>6</v>
      </c>
      <c r="H132">
        <v>1</v>
      </c>
      <c r="I132" t="s">
        <v>297</v>
      </c>
      <c r="J132" t="s">
        <v>297</v>
      </c>
      <c r="K132" t="s">
        <v>383</v>
      </c>
      <c r="W132">
        <f t="shared" ref="W132:W145" si="29">W131+1</f>
        <v>131</v>
      </c>
      <c r="X132" t="str">
        <f t="shared" si="22"/>
        <v>PAÑLISINF70X180</v>
      </c>
      <c r="Y132" t="str">
        <f t="shared" si="23"/>
        <v>MANTON LISO JAGGER 70 X 180</v>
      </c>
      <c r="Z132" s="2" t="str">
        <f t="shared" si="24"/>
        <v>EA0000000000047</v>
      </c>
      <c r="AA132">
        <f t="shared" si="25"/>
        <v>550</v>
      </c>
      <c r="AB132">
        <f t="shared" si="26"/>
        <v>1200</v>
      </c>
      <c r="AC132">
        <v>0</v>
      </c>
      <c r="AD132">
        <v>0</v>
      </c>
      <c r="AE132" s="9">
        <v>44064</v>
      </c>
      <c r="AF132">
        <v>1</v>
      </c>
      <c r="AG132">
        <f t="shared" si="27"/>
        <v>9</v>
      </c>
      <c r="AH132">
        <f t="shared" si="28"/>
        <v>1</v>
      </c>
    </row>
    <row r="133" spans="1:34" x14ac:dyDescent="0.25">
      <c r="A133" s="2" t="s">
        <v>431</v>
      </c>
      <c r="B133" s="5" t="s">
        <v>298</v>
      </c>
      <c r="C133" t="s">
        <v>299</v>
      </c>
      <c r="D133">
        <v>680</v>
      </c>
      <c r="E133">
        <v>1500</v>
      </c>
      <c r="F133">
        <f>IF(I133&amp;J133=I132&amp;J132,F132,F132+1)</f>
        <v>9</v>
      </c>
      <c r="G133">
        <f t="shared" si="21"/>
        <v>6</v>
      </c>
      <c r="H133">
        <v>1</v>
      </c>
      <c r="I133" t="s">
        <v>297</v>
      </c>
      <c r="J133" t="s">
        <v>297</v>
      </c>
      <c r="K133" t="s">
        <v>383</v>
      </c>
      <c r="W133">
        <f t="shared" si="29"/>
        <v>132</v>
      </c>
      <c r="X133" t="str">
        <f t="shared" si="22"/>
        <v>PAÑLANINF70X180</v>
      </c>
      <c r="Y133" t="str">
        <f t="shared" si="23"/>
        <v>MANTON LISO LANILLA 70 X 180</v>
      </c>
      <c r="Z133" s="2" t="str">
        <f t="shared" si="24"/>
        <v>EA0000000000048</v>
      </c>
      <c r="AA133">
        <f t="shared" si="25"/>
        <v>680</v>
      </c>
      <c r="AB133">
        <f t="shared" si="26"/>
        <v>1500</v>
      </c>
      <c r="AC133">
        <v>0</v>
      </c>
      <c r="AD133">
        <v>0</v>
      </c>
      <c r="AE133" s="9">
        <v>44064</v>
      </c>
      <c r="AF133">
        <v>1</v>
      </c>
      <c r="AG133">
        <f t="shared" si="27"/>
        <v>9</v>
      </c>
      <c r="AH133">
        <f t="shared" si="28"/>
        <v>1</v>
      </c>
    </row>
    <row r="134" spans="1:34" x14ac:dyDescent="0.25">
      <c r="A134" s="6" t="s">
        <v>21</v>
      </c>
      <c r="B134" s="5" t="s">
        <v>32</v>
      </c>
      <c r="C134" s="3" t="s">
        <v>22</v>
      </c>
      <c r="D134" s="3">
        <v>275</v>
      </c>
      <c r="E134">
        <v>550</v>
      </c>
      <c r="F134">
        <f>IF(I134&amp;J134=I133&amp;J133,F133,F133+1)</f>
        <v>10</v>
      </c>
      <c r="G134">
        <f t="shared" si="21"/>
        <v>7</v>
      </c>
      <c r="H134">
        <v>1</v>
      </c>
      <c r="I134" s="3" t="s">
        <v>259</v>
      </c>
      <c r="J134" s="3" t="s">
        <v>258</v>
      </c>
      <c r="K134" t="s">
        <v>383</v>
      </c>
      <c r="W134">
        <f t="shared" si="29"/>
        <v>133</v>
      </c>
      <c r="X134" t="str">
        <f t="shared" si="22"/>
        <v>RH304</v>
      </c>
      <c r="Y134" t="str">
        <f t="shared" si="23"/>
        <v>ORGANIZADOR MULTIJUGADOR POUCH 2</v>
      </c>
      <c r="Z134" s="2" t="str">
        <f t="shared" si="24"/>
        <v>4968583510070</v>
      </c>
      <c r="AA134">
        <f t="shared" si="25"/>
        <v>275</v>
      </c>
      <c r="AB134">
        <f t="shared" si="26"/>
        <v>550</v>
      </c>
      <c r="AC134">
        <v>0</v>
      </c>
      <c r="AD134">
        <v>0</v>
      </c>
      <c r="AE134" s="9">
        <v>44064</v>
      </c>
      <c r="AF134">
        <v>1</v>
      </c>
      <c r="AG134">
        <f t="shared" si="27"/>
        <v>10</v>
      </c>
      <c r="AH134">
        <f t="shared" si="28"/>
        <v>1</v>
      </c>
    </row>
    <row r="135" spans="1:34" x14ac:dyDescent="0.25">
      <c r="A135" s="5" t="s">
        <v>376</v>
      </c>
      <c r="B135" s="5" t="s">
        <v>230</v>
      </c>
      <c r="C135" t="s">
        <v>231</v>
      </c>
      <c r="D135">
        <v>850</v>
      </c>
      <c r="E135">
        <v>1700</v>
      </c>
      <c r="F135">
        <f>IF(I135&amp;J135=I134&amp;J134,F134,F134+1)</f>
        <v>10</v>
      </c>
      <c r="G135">
        <f t="shared" si="21"/>
        <v>7</v>
      </c>
      <c r="H135">
        <v>1</v>
      </c>
      <c r="I135" t="s">
        <v>259</v>
      </c>
      <c r="J135" t="s">
        <v>258</v>
      </c>
      <c r="K135" t="s">
        <v>383</v>
      </c>
      <c r="W135">
        <f t="shared" si="29"/>
        <v>134</v>
      </c>
      <c r="X135" t="str">
        <f t="shared" si="22"/>
        <v>RH228</v>
      </c>
      <c r="Y135" t="str">
        <f t="shared" si="23"/>
        <v>SET ORGANIZADOR PARA VIAJE X5 PIEZAS</v>
      </c>
      <c r="Z135" s="2" t="str">
        <f t="shared" si="24"/>
        <v>6907994502289</v>
      </c>
      <c r="AA135">
        <f t="shared" si="25"/>
        <v>850</v>
      </c>
      <c r="AB135">
        <f t="shared" si="26"/>
        <v>1700</v>
      </c>
      <c r="AC135">
        <v>0</v>
      </c>
      <c r="AD135">
        <v>0</v>
      </c>
      <c r="AE135" s="9">
        <v>44064</v>
      </c>
      <c r="AF135">
        <v>1</v>
      </c>
      <c r="AG135">
        <f t="shared" si="27"/>
        <v>10</v>
      </c>
      <c r="AH135">
        <f t="shared" si="28"/>
        <v>1</v>
      </c>
    </row>
    <row r="136" spans="1:34" x14ac:dyDescent="0.25">
      <c r="A136" s="5" t="s">
        <v>375</v>
      </c>
      <c r="B136" s="5" t="s">
        <v>228</v>
      </c>
      <c r="C136" t="s">
        <v>229</v>
      </c>
      <c r="D136">
        <v>180</v>
      </c>
      <c r="E136">
        <v>380</v>
      </c>
      <c r="F136">
        <f>IF(I136&amp;J136=I135&amp;J135,F135,F135+1)</f>
        <v>10</v>
      </c>
      <c r="G136">
        <f t="shared" si="21"/>
        <v>7</v>
      </c>
      <c r="H136">
        <v>1</v>
      </c>
      <c r="I136" t="s">
        <v>259</v>
      </c>
      <c r="J136" t="s">
        <v>258</v>
      </c>
      <c r="K136" t="s">
        <v>383</v>
      </c>
      <c r="W136">
        <f t="shared" si="29"/>
        <v>135</v>
      </c>
      <c r="X136" t="str">
        <f t="shared" si="22"/>
        <v>RH218</v>
      </c>
      <c r="Y136" t="str">
        <f t="shared" si="23"/>
        <v>ORGANIZADOR DE ZAPATOS</v>
      </c>
      <c r="Z136" s="2" t="str">
        <f t="shared" si="24"/>
        <v>6935810002187</v>
      </c>
      <c r="AA136">
        <f t="shared" si="25"/>
        <v>180</v>
      </c>
      <c r="AB136">
        <f t="shared" si="26"/>
        <v>380</v>
      </c>
      <c r="AC136">
        <v>0</v>
      </c>
      <c r="AD136">
        <v>0</v>
      </c>
      <c r="AE136" s="9">
        <v>44064</v>
      </c>
      <c r="AF136">
        <v>1</v>
      </c>
      <c r="AG136">
        <f t="shared" si="27"/>
        <v>10</v>
      </c>
      <c r="AH136">
        <f t="shared" si="28"/>
        <v>1</v>
      </c>
    </row>
    <row r="137" spans="1:34" x14ac:dyDescent="0.25">
      <c r="A137" s="6" t="s">
        <v>23</v>
      </c>
      <c r="B137" s="5" t="s">
        <v>4</v>
      </c>
      <c r="C137" s="3" t="s">
        <v>24</v>
      </c>
      <c r="D137" s="3">
        <v>240</v>
      </c>
      <c r="E137">
        <v>500</v>
      </c>
      <c r="F137">
        <f>IF(I137&amp;J137=I136&amp;J136,F136,F136+1)</f>
        <v>10</v>
      </c>
      <c r="G137">
        <f t="shared" si="21"/>
        <v>7</v>
      </c>
      <c r="H137">
        <v>1</v>
      </c>
      <c r="I137" s="3" t="s">
        <v>259</v>
      </c>
      <c r="J137" s="3" t="s">
        <v>258</v>
      </c>
      <c r="K137" t="s">
        <v>383</v>
      </c>
      <c r="W137">
        <f t="shared" si="29"/>
        <v>136</v>
      </c>
      <c r="X137" t="str">
        <f t="shared" si="22"/>
        <v>RH501</v>
      </c>
      <c r="Y137" t="str">
        <f t="shared" si="23"/>
        <v>PORTA PASAPORTE</v>
      </c>
      <c r="Z137" s="2" t="str">
        <f t="shared" si="24"/>
        <v>8433700337022</v>
      </c>
      <c r="AA137">
        <f t="shared" si="25"/>
        <v>240</v>
      </c>
      <c r="AB137">
        <f t="shared" si="26"/>
        <v>500</v>
      </c>
      <c r="AC137">
        <v>0</v>
      </c>
      <c r="AD137">
        <v>0</v>
      </c>
      <c r="AE137" s="9">
        <v>44064</v>
      </c>
      <c r="AF137">
        <v>1</v>
      </c>
      <c r="AG137">
        <f t="shared" si="27"/>
        <v>10</v>
      </c>
      <c r="AH137">
        <f t="shared" si="28"/>
        <v>1</v>
      </c>
    </row>
    <row r="138" spans="1:34" x14ac:dyDescent="0.25">
      <c r="A138" s="2" t="s">
        <v>432</v>
      </c>
      <c r="B138" s="5" t="s">
        <v>62</v>
      </c>
      <c r="C138" s="3" t="s">
        <v>61</v>
      </c>
      <c r="D138">
        <v>90</v>
      </c>
      <c r="E138">
        <v>250</v>
      </c>
      <c r="F138">
        <f>IF(I138&amp;J138=I137&amp;J137,F137,F137+1)</f>
        <v>11</v>
      </c>
      <c r="G138">
        <f t="shared" si="21"/>
        <v>7</v>
      </c>
      <c r="H138">
        <v>1</v>
      </c>
      <c r="I138" s="3" t="s">
        <v>262</v>
      </c>
      <c r="J138" s="3" t="s">
        <v>258</v>
      </c>
      <c r="K138" t="s">
        <v>383</v>
      </c>
      <c r="W138">
        <f t="shared" si="29"/>
        <v>137</v>
      </c>
      <c r="X138" t="str">
        <f t="shared" si="22"/>
        <v>TARJRIG</v>
      </c>
      <c r="Y138" t="str">
        <f t="shared" si="23"/>
        <v>TARJETERO RIGIDO</v>
      </c>
      <c r="Z138" s="2" t="str">
        <f t="shared" si="24"/>
        <v>EA0000000000049</v>
      </c>
      <c r="AA138">
        <f t="shared" si="25"/>
        <v>90</v>
      </c>
      <c r="AB138">
        <f t="shared" si="26"/>
        <v>250</v>
      </c>
      <c r="AC138">
        <v>0</v>
      </c>
      <c r="AD138">
        <v>0</v>
      </c>
      <c r="AE138" s="9">
        <v>44064</v>
      </c>
      <c r="AF138">
        <v>1</v>
      </c>
      <c r="AG138">
        <f t="shared" si="27"/>
        <v>11</v>
      </c>
      <c r="AH138">
        <f t="shared" si="28"/>
        <v>1</v>
      </c>
    </row>
    <row r="139" spans="1:34" x14ac:dyDescent="0.25">
      <c r="A139" s="2" t="s">
        <v>433</v>
      </c>
      <c r="B139" s="5" t="s">
        <v>286</v>
      </c>
      <c r="C139" t="s">
        <v>287</v>
      </c>
      <c r="D139">
        <v>110</v>
      </c>
      <c r="E139">
        <v>300</v>
      </c>
      <c r="F139">
        <f>IF(I139&amp;J139=I138&amp;J138,F138,F138+1)</f>
        <v>12</v>
      </c>
      <c r="G139">
        <f t="shared" si="21"/>
        <v>8</v>
      </c>
      <c r="H139">
        <v>1</v>
      </c>
      <c r="I139" t="s">
        <v>445</v>
      </c>
      <c r="J139" t="s">
        <v>288</v>
      </c>
      <c r="K139" t="s">
        <v>383</v>
      </c>
      <c r="W139">
        <f t="shared" si="29"/>
        <v>138</v>
      </c>
      <c r="X139" t="str">
        <f t="shared" si="22"/>
        <v>PAÑINFSED50X50</v>
      </c>
      <c r="Y139" t="str">
        <f t="shared" si="23"/>
        <v>PAÑUELO DE SEDA 50 X 50</v>
      </c>
      <c r="Z139" s="2" t="str">
        <f t="shared" si="24"/>
        <v>EA0000000000050</v>
      </c>
      <c r="AA139">
        <f t="shared" si="25"/>
        <v>110</v>
      </c>
      <c r="AB139">
        <f t="shared" si="26"/>
        <v>300</v>
      </c>
      <c r="AC139">
        <v>0</v>
      </c>
      <c r="AD139">
        <v>0</v>
      </c>
      <c r="AE139" s="9">
        <v>44064</v>
      </c>
      <c r="AF139">
        <v>1</v>
      </c>
      <c r="AG139">
        <f t="shared" si="27"/>
        <v>12</v>
      </c>
      <c r="AH139">
        <f t="shared" si="28"/>
        <v>1</v>
      </c>
    </row>
    <row r="140" spans="1:34" x14ac:dyDescent="0.25">
      <c r="A140" s="2" t="s">
        <v>434</v>
      </c>
      <c r="B140" s="5" t="s">
        <v>289</v>
      </c>
      <c r="C140" t="s">
        <v>290</v>
      </c>
      <c r="D140">
        <v>230</v>
      </c>
      <c r="E140">
        <v>500</v>
      </c>
      <c r="F140">
        <f>IF(I140&amp;J140=I139&amp;J139,F139,F139+1)</f>
        <v>12</v>
      </c>
      <c r="G140">
        <f t="shared" si="21"/>
        <v>8</v>
      </c>
      <c r="H140">
        <v>1</v>
      </c>
      <c r="I140" t="s">
        <v>445</v>
      </c>
      <c r="J140" t="s">
        <v>288</v>
      </c>
      <c r="K140" t="s">
        <v>383</v>
      </c>
      <c r="W140">
        <f t="shared" si="29"/>
        <v>139</v>
      </c>
      <c r="X140" t="str">
        <f t="shared" si="22"/>
        <v>PAÑINFSED55X55</v>
      </c>
      <c r="Y140" t="str">
        <f t="shared" si="23"/>
        <v>PAÑUELO DE SEDA 55 X 55</v>
      </c>
      <c r="Z140" s="2" t="str">
        <f t="shared" si="24"/>
        <v>EA0000000000051</v>
      </c>
      <c r="AA140">
        <f t="shared" si="25"/>
        <v>230</v>
      </c>
      <c r="AB140">
        <f t="shared" si="26"/>
        <v>500</v>
      </c>
      <c r="AC140">
        <v>0</v>
      </c>
      <c r="AD140">
        <v>0</v>
      </c>
      <c r="AE140" s="9">
        <v>44064</v>
      </c>
      <c r="AF140">
        <v>1</v>
      </c>
      <c r="AG140">
        <f t="shared" si="27"/>
        <v>12</v>
      </c>
      <c r="AH140">
        <f t="shared" si="28"/>
        <v>1</v>
      </c>
    </row>
    <row r="141" spans="1:34" x14ac:dyDescent="0.25">
      <c r="A141" s="2" t="s">
        <v>435</v>
      </c>
      <c r="B141" s="5" t="s">
        <v>291</v>
      </c>
      <c r="C141" t="s">
        <v>292</v>
      </c>
      <c r="D141">
        <v>290</v>
      </c>
      <c r="E141">
        <v>650</v>
      </c>
      <c r="F141">
        <f>IF(I141&amp;J141=I140&amp;J140,F140,F140+1)</f>
        <v>12</v>
      </c>
      <c r="G141">
        <f t="shared" si="21"/>
        <v>8</v>
      </c>
      <c r="H141">
        <v>1</v>
      </c>
      <c r="I141" t="s">
        <v>445</v>
      </c>
      <c r="J141" t="s">
        <v>288</v>
      </c>
      <c r="K141" t="s">
        <v>383</v>
      </c>
      <c r="W141">
        <f t="shared" si="29"/>
        <v>140</v>
      </c>
      <c r="X141" t="str">
        <f t="shared" si="22"/>
        <v>PAÑINFSED70X70</v>
      </c>
      <c r="Y141" t="str">
        <f t="shared" si="23"/>
        <v>PAÑUELO DE SEDA 70 X 70</v>
      </c>
      <c r="Z141" s="2" t="str">
        <f t="shared" si="24"/>
        <v>EA0000000000052</v>
      </c>
      <c r="AA141">
        <f t="shared" si="25"/>
        <v>290</v>
      </c>
      <c r="AB141">
        <f t="shared" si="26"/>
        <v>650</v>
      </c>
      <c r="AC141">
        <v>0</v>
      </c>
      <c r="AD141">
        <v>0</v>
      </c>
      <c r="AE141" s="9">
        <v>44064</v>
      </c>
      <c r="AF141">
        <v>1</v>
      </c>
      <c r="AG141">
        <f t="shared" si="27"/>
        <v>12</v>
      </c>
      <c r="AH141">
        <f t="shared" si="28"/>
        <v>1</v>
      </c>
    </row>
    <row r="142" spans="1:34" x14ac:dyDescent="0.25">
      <c r="A142" s="2" t="s">
        <v>436</v>
      </c>
      <c r="B142" s="5" t="s">
        <v>293</v>
      </c>
      <c r="C142" t="s">
        <v>294</v>
      </c>
      <c r="D142">
        <v>320</v>
      </c>
      <c r="E142">
        <v>750</v>
      </c>
      <c r="F142">
        <f>IF(I142&amp;J142=I141&amp;J141,F141,F141+1)</f>
        <v>12</v>
      </c>
      <c r="G142">
        <f t="shared" si="21"/>
        <v>8</v>
      </c>
      <c r="H142">
        <v>1</v>
      </c>
      <c r="I142" t="s">
        <v>445</v>
      </c>
      <c r="J142" t="s">
        <v>288</v>
      </c>
      <c r="K142" t="s">
        <v>383</v>
      </c>
      <c r="W142">
        <f t="shared" si="29"/>
        <v>141</v>
      </c>
      <c r="X142" t="str">
        <f t="shared" si="22"/>
        <v>PAÑINFSED70X70E</v>
      </c>
      <c r="Y142" t="str">
        <f t="shared" si="23"/>
        <v>PAÑUELO DE SEDA 70 X 70 EXCLUSIVO</v>
      </c>
      <c r="Z142" s="2" t="str">
        <f t="shared" si="24"/>
        <v>EA0000000000053</v>
      </c>
      <c r="AA142">
        <f t="shared" si="25"/>
        <v>320</v>
      </c>
      <c r="AB142">
        <f t="shared" si="26"/>
        <v>750</v>
      </c>
      <c r="AC142">
        <v>0</v>
      </c>
      <c r="AD142">
        <v>0</v>
      </c>
      <c r="AE142" s="9">
        <v>44064</v>
      </c>
      <c r="AF142">
        <v>1</v>
      </c>
      <c r="AG142">
        <f t="shared" si="27"/>
        <v>12</v>
      </c>
      <c r="AH142">
        <f t="shared" si="28"/>
        <v>1</v>
      </c>
    </row>
    <row r="143" spans="1:34" x14ac:dyDescent="0.25">
      <c r="A143" s="2" t="s">
        <v>437</v>
      </c>
      <c r="B143" s="5" t="s">
        <v>280</v>
      </c>
      <c r="C143" t="s">
        <v>281</v>
      </c>
      <c r="D143">
        <v>55</v>
      </c>
      <c r="E143">
        <v>120</v>
      </c>
      <c r="F143">
        <f>IF(I143&amp;J143=I142&amp;J142,F142,F142+1)</f>
        <v>13</v>
      </c>
      <c r="G143">
        <f t="shared" si="21"/>
        <v>9</v>
      </c>
      <c r="H143">
        <v>1</v>
      </c>
      <c r="I143" t="s">
        <v>448</v>
      </c>
      <c r="J143" t="s">
        <v>444</v>
      </c>
      <c r="K143" t="s">
        <v>383</v>
      </c>
      <c r="W143">
        <f t="shared" si="29"/>
        <v>142</v>
      </c>
      <c r="X143" t="str">
        <f t="shared" si="22"/>
        <v>PELOINFSCUN</v>
      </c>
      <c r="Y143" t="str">
        <f t="shared" si="23"/>
        <v>SCUNSIS LISAS Y ESTAMPADAS</v>
      </c>
      <c r="Z143" s="2" t="str">
        <f t="shared" si="24"/>
        <v>EA0000000000054</v>
      </c>
      <c r="AA143">
        <f t="shared" si="25"/>
        <v>55</v>
      </c>
      <c r="AB143">
        <f t="shared" si="26"/>
        <v>120</v>
      </c>
      <c r="AC143">
        <v>0</v>
      </c>
      <c r="AD143">
        <v>0</v>
      </c>
      <c r="AE143" s="9">
        <v>44064</v>
      </c>
      <c r="AF143">
        <v>1</v>
      </c>
      <c r="AG143">
        <f t="shared" si="27"/>
        <v>13</v>
      </c>
      <c r="AH143">
        <f t="shared" si="28"/>
        <v>1</v>
      </c>
    </row>
    <row r="144" spans="1:34" x14ac:dyDescent="0.25">
      <c r="A144" s="2" t="s">
        <v>438</v>
      </c>
      <c r="B144" s="5" t="s">
        <v>282</v>
      </c>
      <c r="C144" t="s">
        <v>283</v>
      </c>
      <c r="D144">
        <v>85</v>
      </c>
      <c r="E144">
        <v>300</v>
      </c>
      <c r="F144">
        <f>IF(I144&amp;J144=I143&amp;J143,F143,F143+1)</f>
        <v>13</v>
      </c>
      <c r="G144">
        <f t="shared" si="21"/>
        <v>9</v>
      </c>
      <c r="H144">
        <v>1</v>
      </c>
      <c r="I144" t="s">
        <v>448</v>
      </c>
      <c r="J144" t="s">
        <v>444</v>
      </c>
      <c r="K144" t="s">
        <v>383</v>
      </c>
      <c r="W144">
        <f t="shared" si="29"/>
        <v>143</v>
      </c>
      <c r="X144" t="str">
        <f t="shared" si="22"/>
        <v>PELOINFMOÑ</v>
      </c>
      <c r="Y144" t="str">
        <f t="shared" si="23"/>
        <v>SUJETADOR MOÑO PAÑUELO</v>
      </c>
      <c r="Z144" s="2" t="str">
        <f t="shared" si="24"/>
        <v>EA0000000000055</v>
      </c>
      <c r="AA144">
        <f t="shared" si="25"/>
        <v>85</v>
      </c>
      <c r="AB144">
        <f t="shared" si="26"/>
        <v>300</v>
      </c>
      <c r="AC144">
        <v>0</v>
      </c>
      <c r="AD144">
        <v>0</v>
      </c>
      <c r="AE144" s="9">
        <v>44064</v>
      </c>
      <c r="AF144">
        <v>1</v>
      </c>
      <c r="AG144">
        <f t="shared" si="27"/>
        <v>13</v>
      </c>
      <c r="AH144">
        <f t="shared" si="28"/>
        <v>1</v>
      </c>
    </row>
    <row r="145" spans="1:34" x14ac:dyDescent="0.25">
      <c r="A145" s="2" t="s">
        <v>439</v>
      </c>
      <c r="B145" s="5" t="s">
        <v>284</v>
      </c>
      <c r="C145" t="s">
        <v>285</v>
      </c>
      <c r="D145">
        <v>85</v>
      </c>
      <c r="E145">
        <v>200</v>
      </c>
      <c r="F145">
        <f>IF(I145&amp;J145=I144&amp;J144,F144,F144+1)</f>
        <v>14</v>
      </c>
      <c r="G145">
        <f t="shared" si="21"/>
        <v>9</v>
      </c>
      <c r="H145">
        <v>1</v>
      </c>
      <c r="I145" t="s">
        <v>449</v>
      </c>
      <c r="J145" t="s">
        <v>444</v>
      </c>
      <c r="K145" t="s">
        <v>383</v>
      </c>
      <c r="W145">
        <f t="shared" si="29"/>
        <v>144</v>
      </c>
      <c r="X145" t="str">
        <f t="shared" si="22"/>
        <v>PELOINFTURB</v>
      </c>
      <c r="Y145" t="str">
        <f t="shared" si="23"/>
        <v>VINCHA TURBANTE</v>
      </c>
      <c r="Z145" s="2" t="str">
        <f t="shared" si="24"/>
        <v>EA0000000000056</v>
      </c>
      <c r="AA145">
        <f t="shared" si="25"/>
        <v>85</v>
      </c>
      <c r="AB145">
        <f t="shared" si="26"/>
        <v>200</v>
      </c>
      <c r="AC145">
        <v>0</v>
      </c>
      <c r="AD145">
        <v>0</v>
      </c>
      <c r="AE145" s="9">
        <v>44064</v>
      </c>
      <c r="AF145">
        <v>1</v>
      </c>
      <c r="AG145">
        <f t="shared" si="27"/>
        <v>14</v>
      </c>
      <c r="AH145">
        <f t="shared" si="28"/>
        <v>1</v>
      </c>
    </row>
  </sheetData>
  <sortState ref="A2:X145">
    <sortCondition ref="J2:J145"/>
    <sortCondition ref="I2:I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González</dc:creator>
  <cp:lastModifiedBy>Federico González</cp:lastModifiedBy>
  <cp:lastPrinted>2020-08-08T13:54:02Z</cp:lastPrinted>
  <dcterms:created xsi:type="dcterms:W3CDTF">2020-07-28T14:11:42Z</dcterms:created>
  <dcterms:modified xsi:type="dcterms:W3CDTF">2020-08-20T15:59:24Z</dcterms:modified>
</cp:coreProperties>
</file>