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2.xml" ContentType="application/vnd.openxmlformats-officedocument.spreadsheetml.comments+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Workspace\Testing\Software_Testing_Group19\"/>
    </mc:Choice>
  </mc:AlternateContent>
  <xr:revisionPtr revIDLastSave="0" documentId="13_ncr:1_{4D4EB7E8-F648-4EC0-A8EF-475F6F48494E}" xr6:coauthVersionLast="47" xr6:coauthVersionMax="47" xr10:uidLastSave="{00000000-0000-0000-0000-000000000000}"/>
  <bookViews>
    <workbookView xWindow="-108" yWindow="-108" windowWidth="23256" windowHeight="13176" activeTab="5" xr2:uid="{00000000-000D-0000-FFFF-FFFF00000000}"/>
  </bookViews>
  <sheets>
    <sheet name="Cover" sheetId="1" r:id="rId1"/>
    <sheet name="Test case List" sheetId="3" r:id="rId2"/>
    <sheet name="List Product" sheetId="4" r:id="rId3"/>
    <sheet name="Add Product" sheetId="5" r:id="rId4"/>
    <sheet name="Amend Product" sheetId="6" r:id="rId5"/>
    <sheet name="Test Report" sheetId="7" r:id="rId6"/>
  </sheets>
  <definedNames>
    <definedName name="ACTION" localSheetId="2">#REF!</definedName>
    <definedName name="ACTION">#REF!</definedName>
    <definedName name="LOCAL_DATE_SEPARATOR" localSheetId="2">#REF!</definedName>
    <definedName name="LOCAL_DATE_SEPARATOR">#REF!</definedName>
    <definedName name="LOCAL_DAY_FORMAT" localSheetId="2">#REF!</definedName>
    <definedName name="LOCAL_DAY_FORMAT">#REF!</definedName>
    <definedName name="LOCAL_HOUR_FORMAT">#REF!</definedName>
    <definedName name="LOCAL_MINUTE_FORMAT" localSheetId="2">#REF!</definedName>
    <definedName name="LOCAL_MINUTE_FORMAT">#REF!</definedName>
    <definedName name="LOCAL_MONTH_FORMAT" localSheetId="2">#REF!</definedName>
    <definedName name="LOCAL_MONTH_FORMAT">#REF!</definedName>
    <definedName name="LOCAL_SECOND_FORMAT" localSheetId="2">#REF!</definedName>
    <definedName name="LOCAL_SECOND_FORMAT">#REF!</definedName>
    <definedName name="LOCAL_TIME_SEPARATOR" localSheetId="2">#REF!</definedName>
    <definedName name="LOCAL_TIME_SEPARATOR">#REF!</definedName>
    <definedName name="LOCAL_YEAR_FORMAT">#REF!</definedName>
  </definedNames>
  <calcPr calcId="191029"/>
  <extLst>
    <ext uri="GoogleSheetsCustomDataVersion2">
      <go:sheetsCustomData xmlns:go="http://customooxmlschemas.google.com/" r:id="rId11" roundtripDataChecksum="cssNb+QWrlQFwtGljGT4L6Sc6B1NzzJiNbMTQJPaiBk="/>
    </ext>
  </extLst>
</workbook>
</file>

<file path=xl/calcChain.xml><?xml version="1.0" encoding="utf-8"?>
<calcChain xmlns="http://schemas.openxmlformats.org/spreadsheetml/2006/main">
  <c r="A19" i="6" l="1"/>
  <c r="A30" i="5"/>
  <c r="A29" i="5"/>
  <c r="A28" i="5"/>
  <c r="A25" i="4"/>
  <c r="A11" i="6"/>
  <c r="A12" i="4"/>
  <c r="A13" i="4"/>
  <c r="C13" i="7"/>
  <c r="C12" i="7"/>
  <c r="C11" i="7"/>
  <c r="C4" i="7"/>
  <c r="C5" i="7" s="1"/>
  <c r="C3" i="7"/>
  <c r="A18" i="6"/>
  <c r="A17" i="6"/>
  <c r="A16" i="6"/>
  <c r="A15" i="6"/>
  <c r="A14" i="6"/>
  <c r="A13" i="6"/>
  <c r="A12" i="6"/>
  <c r="A10" i="6"/>
  <c r="A9" i="6"/>
  <c r="E6" i="6"/>
  <c r="H13" i="7" s="1"/>
  <c r="D6" i="6"/>
  <c r="G13" i="7" s="1"/>
  <c r="B6" i="6"/>
  <c r="E13" i="7" s="1"/>
  <c r="A6" i="6"/>
  <c r="D13" i="7" s="1"/>
  <c r="A27" i="5"/>
  <c r="A26" i="5"/>
  <c r="A25" i="5"/>
  <c r="A24" i="5"/>
  <c r="A23" i="5"/>
  <c r="A22" i="5"/>
  <c r="A21" i="5"/>
  <c r="A20" i="5"/>
  <c r="A19" i="5"/>
  <c r="A18" i="5"/>
  <c r="A17" i="5"/>
  <c r="A16" i="5"/>
  <c r="A15" i="5"/>
  <c r="A14" i="5"/>
  <c r="A13" i="5"/>
  <c r="A12" i="5"/>
  <c r="A11" i="5"/>
  <c r="A10" i="5"/>
  <c r="A9" i="5"/>
  <c r="E6" i="5"/>
  <c r="H12" i="7" s="1"/>
  <c r="D6" i="5"/>
  <c r="G12" i="7" s="1"/>
  <c r="B6" i="5"/>
  <c r="E12" i="7" s="1"/>
  <c r="A6" i="5"/>
  <c r="D12" i="7" s="1"/>
  <c r="A24" i="4"/>
  <c r="A23" i="4"/>
  <c r="A22" i="4"/>
  <c r="A21" i="4"/>
  <c r="A20" i="4"/>
  <c r="A19" i="4"/>
  <c r="A18" i="4"/>
  <c r="A17" i="4"/>
  <c r="A16" i="4"/>
  <c r="A15" i="4"/>
  <c r="A14" i="4"/>
  <c r="A11" i="4"/>
  <c r="A10" i="4"/>
  <c r="A9" i="4"/>
  <c r="E6" i="4"/>
  <c r="H11" i="7" s="1"/>
  <c r="D6" i="4"/>
  <c r="G11" i="7" s="1"/>
  <c r="B6" i="4"/>
  <c r="E11" i="7" s="1"/>
  <c r="A6" i="4"/>
  <c r="D11" i="7" s="1"/>
  <c r="C6" i="1"/>
  <c r="F6" i="6" l="1"/>
  <c r="I13" i="7" s="1"/>
  <c r="E15" i="7"/>
  <c r="G15" i="7"/>
  <c r="D15" i="7"/>
  <c r="F6" i="5"/>
  <c r="C6" i="5" s="1"/>
  <c r="F12" i="7" s="1"/>
  <c r="F6" i="4"/>
  <c r="I11" i="7" s="1"/>
  <c r="H15" i="7"/>
  <c r="C6" i="6" l="1"/>
  <c r="F13" i="7" s="1"/>
  <c r="E18" i="7"/>
  <c r="I12" i="7"/>
  <c r="I15" i="7" s="1"/>
  <c r="E17" i="7" s="1"/>
  <c r="C6" i="4"/>
  <c r="F11" i="7" s="1"/>
  <c r="F1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scheme val="minor"/>
          </rPr>
          <t>======
ID#AAAAK7FHTW0
    (2020-12-10 04:11:19)
*A: Add
  M: Modify
  D: Delete</t>
        </r>
      </text>
    </comment>
  </commentList>
  <extLst>
    <ext xmlns:r="http://schemas.openxmlformats.org/officeDocument/2006/relationships" uri="GoogleSheetsCustomDataVersion2">
      <go:sheetsCustomData xmlns:go="http://customooxmlschemas.google.com/" r:id="rId1" roundtripDataSignature="AMtx7mgQxWAXhpHG97SYpGMjmXEa57Mjg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Calibri"/>
            <scheme val="minor"/>
          </rPr>
          <t>======
ID#AAABZqbXplM
    (2020-12-10 04:11:19)
Pass
Fail
Untested
N/A</t>
        </r>
      </text>
    </comment>
  </commentList>
  <extLst>
    <ext xmlns:r="http://schemas.openxmlformats.org/officeDocument/2006/relationships" uri="GoogleSheetsCustomDataVersion2">
      <go:sheetsCustomData xmlns:go="http://customooxmlschemas.google.com/" r:id="rId1" roundtripDataSignature="AMtx7mirQiV/9xv7qS0BDXf+8S8ibnK7Cg=="/>
    </ext>
  </extLst>
</comments>
</file>

<file path=xl/sharedStrings.xml><?xml version="1.0" encoding="utf-8"?>
<sst xmlns="http://schemas.openxmlformats.org/spreadsheetml/2006/main" count="371" uniqueCount="222">
  <si>
    <t>TEST CASE</t>
  </si>
  <si>
    <t>Project Name</t>
  </si>
  <si>
    <t>AB-SD</t>
  </si>
  <si>
    <t>Creator</t>
  </si>
  <si>
    <t>Huỳnh Ngọc Quang Minh</t>
  </si>
  <si>
    <t>Project Code</t>
  </si>
  <si>
    <t>Reviewer/Approver</t>
  </si>
  <si>
    <t>Document Code</t>
  </si>
  <si>
    <t>Issue Date</t>
  </si>
  <si>
    <t>26-Octuber-24</t>
  </si>
  <si>
    <t>Version</t>
  </si>
  <si>
    <t>Record of change</t>
  </si>
  <si>
    <t>Effective Date</t>
  </si>
  <si>
    <t>Change Item</t>
  </si>
  <si>
    <t>*A,D,M</t>
  </si>
  <si>
    <t>Change description</t>
  </si>
  <si>
    <t>Reference</t>
  </si>
  <si>
    <t>0.1</t>
  </si>
  <si>
    <t>A</t>
  </si>
  <si>
    <t>Create sample file of Test Case</t>
  </si>
  <si>
    <t>AB-SD_Software Requirements Specification</t>
  </si>
  <si>
    <t>Note</t>
  </si>
  <si>
    <t>List Product</t>
  </si>
  <si>
    <t>Add Product</t>
  </si>
  <si>
    <t>Amend Product</t>
  </si>
  <si>
    <t>TEST CASE LIST</t>
  </si>
  <si>
    <t>Test Environment Setup Description</t>
  </si>
  <si>
    <t>&lt;List enviroment requires in this system
1. Server
2. Database
3. Web Browser
...
&gt;</t>
  </si>
  <si>
    <t>No</t>
  </si>
  <si>
    <t>Function Name</t>
  </si>
  <si>
    <t>Sheet Name</t>
  </si>
  <si>
    <t>Description</t>
  </si>
  <si>
    <t>Pre-Condition</t>
  </si>
  <si>
    <t>Module Code</t>
  </si>
  <si>
    <t>PD_MNG_List</t>
  </si>
  <si>
    <t>Passed</t>
  </si>
  <si>
    <t>Test requirement</t>
  </si>
  <si>
    <t>Failed</t>
  </si>
  <si>
    <t>Tester</t>
  </si>
  <si>
    <t>Huynh Ngoc Quang Minh</t>
  </si>
  <si>
    <t>Blocked</t>
  </si>
  <si>
    <t>Untested</t>
  </si>
  <si>
    <t>Skipped</t>
  </si>
  <si>
    <t>Number of Test cases</t>
  </si>
  <si>
    <t>ID</t>
  </si>
  <si>
    <t>Test Case Description</t>
  </si>
  <si>
    <t>Test Case Procedure</t>
  </si>
  <si>
    <t>Expected Output</t>
  </si>
  <si>
    <t>Inter-test case Dependence</t>
  </si>
  <si>
    <t>Result</t>
  </si>
  <si>
    <t>Test date</t>
  </si>
  <si>
    <t>Log in with role = User (Permission = 2)
User Account have already enable sale account</t>
  </si>
  <si>
    <t>Product_List_02</t>
  </si>
  <si>
    <t>Product_List_04</t>
  </si>
  <si>
    <t>Product_List_05</t>
  </si>
  <si>
    <t>PD_MNG_Add</t>
  </si>
  <si>
    <t>AddProduct</t>
  </si>
  <si>
    <t>1. The File Chooser of OS is opened and only display imgae file, folder:
    + .jpg, .jpeg, .png
2. Message "Không thể tải lên tập tin, Kích thước tập tin vượt quá 2.0 MB." is displayed
3. Message "Không thể tải lên tập tin, Định dạng file không hợp lệ (chỉ hỗ trợ jpg,jpeg,png)." is displayed</t>
  </si>
  <si>
    <t>1. The Product name field fill with red stroke and display error text: "Tên sản phẩm của bạn quá ngắn. Vui lòng nhập ít nhất 10 kí tự."
2. Message "Tên sản phẩm của bạn quá ngắn. Vui lòng nhập ít nhất 10 kí tự." is displayed, no new product added</t>
  </si>
  <si>
    <t>PD_MNG_Amend</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</si>
  <si>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</si>
  <si>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</si>
  <si>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</si>
  <si>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</si>
  <si>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</si>
  <si>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</si>
  <si>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</si>
  <si>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</si>
  <si>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</si>
  <si>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</si>
  <si>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</si>
  <si>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</si>
  <si>
    <t>Kiểm tra hủy thêm sản phẩm</t>
  </si>
  <si>
    <t>Kiểm tra hiển thị danh sách Sản phẩm khi nhấn vào [Tất cả sản phẩm] trên màn hình quản lý sản phẩm</t>
  </si>
  <si>
    <t>Log in with role = User (Permission = 2)
Tài khoản đã kích hoạt kênh bán hàng</t>
  </si>
  <si>
    <t>Pre-condition:
+Trong DB có 24 sản phẩm
Step:
1. Trong màn hình quản lý sản phẩm, nhấn vào [Tất cả sản phẩm], sau đó nhấn vào tab [Tất cả]</t>
  </si>
  <si>
    <t>Kiểm tra lọc sản phẩm theo tên</t>
  </si>
  <si>
    <t>Pre-condition:
+ In DB, there're:
   - 14 sản phẩm, bao gồm:
      + 6  sản phẩm có chữ "Áo thun"
      + 8 sản phẩm có chữ "Áo Hoodie"
Step:
1. Trong trang tất cả sản phẩm
2. Tìm kiếm "Áo thun"
3. Tìm kiếm "Áo Hoodie"</t>
  </si>
  <si>
    <t>1. Chỉ 6 sản phẩm có chữ "Áo Thun" được tìm thấy và hiển thị trong 1 trang
2. Chỉ 8 sản phẩm có chữ "Áo Hoodie" được tìm thấy và hiển thị trong 1 trang</t>
  </si>
  <si>
    <t>Kiểm tra sắp xếp sản phẩm theo "Giá"</t>
  </si>
  <si>
    <t>1. Trong trang Danh sách sản phẩm, nhấn vào cột "Giá"
2. Nhấn vào cột "Giá" thêm lần nữa</t>
  </si>
  <si>
    <t>1. Các sản phẩm được sắp xếp tăng dần giá tiền
2. Các sản phẩm được sắp xếp giảm dần giá tiền</t>
  </si>
  <si>
    <t>Kiểm tra thay đổi phân trang sản phẩm</t>
  </si>
  <si>
    <t>Pre-condition:
+ Trong DB có 24 sản phẩm
1. Trong màn hình Danh Sách sản phẩm, chọn phân trang 12 SP / page
2. Chọn phân trang 24 SP / page</t>
  </si>
  <si>
    <t>1. 24 sản phẩm được hiển thị trong 2 trang, với 12 SP / trang
2. 24 sản phẩm được hiển thị trong 1 trang</t>
  </si>
  <si>
    <t>Kiểm tra lùi phân trang sản phẩm</t>
  </si>
  <si>
    <t>1. Lùi về trang trước đó (trang 1) và hiển thị 12 sản phẩm trước đó</t>
  </si>
  <si>
    <t>Pre-condition:
   + Trong DB có 24 sản phẩm
   + Hiển thị 12 sản phẩm / trang
   + Hiện đang ở trang thứ 2
1. Trong trang danh sách sản phẩm, nhấn vào trang trước</t>
  </si>
  <si>
    <t>Kiểm tra phân trang sản phẩm tiếp theo</t>
  </si>
  <si>
    <t>Pre-condition:
   + Trong DB có 24 sản phẩm
   + Hiển thị 12 sản phẩm / trang
   + Hiện đang ở trang thứ 1
1. Trong trang danh sách sản phẩm, nhấn vào trang tiếp theo</t>
  </si>
  <si>
    <t>1. Tiến đến trang tiếp theo (trang 2) và hiển thị 12 sản phẩm tiếp theo</t>
  </si>
  <si>
    <t>1. Trong màn hình danh sách Sản Phẩm, nhấn vào 1 sản phẩm bất kỳ
2. Tại màn hình chi tiết sản phẩm, nhấn quay lại</t>
  </si>
  <si>
    <t>1. Màn hình chi tiết sản phẩm được hiển thị
2. Màn hình danh sách sản phẩm được hiển thị</t>
  </si>
  <si>
    <t>Kiểm tra hiển thị danh sách sản phẩm đang hoạt động</t>
  </si>
  <si>
    <t>Pre-condition: 
+ In DB, there're:
   - 24 Sản phẩm đang hoạt động:
Step: 
1. Trong màn hình danh sách sản phẩm, nhấn vào Đang hoạt động</t>
  </si>
  <si>
    <t>1. Màn hình danh sách sản phẩm đang hoạt động được hiển thị.
+ 24 sản phẩm được hiển thị trong 2 trang
+ 12 sản phẩm / trang
+ Tất cả sản phẩm được hiển thị sắp xếp giảm dần theo ngày khởi tạo</t>
  </si>
  <si>
    <t>Kiểm tra lọc sản phẩm hết hàng, sắp hết hàng</t>
  </si>
  <si>
    <t>1. Danh sách sản phẩm hết hàng được hiển thị:
+ 1  sản phẩm hết hàng được hiển thị trong 1 trang 
2. Danh sách sản phẩm sắp hết hàng được hiển thị:
+ 1 sản phẩm sắp hết hàng được hiển thị trong 1 trang</t>
  </si>
  <si>
    <t>Kiểm tra lọc sản phẩm cần cải thiện nội dung</t>
  </si>
  <si>
    <t>Pre-condition: 
+ In DB có 1 sản phẩm cần cải thiện nội dung
Step: 
1. Trong màn hình sản phẩm đang hoạt động, chọn [Cần cải thiện nội dung]</t>
  </si>
  <si>
    <t>1. Danh sách sản phẩm cần cải thiện nội dung được hiển thị:
  + 1 sản phẩm được hiển thị trong 1 trang</t>
  </si>
  <si>
    <t>Kiểm tra sắp xếp sản phẩm theo "Kho hàng"</t>
  </si>
  <si>
    <t>1. Trong trang Danh sách sản phẩm, nhấn vào cột "Kho hàng"
2. Nhấn vào cột "Kho hàng" thêm lần nữa</t>
  </si>
  <si>
    <t>1. Các sản phẩm được sắp xếp tăng dần theo tồn kho
2. Các sản phẩm được sắp xếp giảm dần theo tồn kho</t>
  </si>
  <si>
    <t>Kiểm tra hiển thị danh sách sản phẩm chưa được đăng</t>
  </si>
  <si>
    <t>Kiểm tra tìm kiếm sản phẩm theo ngành hàng</t>
  </si>
  <si>
    <t>Pre-condition:
+ Trong DB có 7 sản phẩm thuộc ngành hàng áo Hoodie
1. Trong trang Danh sách sản phẩm, tìm kiếm theo ngành hàng "Thời trang nam &gt; Hoodie &amp; Áo nỉ &gt; Áo hoodie"</t>
  </si>
  <si>
    <t>1. 7 sản phẩm được hiển thị trong 1 trang</t>
  </si>
  <si>
    <t xml:space="preserve">1. Sản phẩm chưa được đăng được hiển thị 
+ 24 sản phẩm chưa được đăng hiển thị trong 2 trang
+ 12 sản phẩm / trang
+ Tất cả sản phẩm sắp xếp theo ngày khởi tạo
</t>
  </si>
  <si>
    <t>Kiểm tra tìm kiếm sản phẩm theo SKU</t>
  </si>
  <si>
    <t>Pre-condition:
+ In DB, there're:
   1 Sản phẩm có SKU là 123456789
Step:
1.Trong màn hình danh sách sản phẩm, nhập 123456789 vào thanh tìm kiếm</t>
  </si>
  <si>
    <t>1. 1 sản phẩm được hiển thị với SKU là 123456789</t>
  </si>
  <si>
    <t>Kiểm tra tìm kiếm sản phẩm theo mã SKU thể loại</t>
  </si>
  <si>
    <t>Pre-condition:
+ In DB, there're:
   1 Sản phẩm có SKU thể loại là 123456789
Step:
1.Trong màn hình danh sách sản phẩm, nhập 123456789 vào thanh tìm kiếm</t>
  </si>
  <si>
    <t>Kiểm tra tìm kiếm sản phẩm theo mã sản phẩm</t>
  </si>
  <si>
    <t>1. sản phẩm được hiển thị với SKU thể loại là 123456789</t>
  </si>
  <si>
    <t>Pre-condition:
+ In DB, there're:
   1 Sản phẩm có mã sản phẩm là 26573896069
Step:
1.Trong màn hình danh sách sản phẩm, nhập 26573896069 vào thanh tìm kiếm</t>
  </si>
  <si>
    <t>1. sản phẩm được hiển thị với mã sản phẩm là 26573896069</t>
  </si>
  <si>
    <t>Kiểm tra thêm sản phẩm mới chỉ với các trường bắt buộc</t>
  </si>
  <si>
    <t>1. Màn hình chi tiết sản phẩm được hiển thị.
3.  Màn hình danh sách sản phẩm được hiển thị
   - Tin nhắn lưu và ẩn thành công được hiển thị
   - Màn hình danh sách sản phẩm được hiển thị
   - Sản phẩm mới được hiển thị trong list</t>
  </si>
  <si>
    <t>Kiểm tra hiển thị chi tiết sản phẩm khi nhấn vào 1 sản phẩm</t>
  </si>
  <si>
    <t>Kiểm tra thêm sản phẩm nhưng thiếu trường bắt buộc</t>
  </si>
  <si>
    <t>2.  Màn hình chi tiết sản phẩm vẫn hiển thị
   - Hiển thị dòng chữ  [Không thể lưu vì sản phẩm đang có 1 lỗi cần được chỉnh sửa. Chỉnh sửa ngay]
 3.  - Con trỏ chuột di chuyển tới trường tên sản phẩm
   - Trường tên sản phẩm bị tô đỏ
4. Quay trở về màn hình danh sách sản phẩm
   - Không có sản phẩm mới được thêm
   - Tất cả danh sách sản phẩm vẫn hiển thị như cũ</t>
  </si>
  <si>
    <t>Kiểm tra có thể thêm sản phẩm sau khi nhập lỗi</t>
  </si>
  <si>
    <t>2.  Màn hình chi tiết sản phẩm vẫn hiển thị
4.  The Product List screen is displayed
   - Tin nhắn thông báo "Lưu và ẩn thành công" được hiển thị
5. Quay trở lại màn hình danh sách sản phẩm
   - sản phẩm mới được hiển thị trong danh sách</t>
  </si>
  <si>
    <t>1. Trong màn hình chi tiết sản phẩm, nhập toàn bộ tất cả các trường bắt buộc
2. Chọn hủy</t>
  </si>
  <si>
    <t>2. Quay trở về màn hình danh sách sản phẩm:
- Không có sản phẩm mới được thêm vào</t>
  </si>
  <si>
    <t>Kiểm tra hiển thị gợi ý khi focus vào trường nhập liệu</t>
  </si>
  <si>
    <t>1. Trong màn hình chi tiết sản phẩm, nhấp chuột vào trường tên sản phẩm
2.Nhấp chuột vào trường mô tả sản phẩm</t>
  </si>
  <si>
    <t>1. Gợi ý nhập tên sản phẩm được hiển thị bên trái
2. Gợi ý mô tả sản phẩm được hiển thị</t>
  </si>
  <si>
    <t>Kiểm tra thêm 1 hình ảnh không hợp lệ</t>
  </si>
  <si>
    <t>Kiểm tra thêm 1 hình ảnh hợp lệ</t>
  </si>
  <si>
    <t>Pre-condition:
- Hình ảnh hợp lệ:
    + size &lt; 2.0 mb
    + extension: .jpg, .jpeg, .png
1. Trong màn hình chi tiết sản phẩm, chọn thêm hình ảnh
2. Upload hình ảnh có kích thước &lt; 2.0 mb và định dạng .jpg, .jpeg, hoặc .png
3. Chọn add thêm hình ảnh, và upload hình ảnh khác hợp lệ</t>
  </si>
  <si>
    <t>1. File chooser hiển thị với các extension:
    + .jpg, .jpeg, .png
2. Hình ảnh được upload thành công
3. Hình ảnh được upload thành công và ở vị trí thứ 2</t>
  </si>
  <si>
    <t>Kiểm tra thêm ảnh bìa cho sản phẩm</t>
  </si>
  <si>
    <t>Kiểm tra thêm 1 video hợp lệ cho sản phẩm</t>
  </si>
  <si>
    <t>1. File chooser được hiển thị, với các extensions:
    + .m4v, .mp4
2. Màn hình edit video được hiển thị
3.  video được đăng tải</t>
  </si>
  <si>
    <t>Kiểm tra thêm 1 video không hợp lệ</t>
  </si>
  <si>
    <t>1. The File Chooser of OS is opened and only display video file, folder:
    + .m4v, .mp4
2. Message "Không thể tải lên tập tin, Kích thước tập tin vượt quá 30.0 MB." is displayed
3. Cho phép người dùng cắt video
4. Message "Không thể tải lên tập tin, Định dạng file không hợp lệ (chỉ hỗ trợ mp4, m4v)." is displayed</t>
  </si>
  <si>
    <t>Kiểm tra hiển thị chi tiết thông tin bán hàng</t>
  </si>
  <si>
    <t>1. Trong trang chi tiết sản phẩm, chọn ngành hàng: thời trang nam &gt; Hoodie &amp; Áo nỉ &gt; Áo Hoodie
2. Chọn ngành hàng khác: Sắc đẹp &gt; nước hoa</t>
  </si>
  <si>
    <t>Kiểm tra hiển thị thông tin bán hàng</t>
  </si>
  <si>
    <t>1. Danh sách phân loại hàng được hiển thị
2. Khoảng giá được hiển thị</t>
  </si>
  <si>
    <t>Kiểm tra hiển thị vận chuyển</t>
  </si>
  <si>
    <t>1. Trong tab vận chuyển nhập câng nặng: 100 gr
2. Nhập câng nặng: 1000 gr</t>
  </si>
  <si>
    <t>1. Gía ship được tính toán và hiển thị
2. Giá ship mắc hơn</t>
  </si>
  <si>
    <t>Kiểm tra thêm sản phẩm với thông tin không hợp lệ</t>
  </si>
  <si>
    <t>Kiểm tra thêm nhóm phân loại sản phẩm</t>
  </si>
  <si>
    <t>1. Bảng thêm phân loại được hiển thị
2. Bảng phân loại có thêm cột màu sắc
3. Bảng phân loại có thêm cột kích thước sau cột màu sắc</t>
  </si>
  <si>
    <t>1. File chooser được hiển thị với các extensions:
    + .jpg, .jpeg, .png
2. Ảnh bìa là ảnh mới vừa thêm
4. Ảnh bìa là ảnh mới thứ 2</t>
  </si>
  <si>
    <t>Thay đổi cân nặng và kích thước đóng gói vận chuyển cho từng phân loại</t>
  </si>
  <si>
    <t>1. Trong tab Vận chuyển, kích hoạt [Thiết lập cân nặng &amp; kích thước cho từng phân loại]</t>
  </si>
  <si>
    <t>1. Bảng phân loại thêm các cột: Cân nặng (Sau khi đóng gói), Kích thước đóng gói (Phí vận chuyển thực tế sẽ thay đổi nếu bạn nhập sai kích thước), giá vận chuyển</t>
  </si>
  <si>
    <t>Kiểm tra nhập sai giá tiền</t>
  </si>
  <si>
    <t>1. Trong tab thông tin bán hàng nhập giá tiền: 0 đ
2. Nhập giá tiền: 1000000000
3. Chọn lưu và ẩn</t>
  </si>
  <si>
    <t>1. Ô nhập giá tiền bị tô đỏ, hiển thị tin nhắn: "Giá trị phải ít nhất 1.000"
2. error message: "Giá đã vượt quá giá trị tối đa 120.000.000"
3. Message "Giá tiền không hợp lệ. Giá đã vượt quá giá trị tối đa 120.000.000" được hiển thị, không có sản phẩm mới được tạo</t>
  </si>
  <si>
    <t>1. Trong màn hình "Đăng Hàng Loạt" chọn "Tải về biểu mẫu" tab
2. Chọn biểu mẫu cơ bản: "Biểu mẫu cơ bản"
3. Chọn Tải về
4. Chọn lưu</t>
  </si>
  <si>
    <t>3. File chooser được hiển thị với định dạng .xlsx
4. Tải về biểu mẫu</t>
  </si>
  <si>
    <t>Kiểm tra tải về biểu mẫu đăng sản phẩm hàng loạt</t>
  </si>
  <si>
    <t>Kiểm tra đăng lên biểu mẫu hợp lệ thêm sản phẩm hàng loạt</t>
  </si>
  <si>
    <t>1. Trong màn hình "Đăng Hàng Loạt", chọn  "Đăng lên" tab
2. Nhấn vào button chọn tập tin
3. Chọn tập tin .xlsx</t>
  </si>
  <si>
    <t>2. File chooser hiển thị với các extensions: .xlsx
3. File được tải lên, hiển thị bảng sản phẩm</t>
  </si>
  <si>
    <t>Kiểm tra chỉnh sửa sản phẩm</t>
  </si>
  <si>
    <t>1. Màn hình chi tiết sản phẩm được hiển thị
3. Tin nhắn "Cập nhật sản phẩm thành công" được hiển thị
4. Quay trở về màn hình danh sách sản phẩm:
   - Không có sản phẩm mới được thêm vào
   - Sản phẩm được chọn ở bước 1 đã được thay đổi thông tin
   - Sản phẩm vừa được cập nhật đứng đầu danh sách hiển thị</t>
  </si>
  <si>
    <t>Kiểm tra hiển thị 1 sản phẩm</t>
  </si>
  <si>
    <t>1. Trong màn hình danh sách sản phẩm, chọn 1 sản phẩm bất kì
2. Trong màn hình chi tiết sản phẩm, thay đổi vài trường bất kì
3. Chọn lưu
4. Quay về</t>
  </si>
  <si>
    <t>2. Message “Bạn có chắc để Hiển thị?” (with 2 buttons: [OK] and [Cancel]) is displayed.
3. Hiện thị message hiển thị sản phẩm thành công. Quay trở về màn hình danh sách sản phẩm và tab đang hoạt động số lượng sản phẩm sẽ tăng lên 1</t>
  </si>
  <si>
    <t>Kiểm tra ẩn 1 sản phẩm</t>
  </si>
  <si>
    <t>2. Hiện thị message ẩn sản phẩm thành công. Quay trở về màn hình danh sách sản phẩm và tab đang hoạt động số lượng sản phẩm sẽ giảm đi 1</t>
  </si>
  <si>
    <t>Kiểm tra hủy thay đổi 1 sản phẩm</t>
  </si>
  <si>
    <t>3. Quay về màn hình danh sách sản phẩm
   - Không có sản phẩm mới được thêm vào
   - Sản phẩm được chọn không thay đổi bất kì giá trị nào</t>
  </si>
  <si>
    <t>Kiểm tra thay đổi sản phẩm với 1 giá trị không hợp lệ</t>
  </si>
  <si>
    <t>3. Message "Tên sản phẩm của bạn quá ngắn. Vui lòng nhập ít nhất 10 kí tự." is displayed, product not change</t>
  </si>
  <si>
    <t>Kiểm tra xóa 1 sản phẩm</t>
  </si>
  <si>
    <t>2. Sản phẩm được xóa, màn hình danh sách sản phẩm được hiển thị với số lượng sản phẩm giảm đi 1</t>
  </si>
  <si>
    <t>Kiểm tra thay đổi vận chuyển sản phẩm</t>
  </si>
  <si>
    <t>3. Sản phẩm được thay đổi
4. Vận chuyển nhanh không còn hỗ trợ sản phẩm đó</t>
  </si>
  <si>
    <t>Kiểm tra thay đổi ngành hàng sản phẩm</t>
  </si>
  <si>
    <t>2. Toàn bộ thông tin ngành hàng mới được hiển thị
3. Sản phẩm được thay đổi thông tin ngành hàng</t>
  </si>
  <si>
    <t>Kiểm tra cập nhật số lượng kho hàng sản phẩm</t>
  </si>
  <si>
    <t>1. Trong màn hình danh sách sản phẩm, chọn 1 sản phẩm bất kì
2. Thay đổi số lượng kho sản phẩm
3. Chọn cập nhật</t>
  </si>
  <si>
    <t>3. Sản phẩm được cập nhật số lượng kho và hiển thị thay đổi trên màn hình danh sách sản phẩm.</t>
  </si>
  <si>
    <t>Kiểm tra xóa sản phẩm từ màn hình danh sách sản phẩm</t>
  </si>
  <si>
    <t>1. Trong màn hình danh sách sản phẩm, chọn xóa 1 sản phẩm bất kì</t>
  </si>
  <si>
    <t>1. Sản phẩm bị xóa, danh sách sản phẩm không còn hiển thị sản phẩm đó</t>
  </si>
  <si>
    <t>Kiểm tra thay đổi bố cục hiển thị danh sách sản phẩm</t>
  </si>
  <si>
    <t>Pre-condition:
+ Trong DB, có 24 sản phẩm 
Step:
1. Trong màn hình danh sách sản phẩm chọn bố cục theo bảng
2. Chọn bố cục theo ô vuông</t>
  </si>
  <si>
    <t>1. Danh sách sản phẩm bố trí theo bảng, mỗi sản phẩm 1 hàng
2. Danh sách sản phẩm bố trí theo ô vuông, nhiều sản phẩm trong 1 hàng</t>
  </si>
  <si>
    <t>Kiểm tra thêm kích thước đóng gói cho vận chuyển</t>
  </si>
  <si>
    <t>1. Trong màn hình Chi tiết sản phẩm, nhập kích thước 10 x 100 x 10
2. Thay đổi thành 10 x 10 x 10</t>
  </si>
  <si>
    <t>1. Phương thức vận chuyển báo quá chiều dài
2. Phương thức vận chuyển hiển thị giá tiền</t>
  </si>
  <si>
    <t>Kiểm tra thêm thông tin chuẩn bị hàng cho sản phẩm</t>
  </si>
  <si>
    <t>1. Trong màn hình chi tiết sản phẩm, tại tab thông tin khác chọn Đồng ý cho Hàng đặt trước 
2. Thay đổi ngày
3. Chọn lưu và ẩn</t>
  </si>
  <si>
    <t>1. Hiển thị message "Tôi cần 5 ngày chuẩn bị hàng. Bạn có thể chọn từ 5 đến 15 ngày. Shopee đề xuất chọn thời gian sớm nhất trong khả năng vận hành của bạn nhằm tăng tỉ lệ chuyển đổi!"
3. sản phẩm lưu và hiển thị trên màn hình danh sách sản phẩm</t>
  </si>
  <si>
    <t>Kiểm tra thêm khoảng giá cho sản phẩm</t>
  </si>
  <si>
    <t>1. Trong màn hình chi tiết sản phẩm, tại tab thông tin bán hàng, chọn thêm khoảng giá
2. Thêm khoảng giá:
+ Từ sản phẩm 1
+ Đến sản phẩm 3
+ Đơn giá 100000 
3. Chọn lưu và ẩn</t>
  </si>
  <si>
    <t>1. Bảng thêm khoảng giá được hiển thị với các cột Khoảng giá
Từ (sản phẩm), Đến (sản phẩm), Đơn Giá, Thao tác
3. Sản phẩm được lưu và hiển thị trong màn hình danh sách sản phẩm</t>
  </si>
  <si>
    <t>Kiểm tra thay đổi thêm phân loại hàng</t>
  </si>
  <si>
    <t>1. Trong màn hình danh sách sản phẩm chọn 1 sản phẩm bất kì
2. Chọn thêm phân loại hàng
3. Thêm phân loại hàng
4. Chọn cập nhật</t>
  </si>
  <si>
    <t>4. Sản phẩm có thêm phân loại hàng mới, hiển thị lên màn hình danh sách sản phẩm</t>
  </si>
  <si>
    <t>1. Chi tiết thông tin bán hàng được hiển thị với các trường [Áo Hoodie]:
  + thương hiệu, chất liệu, mùa, phong cách, rất lớn, xuất xứ, mẫu, chiều dài tay áo, tall fit, tên tổ chức chịu trách nhiệm sản xuất
2. Tất cả các trường được thay thế với:
  + thương hiệu, hạn sử dụng, kích cỡ sản phẩm, công thức, ngày hết hạn, giới tính, kiểu đóng gói, mùi hương, xuất  xứ, nồng độ hương, thể tích</t>
  </si>
  <si>
    <t>1. Màn hình danh sách sản phẩm được hiển thị.
+ 24 sản phẩm được hiển thị trong 2 trang
+ 12 sản phẩm / trang
+ Bao gồm các cột Tên sản phẩm, Doanh số, Giá, Kho hàng, Chất lượng nội dung, thao tác, ngày khởi tạo
+ Tất cả sản phẩm được hiển thị sắp xếp giảm dần theo ngày khởi tạo</t>
  </si>
  <si>
    <t>Pre-condition: 
+ In DB, there're:
   - 24 sản phẩm, bao gồm:
   - 1 Sản phẩm hết hàng
   - 1 Sắp hết hàng
Step: 
1. Trong màn hình danh sách sản phẩm đang hoạt động, chọn tab [Cần bổ sung hàng]
2. Chọn lọc [Hết hàng]
3. Chọn lọc [Sắp hết hàng]</t>
  </si>
  <si>
    <t>Pre-condition: 
+ Trong DB, có 24 sản phẩm chưa được đăng
Step: 
1. Trong màn hình danh sách sản phẩm, chọn [Chưa được đăng]</t>
  </si>
  <si>
    <t>1. Trong màn hình danh sách sản phẩm, chọn [Thêm sản phẩm mới]
2. Trong màn hình chi tiết sản phẩm, nhập các thông tin
  -  Hình ảnh
   - Ảnh bìa
   - Tên sản phẩm
   - Ngành hàng
   - Mô tả sản phẩm
   - Thương hiệu
   - Giá tiền
   - Kho
   - Vận chuyển
3. Chọn [Lưu và ẩn]</t>
  </si>
  <si>
    <t>1. Trong màn hình chi tiết sản phẩm, nhập dữ liệu cho các trường, ngoại trừ:
   - Tên sản phẩm
2. Chọn [Lưu và ẩn]
3. Nhấn vào [Chỉnh sửa ngay]
4. Chọn hủy
* Mandatory fields
  -  Hình ảnh
   - Ảnh bìa
   - Tên sản phẩm
   - Ngành hàng
   - Mô tả sản phẩm
   - Thương hiệu
   - Giá tiền
   - Kho
   - Vận chuyển</t>
  </si>
  <si>
    <t>1. Trong màn hình chi tiết sản phẩm, nhập dữ liệu cho các trường, ngoại trừ:
   - Tên sản phẩm
2. Chọn [Lưu và ẩn]
3. Nhập tên sản phẩm
4. Chọn [Lưu và ẩn]
5. Chọn [Xác nhận]</t>
  </si>
  <si>
    <t>1. Trong màn hình chi tiết sản phẩm, chọn [Thêm hình ảnh]
2. Upload hình ảnh có kích thước &gt; 2.0mb
3. Chọn thêm hình ảnh lần nữa, upload hình ảnh có extension khác với .jpg, .jpeg,.png:
  + .webp</t>
  </si>
  <si>
    <t>1. Trong màn hình chi tiết sản phẩm, chọn [Thêm ảnh]
2. Upload 1 hình ảnh hợp lệ
3. Upload thêm 1 hình ảnh hợp lệ
4. Xóa hình ảnh đầu tiên</t>
  </si>
  <si>
    <t>Pre-condition:
- Video hợp lệ:
   + max size: 30mb
   + max resolution: 1280 x 1280 px
   + max duration: 10s - 60s
   + extension: mp4, m4v
1. Trong màn hình chi tiết sản phẩm, chọn [Thêm video]
2. Upload 1 video hợp lệ
3. Chọn [Xác nhận]</t>
  </si>
  <si>
    <t>1. Trong màn hình chi tiết sản phẩm, chọn [Thêm video]
2. Upload video không hợp lệ với size &gt; 30 mb
3. Upload video with duration 1p30s
4. Upload video with extension: mkv</t>
  </si>
  <si>
    <t>1. Trong tab thông tin bán hàng, chọn [Thêm phân loại]
2. Chọn [Thêm khoảng giá]</t>
  </si>
  <si>
    <t>1. Trong tab thông tin cơ bản, thêm tên sản phẩm "abc"
2. Chọn [Lưu và ẩn]</t>
  </si>
  <si>
    <t>1. Trong tab thông tin bán hàng, chọn [Thêm phân loại]
2.Thêm phân loại đầu tiên: màu sắc
3. Thêm phân loại khác: 
  + Chọn thêm phân loại
  + Chọn kích thước</t>
  </si>
  <si>
    <t>1. Trong màn hình danh sách sản phẩm, chọn 1 sản phẩm đã bị ẩn bất kì
2. Chọn [Hiển thị]
3. Chọn option [Hiển thị]</t>
  </si>
  <si>
    <t>1. Trong màn hình danh sách sản phẩm, chọn 1 sản phẩm đang hoạt động bất kì
2. Chọn [Ẩn]</t>
  </si>
  <si>
    <t>1. Trong màn hình danh sách sản phẩm, chọn 1 sản phẩm bất kì
2. Trong màn hình chi tiết sản phẩm, thay đổi giá trị các thuộc tính
3. Chọn [Hủy]</t>
  </si>
  <si>
    <t>1. Trong màn hình danh sách sản phẩm, chọn 1 sản phẩm bất kì
2. Thay thế tên sản phẩm thành: abc
3. Chọn [Cập nhật]</t>
  </si>
  <si>
    <t>1. Trong màn hình danh sách sản phẩm, chọn 1 sản phẩm bất kì
2. Trong màn hình Chi tiết sản phẩm, chọn [Xóa]</t>
  </si>
  <si>
    <t>1. Trong màn hình danh sách sản phẩm, chọn 1 sản phẩm bất kì
2. Tắt vận chuyển nhanh
3. Chọn [Cập nhật]
4. Trong màn hình danh sách sản phẩm, chọn lại sản phẩm ở b1</t>
  </si>
  <si>
    <t>1. Trong màn hình danh sách sản phẩm, chọn 1 sản phẩm bất kì
2. Thay đổi ngành hàng sản phẩm
3. Nhập thông tin và chọn [Cập nhật]</t>
  </si>
  <si>
    <t>[Quản lý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</si>
</sst>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d\-mmm\-yy"/>
  </numFmts>
  <fonts count="29">
    <font>
      <sz val="11"/>
      <color rgb="FF000000"/>
      <name val="Calibri"/>
      <scheme val="minor"/>
    </font>
    <font>
      <sz val="10"/>
      <color theme="1"/>
      <name val="Tahoma"/>
    </font>
    <font>
      <b/>
      <sz val="22"/>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theme="1"/>
      <name val="Calibri"/>
    </font>
    <font>
      <sz val="11"/>
      <color rgb="FF000000"/>
      <name val="Calibri"/>
    </font>
    <font>
      <sz val="11"/>
      <color theme="1"/>
      <name val="Calibri"/>
    </font>
    <font>
      <b/>
      <sz val="20"/>
      <color theme="1"/>
      <name val="Tahoma"/>
    </font>
    <font>
      <b/>
      <sz val="11"/>
      <color rgb="FF993300"/>
      <name val="Tahoma"/>
    </font>
    <font>
      <i/>
      <sz val="11"/>
      <color rgb="FF008000"/>
      <name val="Tahoma"/>
    </font>
    <font>
      <b/>
      <sz val="11"/>
      <color rgb="FFFFFFFF"/>
      <name val="Tahoma"/>
    </font>
    <font>
      <sz val="11"/>
      <color theme="1"/>
      <name val="Tahoma"/>
    </font>
    <font>
      <u/>
      <sz val="11"/>
      <color rgb="FF0000FF"/>
      <name val="MS PGothic"/>
    </font>
    <font>
      <sz val="11"/>
      <color rgb="FF000000"/>
      <name val="Tahoma"/>
    </font>
    <font>
      <u/>
      <sz val="11"/>
      <color rgb="FF0000FF"/>
      <name val="Calibri"/>
    </font>
    <font>
      <sz val="10"/>
      <color rgb="FF000000"/>
      <name val="Tahoma"/>
    </font>
    <font>
      <b/>
      <sz val="10"/>
      <color theme="1"/>
      <name val="Tahoma"/>
    </font>
    <font>
      <sz val="10"/>
      <color rgb="FFFF0000"/>
      <name val="Tahoma"/>
    </font>
    <font>
      <b/>
      <sz val="10"/>
      <color rgb="FF000000"/>
      <name val="Tahoma"/>
    </font>
    <font>
      <b/>
      <sz val="10"/>
      <color rgb="FFFF0000"/>
      <name val="Tahoma"/>
    </font>
    <font>
      <sz val="10"/>
      <color rgb="FF000000"/>
      <name val="Calibri"/>
    </font>
    <font>
      <sz val="11"/>
      <color rgb="FFFFFFFF"/>
      <name val="Tahoma"/>
    </font>
    <font>
      <b/>
      <sz val="11"/>
      <color rgb="FF0000FF"/>
      <name val="Tahoma"/>
    </font>
    <font>
      <sz val="10"/>
      <color theme="1"/>
      <name val="Calibri"/>
      <family val="2"/>
    </font>
    <font>
      <u/>
      <sz val="11"/>
      <color theme="10"/>
      <name val="Calibri"/>
      <scheme val="minor"/>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B8CCE4"/>
        <bgColor rgb="FFB8CCE4"/>
      </patternFill>
    </fill>
  </fills>
  <borders count="4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8" fillId="0" borderId="0" applyNumberFormat="0" applyFill="0" applyBorder="0" applyAlignment="0" applyProtection="0"/>
  </cellStyleXfs>
  <cellXfs count="152">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0" fontId="1" fillId="0" borderId="4" xfId="0" applyFont="1" applyBorder="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xf numFmtId="0" fontId="5" fillId="0" borderId="0" xfId="0" applyFont="1" applyAlignment="1">
      <alignment horizontal="left"/>
    </xf>
    <xf numFmtId="0" fontId="1" fillId="0" borderId="0" xfId="0" applyFont="1" applyAlignment="1">
      <alignment vertical="center"/>
    </xf>
    <xf numFmtId="1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6"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8" fillId="0" borderId="0" xfId="0" applyFont="1" applyAlignment="1">
      <alignment horizontal="left" vertical="top" wrapText="1"/>
    </xf>
    <xf numFmtId="1" fontId="10" fillId="2" borderId="1" xfId="0" applyNumberFormat="1" applyFont="1" applyFill="1" applyBorder="1"/>
    <xf numFmtId="0" fontId="10" fillId="2" borderId="1" xfId="0" applyFont="1" applyFill="1" applyBorder="1"/>
    <xf numFmtId="0" fontId="11" fillId="2" borderId="1" xfId="0" applyFont="1" applyFill="1" applyBorder="1"/>
    <xf numFmtId="1" fontId="14" fillId="4" borderId="14" xfId="0" applyNumberFormat="1" applyFont="1" applyFill="1" applyBorder="1" applyAlignment="1">
      <alignment horizontal="center"/>
    </xf>
    <xf numFmtId="0" fontId="14" fillId="4" borderId="15" xfId="0" applyFont="1" applyFill="1" applyBorder="1" applyAlignment="1">
      <alignment horizontal="center"/>
    </xf>
    <xf numFmtId="0" fontId="14" fillId="4" borderId="24" xfId="0" applyFont="1" applyFill="1" applyBorder="1" applyAlignment="1">
      <alignment horizontal="center"/>
    </xf>
    <xf numFmtId="0" fontId="14" fillId="4" borderId="16" xfId="0" applyFont="1" applyFill="1" applyBorder="1" applyAlignment="1">
      <alignment horizontal="center"/>
    </xf>
    <xf numFmtId="1" fontId="15" fillId="2" borderId="17" xfId="0" applyNumberFormat="1" applyFont="1" applyFill="1" applyBorder="1" applyAlignment="1">
      <alignment horizontal="right"/>
    </xf>
    <xf numFmtId="49" fontId="15" fillId="2" borderId="18" xfId="0" applyNumberFormat="1" applyFont="1" applyFill="1" applyBorder="1"/>
    <xf numFmtId="0" fontId="16" fillId="2" borderId="18" xfId="0" applyFont="1" applyFill="1" applyBorder="1"/>
    <xf numFmtId="0" fontId="10" fillId="2" borderId="18" xfId="0" applyFont="1" applyFill="1" applyBorder="1"/>
    <xf numFmtId="0" fontId="10" fillId="2" borderId="19" xfId="0" applyFont="1" applyFill="1" applyBorder="1"/>
    <xf numFmtId="1" fontId="10" fillId="2" borderId="17" xfId="0" applyNumberFormat="1" applyFont="1" applyFill="1" applyBorder="1"/>
    <xf numFmtId="49" fontId="17" fillId="2" borderId="18" xfId="0" applyNumberFormat="1" applyFont="1" applyFill="1" applyBorder="1"/>
    <xf numFmtId="0" fontId="18" fillId="2" borderId="18" xfId="0" applyFont="1" applyFill="1" applyBorder="1"/>
    <xf numFmtId="49" fontId="10" fillId="2" borderId="18" xfId="0" applyNumberFormat="1" applyFont="1" applyFill="1" applyBorder="1"/>
    <xf numFmtId="1" fontId="10" fillId="2" borderId="20" xfId="0" applyNumberFormat="1" applyFont="1" applyFill="1" applyBorder="1"/>
    <xf numFmtId="49" fontId="10" fillId="2" borderId="21" xfId="0" applyNumberFormat="1" applyFont="1" applyFill="1" applyBorder="1"/>
    <xf numFmtId="0" fontId="10" fillId="2" borderId="21" xfId="0" applyFont="1" applyFill="1" applyBorder="1"/>
    <xf numFmtId="0" fontId="10" fillId="2" borderId="22" xfId="0" applyFont="1" applyFill="1" applyBorder="1"/>
    <xf numFmtId="0" fontId="19" fillId="2" borderId="25" xfId="0" applyFont="1" applyFill="1" applyBorder="1"/>
    <xf numFmtId="0" fontId="19" fillId="2" borderId="1" xfId="0" applyFont="1" applyFill="1" applyBorder="1" applyAlignment="1">
      <alignment wrapText="1"/>
    </xf>
    <xf numFmtId="0" fontId="1" fillId="2" borderId="1" xfId="0" applyFont="1" applyFill="1" applyBorder="1" applyAlignment="1">
      <alignment wrapText="1"/>
    </xf>
    <xf numFmtId="0" fontId="20" fillId="2" borderId="1" xfId="0" applyFont="1" applyFill="1" applyBorder="1" applyAlignment="1">
      <alignment wrapText="1"/>
    </xf>
    <xf numFmtId="0" fontId="21" fillId="2" borderId="1" xfId="0" applyFont="1" applyFill="1" applyBorder="1" applyAlignment="1">
      <alignment wrapText="1"/>
    </xf>
    <xf numFmtId="0" fontId="19" fillId="2" borderId="1" xfId="0" applyFont="1" applyFill="1" applyBorder="1"/>
    <xf numFmtId="0" fontId="20" fillId="2" borderId="26" xfId="0" applyFont="1" applyFill="1" applyBorder="1" applyAlignment="1">
      <alignment horizontal="left" wrapText="1"/>
    </xf>
    <xf numFmtId="0" fontId="20" fillId="2" borderId="27" xfId="0" applyFont="1" applyFill="1" applyBorder="1" applyAlignment="1">
      <alignment horizontal="left" wrapText="1"/>
    </xf>
    <xf numFmtId="0" fontId="22" fillId="2" borderId="27" xfId="0" applyFont="1" applyFill="1" applyBorder="1" applyAlignment="1">
      <alignment horizontal="center" vertical="center"/>
    </xf>
    <xf numFmtId="0" fontId="22" fillId="2" borderId="5" xfId="0" applyFont="1" applyFill="1" applyBorder="1" applyAlignment="1">
      <alignment horizontal="center" vertical="center" wrapText="1"/>
    </xf>
    <xf numFmtId="0" fontId="22" fillId="2" borderId="5" xfId="0" applyFont="1" applyFill="1" applyBorder="1" applyAlignment="1">
      <alignment vertical="center" wrapText="1"/>
    </xf>
    <xf numFmtId="0" fontId="21" fillId="2" borderId="1" xfId="0" applyFont="1" applyFill="1" applyBorder="1" applyAlignment="1">
      <alignment horizontal="center" wrapText="1"/>
    </xf>
    <xf numFmtId="0" fontId="19" fillId="2" borderId="28"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5" xfId="0" applyFont="1" applyFill="1" applyBorder="1" applyAlignment="1">
      <alignment vertical="center" wrapText="1"/>
    </xf>
    <xf numFmtId="0" fontId="19"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29"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1" fillId="2" borderId="33" xfId="0" applyFont="1" applyFill="1" applyBorder="1" applyAlignment="1">
      <alignment vertical="top" wrapText="1"/>
    </xf>
    <xf numFmtId="0" fontId="8" fillId="0" borderId="5" xfId="0" applyFont="1" applyBorder="1" applyAlignment="1">
      <alignment horizontal="left" vertical="top" wrapText="1"/>
    </xf>
    <xf numFmtId="0" fontId="1" fillId="2" borderId="5" xfId="0" applyFont="1" applyFill="1" applyBorder="1" applyAlignment="1">
      <alignment vertical="top" wrapText="1"/>
    </xf>
    <xf numFmtId="14" fontId="1" fillId="2" borderId="5" xfId="0" applyNumberFormat="1" applyFont="1" applyFill="1" applyBorder="1" applyAlignment="1">
      <alignment vertical="top" wrapText="1"/>
    </xf>
    <xf numFmtId="0" fontId="1" fillId="2" borderId="34" xfId="0" applyFont="1" applyFill="1" applyBorder="1" applyAlignment="1">
      <alignment vertical="top" wrapText="1"/>
    </xf>
    <xf numFmtId="0" fontId="21" fillId="2" borderId="1" xfId="0" applyFont="1" applyFill="1" applyBorder="1" applyAlignment="1">
      <alignment vertical="top" wrapText="1"/>
    </xf>
    <xf numFmtId="0" fontId="24" fillId="0" borderId="0" xfId="0" applyFont="1" applyAlignment="1">
      <alignment horizontal="left" vertical="top" wrapText="1"/>
    </xf>
    <xf numFmtId="0" fontId="23" fillId="2" borderId="1" xfId="0" applyFont="1" applyFill="1" applyBorder="1" applyAlignment="1">
      <alignment horizontal="left" vertical="center"/>
    </xf>
    <xf numFmtId="0" fontId="1" fillId="2" borderId="34" xfId="0" applyFont="1" applyFill="1" applyBorder="1"/>
    <xf numFmtId="0" fontId="21" fillId="2" borderId="1" xfId="0" applyFont="1" applyFill="1" applyBorder="1"/>
    <xf numFmtId="0" fontId="9" fillId="0" borderId="0" xfId="0" applyFont="1"/>
    <xf numFmtId="0" fontId="15" fillId="5" borderId="33" xfId="0" applyFont="1" applyFill="1" applyBorder="1" applyAlignment="1">
      <alignment vertical="top" wrapText="1"/>
    </xf>
    <xf numFmtId="0" fontId="10" fillId="5" borderId="5" xfId="0" applyFont="1" applyFill="1" applyBorder="1" applyAlignment="1">
      <alignment vertical="top"/>
    </xf>
    <xf numFmtId="14" fontId="10" fillId="5" borderId="5" xfId="0" applyNumberFormat="1" applyFont="1" applyFill="1" applyBorder="1" applyAlignment="1">
      <alignment vertical="top"/>
    </xf>
    <xf numFmtId="0" fontId="10" fillId="5" borderId="34" xfId="0" applyFont="1" applyFill="1" applyBorder="1" applyAlignment="1">
      <alignment vertical="top"/>
    </xf>
    <xf numFmtId="15" fontId="10" fillId="2" borderId="1" xfId="0" applyNumberFormat="1" applyFont="1" applyFill="1" applyBorder="1"/>
    <xf numFmtId="0" fontId="12" fillId="2" borderId="5" xfId="0" applyFont="1" applyFill="1" applyBorder="1"/>
    <xf numFmtId="0" fontId="12" fillId="2" borderId="33" xfId="0" applyFont="1" applyFill="1" applyBorder="1"/>
    <xf numFmtId="0" fontId="10" fillId="2" borderId="33" xfId="0" applyFont="1" applyFill="1" applyBorder="1" applyAlignment="1">
      <alignment vertical="top"/>
    </xf>
    <xf numFmtId="14" fontId="12" fillId="2" borderId="33" xfId="0" applyNumberFormat="1" applyFont="1" applyFill="1" applyBorder="1"/>
    <xf numFmtId="0" fontId="13" fillId="2" borderId="33" xfId="0" applyFont="1" applyFill="1" applyBorder="1" applyAlignment="1">
      <alignment vertical="top"/>
    </xf>
    <xf numFmtId="0" fontId="10" fillId="2" borderId="38" xfId="0" applyFont="1" applyFill="1" applyBorder="1"/>
    <xf numFmtId="0" fontId="14" fillId="3" borderId="39" xfId="0" applyFont="1" applyFill="1" applyBorder="1" applyAlignment="1">
      <alignment horizontal="center"/>
    </xf>
    <xf numFmtId="0" fontId="14" fillId="3" borderId="15" xfId="0" applyFont="1" applyFill="1" applyBorder="1" applyAlignment="1">
      <alignment horizontal="center"/>
    </xf>
    <xf numFmtId="0" fontId="14" fillId="3" borderId="15" xfId="0" applyFont="1" applyFill="1" applyBorder="1" applyAlignment="1">
      <alignment horizontal="center" wrapText="1"/>
    </xf>
    <xf numFmtId="0" fontId="14" fillId="3" borderId="24" xfId="0" applyFont="1" applyFill="1" applyBorder="1" applyAlignment="1">
      <alignment horizontal="center"/>
    </xf>
    <xf numFmtId="0" fontId="14" fillId="3" borderId="40" xfId="0" applyFont="1" applyFill="1" applyBorder="1" applyAlignment="1">
      <alignment horizontal="center" wrapText="1"/>
    </xf>
    <xf numFmtId="0" fontId="15" fillId="2" borderId="41" xfId="0" applyFont="1" applyFill="1" applyBorder="1" applyAlignment="1">
      <alignment horizontal="center"/>
    </xf>
    <xf numFmtId="0" fontId="15" fillId="2" borderId="18" xfId="0" applyFont="1" applyFill="1" applyBorder="1"/>
    <xf numFmtId="0" fontId="15" fillId="2" borderId="18" xfId="0" applyFont="1" applyFill="1" applyBorder="1" applyAlignment="1">
      <alignment horizontal="center"/>
    </xf>
    <xf numFmtId="0" fontId="15" fillId="2" borderId="42" xfId="0" applyFont="1" applyFill="1" applyBorder="1" applyAlignment="1">
      <alignment horizontal="center"/>
    </xf>
    <xf numFmtId="0" fontId="15" fillId="2" borderId="43" xfId="0" applyFont="1" applyFill="1" applyBorder="1" applyAlignment="1">
      <alignment horizontal="center"/>
    </xf>
    <xf numFmtId="0" fontId="10" fillId="2" borderId="41" xfId="0" applyFont="1" applyFill="1" applyBorder="1"/>
    <xf numFmtId="0" fontId="10" fillId="2" borderId="42" xfId="0" applyFont="1" applyFill="1" applyBorder="1"/>
    <xf numFmtId="0" fontId="10" fillId="2" borderId="43" xfId="0" applyFont="1" applyFill="1" applyBorder="1"/>
    <xf numFmtId="0" fontId="10" fillId="3" borderId="44" xfId="0" applyFont="1" applyFill="1" applyBorder="1"/>
    <xf numFmtId="0" fontId="14" fillId="3" borderId="21" xfId="0" applyFont="1" applyFill="1" applyBorder="1"/>
    <xf numFmtId="0" fontId="25" fillId="3" borderId="21" xfId="0" applyFont="1" applyFill="1" applyBorder="1" applyAlignment="1">
      <alignment horizontal="center"/>
    </xf>
    <xf numFmtId="0" fontId="25" fillId="3" borderId="45" xfId="0" applyFont="1" applyFill="1" applyBorder="1" applyAlignment="1">
      <alignment horizontal="center"/>
    </xf>
    <xf numFmtId="10" fontId="10" fillId="2" borderId="1" xfId="0" applyNumberFormat="1" applyFont="1" applyFill="1" applyBorder="1"/>
    <xf numFmtId="9" fontId="10" fillId="2" borderId="1" xfId="0" applyNumberFormat="1" applyFont="1" applyFill="1" applyBorder="1"/>
    <xf numFmtId="0" fontId="12" fillId="2" borderId="1" xfId="0" applyFont="1" applyFill="1" applyBorder="1"/>
    <xf numFmtId="2" fontId="26" fillId="2" borderId="1" xfId="0" applyNumberFormat="1" applyFont="1" applyFill="1" applyBorder="1" applyAlignment="1">
      <alignment horizontal="right" wrapText="1"/>
    </xf>
    <xf numFmtId="0" fontId="15" fillId="2" borderId="1" xfId="0" applyFont="1" applyFill="1" applyBorder="1"/>
    <xf numFmtId="0" fontId="8" fillId="0" borderId="34" xfId="0" applyFont="1" applyBorder="1" applyAlignment="1">
      <alignment horizontal="left" vertical="top" wrapText="1"/>
    </xf>
    <xf numFmtId="0" fontId="8" fillId="0" borderId="33" xfId="0" applyFont="1" applyBorder="1" applyAlignment="1">
      <alignment horizontal="left" vertical="top" wrapText="1"/>
    </xf>
    <xf numFmtId="0" fontId="24" fillId="0" borderId="46" xfId="0" applyFont="1" applyBorder="1" applyAlignment="1">
      <alignment horizontal="left" vertical="top" wrapText="1"/>
    </xf>
    <xf numFmtId="0" fontId="1" fillId="2" borderId="23" xfId="0" applyFont="1" applyFill="1" applyBorder="1" applyAlignment="1">
      <alignment vertical="top" wrapText="1"/>
    </xf>
    <xf numFmtId="0" fontId="8" fillId="0" borderId="23" xfId="0" applyFont="1" applyBorder="1" applyAlignment="1">
      <alignment horizontal="left" vertical="top" wrapText="1"/>
    </xf>
    <xf numFmtId="0" fontId="8" fillId="0" borderId="46" xfId="0" applyFont="1" applyBorder="1" applyAlignment="1">
      <alignment horizontal="left" vertical="top" wrapText="1"/>
    </xf>
    <xf numFmtId="0" fontId="8" fillId="0" borderId="8" xfId="0" applyFont="1" applyBorder="1" applyAlignment="1">
      <alignment horizontal="left" vertical="top" wrapText="1"/>
    </xf>
    <xf numFmtId="0" fontId="24" fillId="0" borderId="47" xfId="0" applyFont="1" applyBorder="1" applyAlignment="1">
      <alignment horizontal="left" vertical="top" wrapText="1"/>
    </xf>
    <xf numFmtId="0" fontId="8" fillId="0" borderId="12" xfId="0" applyFont="1" applyBorder="1" applyAlignment="1">
      <alignment horizontal="left" vertical="top" wrapText="1"/>
    </xf>
    <xf numFmtId="0" fontId="10" fillId="5" borderId="5" xfId="0" applyFont="1" applyFill="1" applyBorder="1" applyAlignment="1">
      <alignment vertical="top" wrapText="1"/>
    </xf>
    <xf numFmtId="0" fontId="27" fillId="0" borderId="5" xfId="0" applyFont="1" applyBorder="1" applyAlignment="1">
      <alignment horizontal="left" vertical="top" wrapText="1"/>
    </xf>
    <xf numFmtId="0" fontId="28" fillId="2" borderId="34" xfId="1" applyFill="1" applyBorder="1" applyAlignment="1">
      <alignment vertical="top" wrapText="1"/>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12" fillId="2" borderId="2" xfId="0" applyNumberFormat="1" applyFont="1" applyFill="1" applyBorder="1"/>
    <xf numFmtId="0" fontId="4" fillId="0" borderId="23" xfId="0" applyFont="1" applyBorder="1"/>
    <xf numFmtId="1" fontId="12" fillId="2" borderId="2" xfId="0" applyNumberFormat="1" applyFont="1" applyFill="1" applyBorder="1" applyAlignment="1">
      <alignment wrapText="1"/>
    </xf>
    <xf numFmtId="0" fontId="13" fillId="2" borderId="2" xfId="0" applyFont="1" applyFill="1" applyBorder="1" applyAlignment="1">
      <alignment vertical="top" wrapText="1"/>
    </xf>
    <xf numFmtId="0" fontId="6" fillId="2" borderId="2" xfId="0" applyFont="1" applyFill="1" applyBorder="1" applyAlignment="1">
      <alignment horizontal="left" vertical="center" wrapText="1"/>
    </xf>
    <xf numFmtId="0" fontId="22" fillId="2" borderId="2"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3" fillId="2" borderId="2" xfId="0" applyFont="1" applyFill="1" applyBorder="1"/>
    <xf numFmtId="0" fontId="12" fillId="2" borderId="2" xfId="0" applyFont="1" applyFill="1" applyBorder="1"/>
    <xf numFmtId="0" fontId="11" fillId="2" borderId="35" xfId="0" applyFont="1" applyFill="1" applyBorder="1" applyAlignment="1">
      <alignment horizontal="center"/>
    </xf>
    <xf numFmtId="0" fontId="4" fillId="0" borderId="36" xfId="0" applyFont="1" applyBorder="1"/>
    <xf numFmtId="0" fontId="4" fillId="0" borderId="37" xfId="0" applyFont="1" applyBorder="1"/>
  </cellXfs>
  <cellStyles count="2">
    <cellStyle name="Hyperlink" xfId="1" builtinId="8"/>
    <cellStyle name="Normal" xfId="0" builtinId="0"/>
  </cellStyles>
  <dxfs count="119">
    <dxf>
      <font>
        <b val="0"/>
        <i val="0"/>
        <strike val="0"/>
        <condense val="0"/>
        <extend val="0"/>
        <outline val="0"/>
        <shadow val="0"/>
        <u val="none"/>
        <vertAlign val="baseline"/>
        <sz val="11"/>
        <color theme="1"/>
        <name val="Calibri"/>
        <scheme val="none"/>
      </font>
      <fill>
        <patternFill patternType="solid">
          <fgColor rgb="FFB8CCE4"/>
          <bgColor rgb="FFB8CCE4"/>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8CCE4"/>
          <bgColor rgb="FFB8CCE4"/>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0"/>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0"/>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0"/>
        <color theme="1"/>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0"/>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39">
    <tableStyle name="List Product-style" pivot="0" count="4" xr9:uid="{00000000-0011-0000-FFFF-FFFF00000000}">
      <tableStyleElement type="headerRow" dxfId="118"/>
      <tableStyleElement type="totalRow" dxfId="117"/>
      <tableStyleElement type="firstRowStripe" dxfId="116"/>
      <tableStyleElement type="secondRowStripe" dxfId="115"/>
    </tableStyle>
    <tableStyle name="List Product-style 2" pivot="0" count="2" xr9:uid="{00000000-0011-0000-FFFF-FFFF01000000}">
      <tableStyleElement type="firstRowStripe" dxfId="114"/>
      <tableStyleElement type="secondRowStripe" dxfId="113"/>
    </tableStyle>
    <tableStyle name="List Product-style 3" pivot="0" count="2" xr9:uid="{00000000-0011-0000-FFFF-FFFF02000000}">
      <tableStyleElement type="firstRowStripe" dxfId="112"/>
      <tableStyleElement type="secondRowStripe" dxfId="111"/>
    </tableStyle>
    <tableStyle name="List Product-style 4" pivot="0" count="2" xr9:uid="{00000000-0011-0000-FFFF-FFFF03000000}">
      <tableStyleElement type="firstRowStripe" dxfId="110"/>
      <tableStyleElement type="secondRowStripe" dxfId="109"/>
    </tableStyle>
    <tableStyle name="List Product-style 5" pivot="0" count="2" xr9:uid="{00000000-0011-0000-FFFF-FFFF04000000}">
      <tableStyleElement type="firstRowStripe" dxfId="108"/>
      <tableStyleElement type="secondRowStripe" dxfId="107"/>
    </tableStyle>
    <tableStyle name="List Product-style 6" pivot="0" count="2" xr9:uid="{00000000-0011-0000-FFFF-FFFF05000000}">
      <tableStyleElement type="firstRowStripe" dxfId="106"/>
      <tableStyleElement type="secondRowStripe" dxfId="105"/>
    </tableStyle>
    <tableStyle name="List Product-style 7" pivot="0" count="2" xr9:uid="{00000000-0011-0000-FFFF-FFFF06000000}">
      <tableStyleElement type="firstRowStripe" dxfId="104"/>
      <tableStyleElement type="secondRowStripe" dxfId="103"/>
    </tableStyle>
    <tableStyle name="List Product-style 8" pivot="0" count="2" xr9:uid="{00000000-0011-0000-FFFF-FFFF07000000}">
      <tableStyleElement type="firstRowStripe" dxfId="102"/>
      <tableStyleElement type="secondRowStripe" dxfId="101"/>
    </tableStyle>
    <tableStyle name="List Product-style 9" pivot="0" count="2" xr9:uid="{00000000-0011-0000-FFFF-FFFF08000000}">
      <tableStyleElement type="firstRowStripe" dxfId="100"/>
      <tableStyleElement type="secondRowStripe" dxfId="99"/>
    </tableStyle>
    <tableStyle name="List Product-style 10" pivot="0" count="2" xr9:uid="{00000000-0011-0000-FFFF-FFFF09000000}">
      <tableStyleElement type="firstRowStripe" dxfId="98"/>
      <tableStyleElement type="secondRowStripe" dxfId="97"/>
    </tableStyle>
    <tableStyle name="Add Product-style" pivot="0" count="4" xr9:uid="{00000000-0011-0000-FFFF-FFFF0A000000}">
      <tableStyleElement type="headerRow" dxfId="96"/>
      <tableStyleElement type="totalRow" dxfId="95"/>
      <tableStyleElement type="firstRowStripe" dxfId="94"/>
      <tableStyleElement type="secondRowStripe" dxfId="93"/>
    </tableStyle>
    <tableStyle name="Add Product-style 2" pivot="0" count="2" xr9:uid="{00000000-0011-0000-FFFF-FFFF0B000000}">
      <tableStyleElement type="firstRowStripe" dxfId="92"/>
      <tableStyleElement type="secondRowStripe" dxfId="91"/>
    </tableStyle>
    <tableStyle name="Add Product-style 3" pivot="0" count="2" xr9:uid="{00000000-0011-0000-FFFF-FFFF0C000000}">
      <tableStyleElement type="firstRowStripe" dxfId="90"/>
      <tableStyleElement type="secondRowStripe" dxfId="89"/>
    </tableStyle>
    <tableStyle name="Add Product-style 4" pivot="0" count="2" xr9:uid="{00000000-0011-0000-FFFF-FFFF0D000000}">
      <tableStyleElement type="firstRowStripe" dxfId="88"/>
      <tableStyleElement type="secondRowStripe" dxfId="87"/>
    </tableStyle>
    <tableStyle name="Add Product-style 5" pivot="0" count="2" xr9:uid="{00000000-0011-0000-FFFF-FFFF0E000000}">
      <tableStyleElement type="firstRowStripe" dxfId="86"/>
      <tableStyleElement type="secondRowStripe" dxfId="85"/>
    </tableStyle>
    <tableStyle name="Add Product-style 6" pivot="0" count="2" xr9:uid="{00000000-0011-0000-FFFF-FFFF0F000000}">
      <tableStyleElement type="firstRowStripe" dxfId="84"/>
      <tableStyleElement type="secondRowStripe" dxfId="83"/>
    </tableStyle>
    <tableStyle name="Add Product-style 7" pivot="0" count="2" xr9:uid="{00000000-0011-0000-FFFF-FFFF10000000}">
      <tableStyleElement type="firstRowStripe" dxfId="82"/>
      <tableStyleElement type="secondRowStripe" dxfId="81"/>
    </tableStyle>
    <tableStyle name="Add Product-style 8" pivot="0" count="2" xr9:uid="{00000000-0011-0000-FFFF-FFFF11000000}">
      <tableStyleElement type="firstRowStripe" dxfId="80"/>
      <tableStyleElement type="secondRowStripe" dxfId="79"/>
    </tableStyle>
    <tableStyle name="Add Product-style 9" pivot="0" count="2" xr9:uid="{00000000-0011-0000-FFFF-FFFF12000000}">
      <tableStyleElement type="firstRowStripe" dxfId="78"/>
      <tableStyleElement type="secondRowStripe" dxfId="77"/>
    </tableStyle>
    <tableStyle name="Add Product-style 10" pivot="0" count="2" xr9:uid="{00000000-0011-0000-FFFF-FFFF13000000}">
      <tableStyleElement type="firstRowStripe" dxfId="76"/>
      <tableStyleElement type="secondRowStripe" dxfId="75"/>
    </tableStyle>
    <tableStyle name="Add Product-style 11" pivot="0" count="2" xr9:uid="{00000000-0011-0000-FFFF-FFFF14000000}">
      <tableStyleElement type="firstRowStripe" dxfId="74"/>
      <tableStyleElement type="secondRowStripe" dxfId="73"/>
    </tableStyle>
    <tableStyle name="Add Product-style 12" pivot="0" count="2" xr9:uid="{00000000-0011-0000-FFFF-FFFF15000000}">
      <tableStyleElement type="firstRowStripe" dxfId="72"/>
      <tableStyleElement type="secondRowStripe" dxfId="71"/>
    </tableStyle>
    <tableStyle name="Add Product-style 13" pivot="0" count="2" xr9:uid="{00000000-0011-0000-FFFF-FFFF16000000}">
      <tableStyleElement type="firstRowStripe" dxfId="70"/>
      <tableStyleElement type="secondRowStripe" dxfId="69"/>
    </tableStyle>
    <tableStyle name="Add Product-style 14" pivot="0" count="2" xr9:uid="{00000000-0011-0000-FFFF-FFFF17000000}">
      <tableStyleElement type="firstRowStripe" dxfId="68"/>
      <tableStyleElement type="secondRowStripe" dxfId="67"/>
    </tableStyle>
    <tableStyle name="Add Product-style 15" pivot="0" count="2" xr9:uid="{00000000-0011-0000-FFFF-FFFF18000000}">
      <tableStyleElement type="firstRowStripe" dxfId="66"/>
      <tableStyleElement type="secondRowStripe" dxfId="65"/>
    </tableStyle>
    <tableStyle name="Add Product-style 16" pivot="0" count="2" xr9:uid="{00000000-0011-0000-FFFF-FFFF19000000}">
      <tableStyleElement type="firstRowStripe" dxfId="64"/>
      <tableStyleElement type="secondRowStripe" dxfId="63"/>
    </tableStyle>
    <tableStyle name="Add Product-style 17" pivot="0" count="2" xr9:uid="{00000000-0011-0000-FFFF-FFFF1A000000}">
      <tableStyleElement type="firstRowStripe" dxfId="62"/>
      <tableStyleElement type="secondRowStripe" dxfId="61"/>
    </tableStyle>
    <tableStyle name="Add Product-style 18" pivot="0" count="2" xr9:uid="{00000000-0011-0000-FFFF-FFFF1B000000}">
      <tableStyleElement type="firstRowStripe" dxfId="60"/>
      <tableStyleElement type="secondRowStripe" dxfId="59"/>
    </tableStyle>
    <tableStyle name="Add Product-style 19" pivot="0" count="2" xr9:uid="{00000000-0011-0000-FFFF-FFFF1C000000}">
      <tableStyleElement type="firstRowStripe" dxfId="58"/>
      <tableStyleElement type="secondRowStripe" dxfId="57"/>
    </tableStyle>
    <tableStyle name="Amend Product-style" pivot="0" count="4" xr9:uid="{00000000-0011-0000-FFFF-FFFF1D000000}">
      <tableStyleElement type="headerRow" dxfId="56"/>
      <tableStyleElement type="totalRow" dxfId="55"/>
      <tableStyleElement type="firstRowStripe" dxfId="54"/>
      <tableStyleElement type="secondRowStripe" dxfId="53"/>
    </tableStyle>
    <tableStyle name="Amend Product-style 2" pivot="0" count="2" xr9:uid="{00000000-0011-0000-FFFF-FFFF1E000000}">
      <tableStyleElement type="firstRowStripe" dxfId="52"/>
      <tableStyleElement type="secondRowStripe" dxfId="51"/>
    </tableStyle>
    <tableStyle name="Amend Product-style 3" pivot="0" count="2" xr9:uid="{00000000-0011-0000-FFFF-FFFF1F000000}">
      <tableStyleElement type="firstRowStripe" dxfId="50"/>
      <tableStyleElement type="secondRowStripe" dxfId="49"/>
    </tableStyle>
    <tableStyle name="Amend Product-style 4" pivot="0" count="2" xr9:uid="{00000000-0011-0000-FFFF-FFFF20000000}">
      <tableStyleElement type="firstRowStripe" dxfId="48"/>
      <tableStyleElement type="secondRowStripe" dxfId="47"/>
    </tableStyle>
    <tableStyle name="Amend Product-style 5" pivot="0" count="2" xr9:uid="{00000000-0011-0000-FFFF-FFFF21000000}">
      <tableStyleElement type="firstRowStripe" dxfId="46"/>
      <tableStyleElement type="secondRowStripe" dxfId="45"/>
    </tableStyle>
    <tableStyle name="Amend Product-style 6" pivot="0" count="2" xr9:uid="{00000000-0011-0000-FFFF-FFFF22000000}">
      <tableStyleElement type="firstRowStripe" dxfId="44"/>
      <tableStyleElement type="secondRowStripe" dxfId="43"/>
    </tableStyle>
    <tableStyle name="Amend Product-style 7" pivot="0" count="2" xr9:uid="{00000000-0011-0000-FFFF-FFFF23000000}">
      <tableStyleElement type="firstRowStripe" dxfId="42"/>
      <tableStyleElement type="secondRowStripe" dxfId="41"/>
    </tableStyle>
    <tableStyle name="Amend Product-style 8" pivot="0" count="2" xr9:uid="{00000000-0011-0000-FFFF-FFFF24000000}">
      <tableStyleElement type="firstRowStripe" dxfId="40"/>
      <tableStyleElement type="secondRowStripe" dxfId="39"/>
    </tableStyle>
    <tableStyle name="Amend Product-style 9" pivot="0" count="2" xr9:uid="{00000000-0011-0000-FFFF-FFFF25000000}">
      <tableStyleElement type="firstRowStripe" dxfId="38"/>
      <tableStyleElement type="secondRowStripe" dxfId="37"/>
    </tableStyle>
    <tableStyle name="Amend Product-style 10" pivot="0" count="2" xr9:uid="{00000000-0011-0000-FFFF-FFFF26000000}">
      <tableStyleElement type="firstRowStripe" dxfId="36"/>
      <tableStyleElement type="secondRow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8:H15">
  <tableColumns count="8">
    <tableColumn id="1" xr3:uid="{00000000-0010-0000-0000-000001000000}" name="ID"/>
    <tableColumn id="2" xr3:uid="{00000000-0010-0000-0000-000002000000}" name="Test Case Description"/>
    <tableColumn id="3" xr3:uid="{00000000-0010-0000-0000-000003000000}" name="Test Case Procedure"/>
    <tableColumn id="4" xr3:uid="{00000000-0010-0000-0000-000004000000}" name="Expected Output"/>
    <tableColumn id="5" xr3:uid="{00000000-0010-0000-0000-000005000000}" name="Inter-test case Dependence"/>
    <tableColumn id="6" xr3:uid="{00000000-0010-0000-0000-000006000000}" name="Result"/>
    <tableColumn id="7" xr3:uid="{00000000-0010-0000-0000-000007000000}" name="Test date"/>
    <tableColumn id="8" xr3:uid="{00000000-0010-0000-0000-000008000000}" name="Note"/>
  </tableColumns>
  <tableStyleInfo name="List Product-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24:H24" headerRowCount="0">
  <tableColumns count="8">
    <tableColumn id="1" xr3:uid="{00000000-0010-0000-0900-000001000000}" name="Column1"/>
    <tableColumn id="2" xr3:uid="{00000000-0010-0000-0900-000002000000}" name="Column2" dataDxfId="9"/>
    <tableColumn id="3" xr3:uid="{00000000-0010-0000-0900-000003000000}" name="Column3" dataDxfId="8"/>
    <tableColumn id="4" xr3:uid="{00000000-0010-0000-0900-000004000000}" name="Column4" dataDxfId="7"/>
    <tableColumn id="5" xr3:uid="{00000000-0010-0000-0900-000005000000}" name="Column5"/>
    <tableColumn id="6" xr3:uid="{00000000-0010-0000-0900-000006000000}" name="Column6" dataDxfId="6"/>
    <tableColumn id="7" xr3:uid="{00000000-0010-0000-0900-000007000000}" name="Column7"/>
    <tableColumn id="8" xr3:uid="{00000000-0010-0000-0900-000008000000}" name="Column8"/>
  </tableColumns>
  <tableStyleInfo name="List Product-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FFE9869-07F0-4452-BA99-5BC7D42E9641}" name="Table_1023" displayName="Table_1023" ref="A25:H25" headerRowCount="0">
  <tableColumns count="8">
    <tableColumn id="1" xr3:uid="{79F33659-AA8F-4E4A-BBAE-69FAA5447874}" name="Column1">
      <calculatedColumnFormula>IF(OR(B25&lt;&gt;"",D25&lt;&gt;""),"["&amp;TEXT($B$2,"##")&amp;"_"&amp;TEXT(ROW()-8,"000")&amp;"]","")</calculatedColumnFormula>
    </tableColumn>
    <tableColumn id="2" xr3:uid="{DBB37AFB-F165-4FAE-B868-F86EBC6FA23F}" name="Column2" dataDxfId="5"/>
    <tableColumn id="3" xr3:uid="{B7D68E78-2918-4B7D-A4C4-1EFE032D341E}" name="Column3" dataDxfId="4"/>
    <tableColumn id="4" xr3:uid="{F6DBC8C6-ECF0-414E-BA56-D98DCF31F664}" name="Column4" dataDxfId="3"/>
    <tableColumn id="5" xr3:uid="{5834D8E2-906C-4C43-80E1-9A93DA0FD5A4}" name="Column5"/>
    <tableColumn id="6" xr3:uid="{F1C38826-012A-483A-90AF-7F4998472CAC}" name="Column6" dataDxfId="2"/>
    <tableColumn id="7" xr3:uid="{7600E179-D8E8-4EFA-937F-615B10E9B7E5}" name="Column7"/>
    <tableColumn id="8" xr3:uid="{92772313-41C6-41AF-87A5-C2CF65E3434F}" name="Column8"/>
  </tableColumns>
  <tableStyleInfo name="List Product-style 10"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8:H12">
  <tableColumns count="8">
    <tableColumn id="1" xr3:uid="{00000000-0010-0000-0A00-000001000000}" name="ID"/>
    <tableColumn id="2" xr3:uid="{00000000-0010-0000-0A00-000002000000}" name="Test Case Description"/>
    <tableColumn id="3" xr3:uid="{00000000-0010-0000-0A00-000003000000}" name="Test Case Procedure"/>
    <tableColumn id="4" xr3:uid="{00000000-0010-0000-0A00-000004000000}" name="Expected Output"/>
    <tableColumn id="5" xr3:uid="{00000000-0010-0000-0A00-000005000000}" name="Inter-test case Dependence"/>
    <tableColumn id="6" xr3:uid="{00000000-0010-0000-0A00-000006000000}" name="Result"/>
    <tableColumn id="7" xr3:uid="{00000000-0010-0000-0A00-000007000000}" name="Test date"/>
    <tableColumn id="8" xr3:uid="{00000000-0010-0000-0A00-000008000000}" name="Note"/>
  </tableColumns>
  <tableStyleInfo name="Add Product-style"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13:H13" headerRowCount="0">
  <tableColumns count="8">
    <tableColumn id="1" xr3:uid="{00000000-0010-0000-0B00-000001000000}" name="Column1"/>
    <tableColumn id="2" xr3:uid="{00000000-0010-0000-0B00-000002000000}" name="Column2"/>
    <tableColumn id="3" xr3:uid="{00000000-0010-0000-0B00-000003000000}" name="Column3"/>
    <tableColumn id="4" xr3:uid="{00000000-0010-0000-0B00-000004000000}" name="Column4"/>
    <tableColumn id="5" xr3:uid="{00000000-0010-0000-0B00-000005000000}" name="Column5"/>
    <tableColumn id="6" xr3:uid="{00000000-0010-0000-0B00-000006000000}" name="Column6"/>
    <tableColumn id="7" xr3:uid="{00000000-0010-0000-0B00-000007000000}" name="Column7"/>
    <tableColumn id="8" xr3:uid="{00000000-0010-0000-0B00-000008000000}" name="Column8"/>
  </tableColumns>
  <tableStyleInfo name="Add Product-style 2"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A14:H14" headerRowCount="0">
  <tableColumns count="8">
    <tableColumn id="1" xr3:uid="{00000000-0010-0000-0C00-000001000000}" name="Column1"/>
    <tableColumn id="2" xr3:uid="{00000000-0010-0000-0C00-000002000000}" name="Column2"/>
    <tableColumn id="3" xr3:uid="{00000000-0010-0000-0C00-000003000000}" name="Column3"/>
    <tableColumn id="4" xr3:uid="{00000000-0010-0000-0C00-000004000000}" name="Column4"/>
    <tableColumn id="5" xr3:uid="{00000000-0010-0000-0C00-000005000000}" name="Column5"/>
    <tableColumn id="6" xr3:uid="{00000000-0010-0000-0C00-000006000000}" name="Column6"/>
    <tableColumn id="7" xr3:uid="{00000000-0010-0000-0C00-000007000000}" name="Column7"/>
    <tableColumn id="8" xr3:uid="{00000000-0010-0000-0C00-000008000000}" name="Column8"/>
  </tableColumns>
  <tableStyleInfo name="Add Product-style 3"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A15:H15" headerRowCount="0">
  <tableColumns count="8">
    <tableColumn id="1" xr3:uid="{00000000-0010-0000-0D00-000001000000}" name="Column1"/>
    <tableColumn id="2" xr3:uid="{00000000-0010-0000-0D00-000002000000}" name="Column2"/>
    <tableColumn id="3" xr3:uid="{00000000-0010-0000-0D00-000003000000}" name="Column3"/>
    <tableColumn id="4" xr3:uid="{00000000-0010-0000-0D00-000004000000}" name="Column4"/>
    <tableColumn id="5" xr3:uid="{00000000-0010-0000-0D00-000005000000}" name="Column5"/>
    <tableColumn id="6" xr3:uid="{00000000-0010-0000-0D00-000006000000}" name="Column6"/>
    <tableColumn id="7" xr3:uid="{00000000-0010-0000-0D00-000007000000}" name="Column7"/>
    <tableColumn id="8" xr3:uid="{00000000-0010-0000-0D00-000008000000}" name="Column8"/>
  </tableColumns>
  <tableStyleInfo name="Add Product-style 4"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A16:H16" headerRowCount="0">
  <tableColumns count="8">
    <tableColumn id="1" xr3:uid="{00000000-0010-0000-0E00-000001000000}" name="Column1"/>
    <tableColumn id="2" xr3:uid="{00000000-0010-0000-0E00-000002000000}" name="Column2"/>
    <tableColumn id="3" xr3:uid="{00000000-0010-0000-0E00-000003000000}" name="Column3"/>
    <tableColumn id="4" xr3:uid="{00000000-0010-0000-0E00-000004000000}" name="Column4"/>
    <tableColumn id="5" xr3:uid="{00000000-0010-0000-0E00-000005000000}" name="Column5"/>
    <tableColumn id="6" xr3:uid="{00000000-0010-0000-0E00-000006000000}" name="Column6"/>
    <tableColumn id="7" xr3:uid="{00000000-0010-0000-0E00-000007000000}" name="Column7"/>
    <tableColumn id="8" xr3:uid="{00000000-0010-0000-0E00-000008000000}" name="Column8"/>
  </tableColumns>
  <tableStyleInfo name="Add Product-style 5"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6" displayName="Table_16" ref="A17:H17" headerRowCount="0">
  <tableColumns count="8">
    <tableColumn id="1" xr3:uid="{00000000-0010-0000-0F00-000001000000}" name="Column1"/>
    <tableColumn id="2" xr3:uid="{00000000-0010-0000-0F00-000002000000}" name="Column2"/>
    <tableColumn id="3" xr3:uid="{00000000-0010-0000-0F00-000003000000}" name="Column3"/>
    <tableColumn id="4" xr3:uid="{00000000-0010-0000-0F00-000004000000}" name="Column4"/>
    <tableColumn id="5" xr3:uid="{00000000-0010-0000-0F00-000005000000}" name="Column5"/>
    <tableColumn id="6" xr3:uid="{00000000-0010-0000-0F00-000006000000}" name="Column6"/>
    <tableColumn id="7" xr3:uid="{00000000-0010-0000-0F00-000007000000}" name="Column7"/>
    <tableColumn id="8" xr3:uid="{00000000-0010-0000-0F00-000008000000}" name="Column8"/>
  </tableColumns>
  <tableStyleInfo name="Add Product-style 6"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7" displayName="Table_17" ref="A18:H18" headerRowCount="0">
  <tableColumns count="8">
    <tableColumn id="1" xr3:uid="{00000000-0010-0000-1000-000001000000}" name="Column1"/>
    <tableColumn id="2" xr3:uid="{00000000-0010-0000-1000-000002000000}" name="Column2"/>
    <tableColumn id="3" xr3:uid="{00000000-0010-0000-1000-000003000000}" name="Column3"/>
    <tableColumn id="4" xr3:uid="{00000000-0010-0000-1000-000004000000}" name="Column4"/>
    <tableColumn id="5" xr3:uid="{00000000-0010-0000-1000-000005000000}" name="Column5"/>
    <tableColumn id="6" xr3:uid="{00000000-0010-0000-1000-000006000000}" name="Column6"/>
    <tableColumn id="7" xr3:uid="{00000000-0010-0000-1000-000007000000}" name="Column7"/>
    <tableColumn id="8" xr3:uid="{00000000-0010-0000-1000-000008000000}" name="Column8"/>
  </tableColumns>
  <tableStyleInfo name="Add Product-style 7"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_18" displayName="Table_18" ref="A19:H19" headerRowCount="0">
  <tableColumns count="8">
    <tableColumn id="1" xr3:uid="{00000000-0010-0000-1100-000001000000}" name="Column1"/>
    <tableColumn id="2" xr3:uid="{00000000-0010-0000-1100-000002000000}" name="Column2"/>
    <tableColumn id="3" xr3:uid="{00000000-0010-0000-1100-000003000000}" name="Column3"/>
    <tableColumn id="4" xr3:uid="{00000000-0010-0000-1100-000004000000}" name="Column4"/>
    <tableColumn id="5" xr3:uid="{00000000-0010-0000-1100-000005000000}" name="Column5"/>
    <tableColumn id="6" xr3:uid="{00000000-0010-0000-1100-000006000000}" name="Column6"/>
    <tableColumn id="7" xr3:uid="{00000000-0010-0000-1100-000007000000}" name="Column7"/>
    <tableColumn id="8" xr3:uid="{00000000-0010-0000-1100-000008000000}" name="Column8"/>
  </tableColumns>
  <tableStyleInfo name="Add Product-style 8"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6:H16" headerRowCount="0">
  <tableColumns count="8">
    <tableColumn id="1" xr3:uid="{00000000-0010-0000-0100-000001000000}" name="Column1"/>
    <tableColumn id="2" xr3:uid="{00000000-0010-0000-0100-000002000000}" name="Column2" dataDxfId="34"/>
    <tableColumn id="3" xr3:uid="{00000000-0010-0000-0100-000003000000}" name="Column3"/>
    <tableColumn id="4" xr3:uid="{00000000-0010-0000-0100-000004000000}" name="Column4" dataDxfId="33"/>
    <tableColumn id="5" xr3:uid="{00000000-0010-0000-0100-000005000000}" name="Column5"/>
    <tableColumn id="6" xr3:uid="{00000000-0010-0000-0100-000006000000}" name="Column6" dataDxfId="32"/>
    <tableColumn id="7" xr3:uid="{00000000-0010-0000-0100-000007000000}" name="Column7"/>
    <tableColumn id="8" xr3:uid="{00000000-0010-0000-0100-000008000000}" name="Column8"/>
  </tableColumns>
  <tableStyleInfo name="List Product-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_19" displayName="Table_19" ref="A20:H20" headerRowCount="0">
  <tableColumns count="8">
    <tableColumn id="1" xr3:uid="{00000000-0010-0000-1200-000001000000}" name="Column1"/>
    <tableColumn id="2" xr3:uid="{00000000-0010-0000-1200-000002000000}" name="Column2"/>
    <tableColumn id="3" xr3:uid="{00000000-0010-0000-1200-000003000000}" name="Column3"/>
    <tableColumn id="4" xr3:uid="{00000000-0010-0000-1200-000004000000}" name="Column4"/>
    <tableColumn id="5" xr3:uid="{00000000-0010-0000-1200-000005000000}" name="Column5"/>
    <tableColumn id="6" xr3:uid="{00000000-0010-0000-1200-000006000000}" name="Column6"/>
    <tableColumn id="7" xr3:uid="{00000000-0010-0000-1200-000007000000}" name="Column7"/>
    <tableColumn id="8" xr3:uid="{00000000-0010-0000-1200-000008000000}" name="Column8"/>
  </tableColumns>
  <tableStyleInfo name="Add Product-style 9"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_20" displayName="Table_20" ref="A21:H21" headerRowCount="0">
  <tableColumns count="8">
    <tableColumn id="1" xr3:uid="{00000000-0010-0000-1300-000001000000}" name="Column1"/>
    <tableColumn id="2" xr3:uid="{00000000-0010-0000-1300-000002000000}" name="Column2"/>
    <tableColumn id="3" xr3:uid="{00000000-0010-0000-1300-000003000000}" name="Column3"/>
    <tableColumn id="4" xr3:uid="{00000000-0010-0000-1300-000004000000}" name="Column4"/>
    <tableColumn id="5" xr3:uid="{00000000-0010-0000-1300-000005000000}" name="Column5"/>
    <tableColumn id="6" xr3:uid="{00000000-0010-0000-1300-000006000000}" name="Column6"/>
    <tableColumn id="7" xr3:uid="{00000000-0010-0000-1300-000007000000}" name="Column7"/>
    <tableColumn id="8" xr3:uid="{00000000-0010-0000-1300-000008000000}" name="Column8"/>
  </tableColumns>
  <tableStyleInfo name="Add Product-style 10"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_21" displayName="Table_21" ref="A22:H22" headerRowCount="0">
  <tableColumns count="8">
    <tableColumn id="1" xr3:uid="{00000000-0010-0000-1400-000001000000}" name="Column1"/>
    <tableColumn id="2" xr3:uid="{00000000-0010-0000-1400-000002000000}" name="Column2"/>
    <tableColumn id="3" xr3:uid="{00000000-0010-0000-1400-000003000000}" name="Column3"/>
    <tableColumn id="4" xr3:uid="{00000000-0010-0000-1400-000004000000}" name="Column4"/>
    <tableColumn id="5" xr3:uid="{00000000-0010-0000-1400-000005000000}" name="Column5"/>
    <tableColumn id="6" xr3:uid="{00000000-0010-0000-1400-000006000000}" name="Column6"/>
    <tableColumn id="7" xr3:uid="{00000000-0010-0000-1400-000007000000}" name="Column7"/>
    <tableColumn id="8" xr3:uid="{00000000-0010-0000-1400-000008000000}" name="Column8"/>
  </tableColumns>
  <tableStyleInfo name="Add Product-style 11"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4" displayName="Table_24" ref="A23:H23" headerRowCount="0">
  <tableColumns count="8">
    <tableColumn id="1" xr3:uid="{00000000-0010-0000-1700-000001000000}" name="Column1"/>
    <tableColumn id="2" xr3:uid="{00000000-0010-0000-1700-000002000000}" name="Column2"/>
    <tableColumn id="3" xr3:uid="{00000000-0010-0000-1700-000003000000}" name="Column3"/>
    <tableColumn id="4" xr3:uid="{00000000-0010-0000-1700-000004000000}" name="Column4"/>
    <tableColumn id="5" xr3:uid="{00000000-0010-0000-1700-000005000000}" name="Column5"/>
    <tableColumn id="6" xr3:uid="{00000000-0010-0000-1700-000006000000}" name="Column6"/>
    <tableColumn id="7" xr3:uid="{00000000-0010-0000-1700-000007000000}" name="Column7"/>
    <tableColumn id="8" xr3:uid="{00000000-0010-0000-1700-000008000000}" name="Column8"/>
  </tableColumns>
  <tableStyleInfo name="Add Product-style 14"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25" displayName="Table_25" ref="A24:H24" headerRowCount="0">
  <tableColumns count="8">
    <tableColumn id="1" xr3:uid="{00000000-0010-0000-1800-000001000000}" name="Column1"/>
    <tableColumn id="2" xr3:uid="{00000000-0010-0000-1800-000002000000}" name="Column2"/>
    <tableColumn id="3" xr3:uid="{00000000-0010-0000-1800-000003000000}" name="Column3"/>
    <tableColumn id="4" xr3:uid="{00000000-0010-0000-1800-000004000000}" name="Column4"/>
    <tableColumn id="5" xr3:uid="{00000000-0010-0000-1800-000005000000}" name="Column5"/>
    <tableColumn id="6" xr3:uid="{00000000-0010-0000-1800-000006000000}" name="Column6"/>
    <tableColumn id="7" xr3:uid="{00000000-0010-0000-1800-000007000000}" name="Column7"/>
    <tableColumn id="8" xr3:uid="{00000000-0010-0000-1800-000008000000}" name="Column8"/>
  </tableColumns>
  <tableStyleInfo name="Add Product-style 15"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_26" displayName="Table_26" ref="A25:H25" headerRowCount="0">
  <tableColumns count="8">
    <tableColumn id="1" xr3:uid="{00000000-0010-0000-1900-000001000000}" name="Column1"/>
    <tableColumn id="2" xr3:uid="{00000000-0010-0000-1900-000002000000}" name="Column2"/>
    <tableColumn id="3" xr3:uid="{00000000-0010-0000-1900-000003000000}" name="Column3"/>
    <tableColumn id="4" xr3:uid="{00000000-0010-0000-1900-000004000000}" name="Column4"/>
    <tableColumn id="5" xr3:uid="{00000000-0010-0000-1900-000005000000}" name="Column5"/>
    <tableColumn id="6" xr3:uid="{00000000-0010-0000-1900-000006000000}" name="Column6"/>
    <tableColumn id="7" xr3:uid="{00000000-0010-0000-1900-000007000000}" name="Column7"/>
    <tableColumn id="8" xr3:uid="{00000000-0010-0000-1900-000008000000}" name="Column8"/>
  </tableColumns>
  <tableStyleInfo name="Add Product-style 16"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_27" displayName="Table_27" ref="A26:H27" headerRowCount="0">
  <tableColumns count="8">
    <tableColumn id="1" xr3:uid="{00000000-0010-0000-1A00-000001000000}" name="Column1"/>
    <tableColumn id="2" xr3:uid="{00000000-0010-0000-1A00-000002000000}" name="Column2"/>
    <tableColumn id="3" xr3:uid="{00000000-0010-0000-1A00-000003000000}" name="Column3"/>
    <tableColumn id="4" xr3:uid="{00000000-0010-0000-1A00-000004000000}" name="Column4"/>
    <tableColumn id="5" xr3:uid="{00000000-0010-0000-1A00-000005000000}" name="Column5"/>
    <tableColumn id="6" xr3:uid="{00000000-0010-0000-1A00-000006000000}" name="Column6"/>
    <tableColumn id="7" xr3:uid="{00000000-0010-0000-1A00-000007000000}" name="Column7"/>
    <tableColumn id="8" xr3:uid="{00000000-0010-0000-1A00-000008000000}" name="Column8"/>
  </tableColumns>
  <tableStyleInfo name="Add Product-style 17"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_30" displayName="Table_30" ref="A8:H12">
  <tableColumns count="8">
    <tableColumn id="1" xr3:uid="{00000000-0010-0000-1D00-000001000000}" name="ID"/>
    <tableColumn id="2" xr3:uid="{00000000-0010-0000-1D00-000002000000}" name="Test Case Description"/>
    <tableColumn id="3" xr3:uid="{00000000-0010-0000-1D00-000003000000}" name="Test Case Procedure"/>
    <tableColumn id="4" xr3:uid="{00000000-0010-0000-1D00-000004000000}" name="Expected Output"/>
    <tableColumn id="5" xr3:uid="{00000000-0010-0000-1D00-000005000000}" name="Inter-test case Dependence"/>
    <tableColumn id="6" xr3:uid="{00000000-0010-0000-1D00-000006000000}" name="Result"/>
    <tableColumn id="7" xr3:uid="{00000000-0010-0000-1D00-000007000000}" name="Test date"/>
    <tableColumn id="8" xr3:uid="{00000000-0010-0000-1D00-000008000000}" name="Note"/>
  </tableColumns>
  <tableStyleInfo name="Amend Product-style"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_32" displayName="Table_32" ref="A13:H13" headerRowCount="0">
  <tableColumns count="8">
    <tableColumn id="1" xr3:uid="{00000000-0010-0000-1F00-000001000000}" name="Column1"/>
    <tableColumn id="2" xr3:uid="{00000000-0010-0000-1F00-000002000000}" name="Column2"/>
    <tableColumn id="3" xr3:uid="{00000000-0010-0000-1F00-000003000000}" name="Column3"/>
    <tableColumn id="4" xr3:uid="{00000000-0010-0000-1F00-000004000000}" name="Column4"/>
    <tableColumn id="5" xr3:uid="{00000000-0010-0000-1F00-000005000000}" name="Column5"/>
    <tableColumn id="6" xr3:uid="{00000000-0010-0000-1F00-000006000000}" name="Column6"/>
    <tableColumn id="7" xr3:uid="{00000000-0010-0000-1F00-000007000000}" name="Column7"/>
    <tableColumn id="8" xr3:uid="{00000000-0010-0000-1F00-000008000000}" name="Column8"/>
  </tableColumns>
  <tableStyleInfo name="Amend Product-style 3"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_34" displayName="Table_34" ref="A14:H14" headerRowCount="0">
  <tableColumns count="8">
    <tableColumn id="1" xr3:uid="{00000000-0010-0000-2100-000001000000}" name="Column1"/>
    <tableColumn id="2" xr3:uid="{00000000-0010-0000-2100-000002000000}" name="Column2"/>
    <tableColumn id="3" xr3:uid="{00000000-0010-0000-2100-000003000000}" name="Column3"/>
    <tableColumn id="4" xr3:uid="{00000000-0010-0000-2100-000004000000}" name="Column4"/>
    <tableColumn id="5" xr3:uid="{00000000-0010-0000-2100-000005000000}" name="Column5"/>
    <tableColumn id="6" xr3:uid="{00000000-0010-0000-2100-000006000000}" name="Column6"/>
    <tableColumn id="7" xr3:uid="{00000000-0010-0000-2100-000007000000}" name="Column7"/>
    <tableColumn id="8" xr3:uid="{00000000-0010-0000-2100-000008000000}" name="Column8"/>
  </tableColumns>
  <tableStyleInfo name="Amend Product-style 5"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7:H17" headerRowCount="0">
  <tableColumns count="8">
    <tableColumn id="1" xr3:uid="{00000000-0010-0000-0200-000001000000}" name="Column1"/>
    <tableColumn id="2" xr3:uid="{00000000-0010-0000-0200-000002000000}" name="Column2" dataDxfId="31"/>
    <tableColumn id="3" xr3:uid="{00000000-0010-0000-0200-000003000000}" name="Column3"/>
    <tableColumn id="4" xr3:uid="{00000000-0010-0000-0200-000004000000}" name="Column4"/>
    <tableColumn id="5" xr3:uid="{00000000-0010-0000-0200-000005000000}" name="Column5"/>
    <tableColumn id="6" xr3:uid="{00000000-0010-0000-0200-000006000000}" name="Column6" dataDxfId="30"/>
    <tableColumn id="7" xr3:uid="{00000000-0010-0000-0200-000007000000}" name="Column7"/>
    <tableColumn id="8" xr3:uid="{00000000-0010-0000-0200-000008000000}" name="Column8"/>
  </tableColumns>
  <tableStyleInfo name="List Product-style 3"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_35" displayName="Table_35" ref="A15:H15" headerRowCount="0">
  <tableColumns count="8">
    <tableColumn id="1" xr3:uid="{00000000-0010-0000-2200-000001000000}" name="Column1"/>
    <tableColumn id="2" xr3:uid="{00000000-0010-0000-2200-000002000000}" name="Column2"/>
    <tableColumn id="3" xr3:uid="{00000000-0010-0000-2200-000003000000}" name="Column3"/>
    <tableColumn id="4" xr3:uid="{00000000-0010-0000-2200-000004000000}" name="Column4"/>
    <tableColumn id="5" xr3:uid="{00000000-0010-0000-2200-000005000000}" name="Column5"/>
    <tableColumn id="6" xr3:uid="{00000000-0010-0000-2200-000006000000}" name="Column6"/>
    <tableColumn id="7" xr3:uid="{00000000-0010-0000-2200-000007000000}" name="Column7"/>
    <tableColumn id="8" xr3:uid="{00000000-0010-0000-2200-000008000000}" name="Column8"/>
  </tableColumns>
  <tableStyleInfo name="Amend Product-style 6"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_37" displayName="Table_37" ref="A16:H16" headerRowCount="0">
  <tableColumns count="8">
    <tableColumn id="1" xr3:uid="{00000000-0010-0000-2400-000001000000}" name="Column1"/>
    <tableColumn id="2" xr3:uid="{00000000-0010-0000-2400-000002000000}" name="Column2"/>
    <tableColumn id="3" xr3:uid="{00000000-0010-0000-2400-000003000000}" name="Column3"/>
    <tableColumn id="4" xr3:uid="{00000000-0010-0000-2400-000004000000}" name="Column4"/>
    <tableColumn id="5" xr3:uid="{00000000-0010-0000-2400-000005000000}" name="Column5"/>
    <tableColumn id="6" xr3:uid="{00000000-0010-0000-2400-000006000000}" name="Column6"/>
    <tableColumn id="7" xr3:uid="{00000000-0010-0000-2400-000007000000}" name="Column7"/>
    <tableColumn id="8" xr3:uid="{00000000-0010-0000-2400-000008000000}" name="Column8"/>
  </tableColumns>
  <tableStyleInfo name="Amend Product-style 8"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_38" displayName="Table_38" ref="A17:H17" headerRowCount="0">
  <tableColumns count="8">
    <tableColumn id="1" xr3:uid="{00000000-0010-0000-2500-000001000000}" name="Column1"/>
    <tableColumn id="2" xr3:uid="{00000000-0010-0000-2500-000002000000}" name="Column2"/>
    <tableColumn id="3" xr3:uid="{00000000-0010-0000-2500-000003000000}" name="Column3" dataDxfId="1"/>
    <tableColumn id="4" xr3:uid="{00000000-0010-0000-2500-000004000000}" name="Column4" dataDxfId="0"/>
    <tableColumn id="5" xr3:uid="{00000000-0010-0000-2500-000005000000}" name="Column5"/>
    <tableColumn id="6" xr3:uid="{00000000-0010-0000-2500-000006000000}" name="Column6"/>
    <tableColumn id="7" xr3:uid="{00000000-0010-0000-2500-000007000000}" name="Column7"/>
    <tableColumn id="8" xr3:uid="{00000000-0010-0000-2500-000008000000}" name="Column8"/>
  </tableColumns>
  <tableStyleInfo name="Amend Product-style 9"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_39" displayName="Table_39" ref="A18:H18" headerRowCount="0">
  <tableColumns count="8">
    <tableColumn id="1" xr3:uid="{00000000-0010-0000-2600-000001000000}" name="Column1"/>
    <tableColumn id="2" xr3:uid="{00000000-0010-0000-2600-000002000000}" name="Column2"/>
    <tableColumn id="3" xr3:uid="{00000000-0010-0000-2600-000003000000}" name="Column3"/>
    <tableColumn id="4" xr3:uid="{00000000-0010-0000-2600-000004000000}" name="Column4"/>
    <tableColumn id="5" xr3:uid="{00000000-0010-0000-2600-000005000000}" name="Column5"/>
    <tableColumn id="6" xr3:uid="{00000000-0010-0000-2600-000006000000}" name="Column6"/>
    <tableColumn id="7" xr3:uid="{00000000-0010-0000-2600-000007000000}" name="Column7"/>
    <tableColumn id="8" xr3:uid="{00000000-0010-0000-2600-000008000000}" name="Column8"/>
  </tableColumns>
  <tableStyleInfo name="Amend Product-style 10" showFirstColumn="1" showLastColumn="1"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CBC679-F566-4F26-AFFD-63B2B494DFC5}" name="Table_3924" displayName="Table_3924" ref="A19:H19" headerRowCount="0">
  <tableColumns count="8">
    <tableColumn id="1" xr3:uid="{9CDF4D56-EDDB-4EBF-BAFF-AE8CE4731679}" name="Column1">
      <calculatedColumnFormula>IF(OR(B19&lt;&gt;"",D19&lt;&gt;""),"["&amp;TEXT($B$2,"##")&amp;"_"&amp;TEXT(ROW()-8,"000")&amp;"]","")</calculatedColumnFormula>
    </tableColumn>
    <tableColumn id="2" xr3:uid="{B49A765A-D972-4E34-8170-D75EC253042F}" name="Column2"/>
    <tableColumn id="3" xr3:uid="{94B12EB8-3CDA-4146-B426-855795F2E5C3}" name="Column3"/>
    <tableColumn id="4" xr3:uid="{8306894C-3ADB-49F1-9BFA-03E88FF52C9C}" name="Column4"/>
    <tableColumn id="5" xr3:uid="{3D40B5FC-10D0-41B5-92C7-A2634601F981}" name="Column5"/>
    <tableColumn id="6" xr3:uid="{3D1E0BA9-3892-4C18-B9CD-7B813F5D16A0}" name="Column6"/>
    <tableColumn id="7" xr3:uid="{893ED0F4-996F-4AAF-9B94-F9990DB53EEA}" name="Column7"/>
    <tableColumn id="8" xr3:uid="{4E2AA45A-4CDB-49F0-9885-85FD807CB4FB}" name="Column8"/>
  </tableColumns>
  <tableStyleInfo name="Amend Product-style 10"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8:H18" headerRowCount="0">
  <tableColumns count="8">
    <tableColumn id="1" xr3:uid="{00000000-0010-0000-0300-000001000000}" name="Column1"/>
    <tableColumn id="2" xr3:uid="{00000000-0010-0000-0300-000002000000}" name="Column2" dataDxfId="29"/>
    <tableColumn id="3" xr3:uid="{00000000-0010-0000-0300-000003000000}" name="Column3"/>
    <tableColumn id="4" xr3:uid="{00000000-0010-0000-0300-000004000000}" name="Column4" dataDxfId="28"/>
    <tableColumn id="5" xr3:uid="{00000000-0010-0000-0300-000005000000}" name="Column5"/>
    <tableColumn id="6" xr3:uid="{00000000-0010-0000-0300-000006000000}" name="Column6" dataDxfId="27"/>
    <tableColumn id="7" xr3:uid="{00000000-0010-0000-0300-000007000000}" name="Column7"/>
    <tableColumn id="8" xr3:uid="{00000000-0010-0000-0300-000008000000}" name="Column8"/>
  </tableColumns>
  <tableStyleInfo name="List Product-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9:H19" headerRowCount="0">
  <tableColumns count="8">
    <tableColumn id="1" xr3:uid="{00000000-0010-0000-0400-000001000000}" name="Column1"/>
    <tableColumn id="2" xr3:uid="{00000000-0010-0000-0400-000002000000}" name="Column2" dataDxfId="26"/>
    <tableColumn id="3" xr3:uid="{00000000-0010-0000-0400-000003000000}" name="Column3" dataDxfId="25"/>
    <tableColumn id="4" xr3:uid="{00000000-0010-0000-0400-000004000000}" name="Column4" dataDxfId="24"/>
    <tableColumn id="5" xr3:uid="{00000000-0010-0000-0400-000005000000}" name="Column5"/>
    <tableColumn id="6" xr3:uid="{00000000-0010-0000-0400-000006000000}" name="Column6" dataDxfId="23"/>
    <tableColumn id="7" xr3:uid="{00000000-0010-0000-0400-000007000000}" name="Column7"/>
    <tableColumn id="8" xr3:uid="{00000000-0010-0000-0400-000008000000}" name="Column8"/>
  </tableColumns>
  <tableStyleInfo name="List Product-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H20" headerRowCount="0">
  <tableColumns count="8">
    <tableColumn id="1" xr3:uid="{00000000-0010-0000-0500-000001000000}" name="Column1"/>
    <tableColumn id="2" xr3:uid="{00000000-0010-0000-0500-000002000000}" name="Column2" dataDxfId="22"/>
    <tableColumn id="3" xr3:uid="{00000000-0010-0000-0500-000003000000}" name="Column3"/>
    <tableColumn id="4" xr3:uid="{00000000-0010-0000-0500-000004000000}" name="Column4" dataDxfId="21"/>
    <tableColumn id="5" xr3:uid="{00000000-0010-0000-0500-000005000000}" name="Column5"/>
    <tableColumn id="6" xr3:uid="{00000000-0010-0000-0500-000006000000}" name="Column6" dataDxfId="20"/>
    <tableColumn id="7" xr3:uid="{00000000-0010-0000-0500-000007000000}" name="Column7"/>
    <tableColumn id="8" xr3:uid="{00000000-0010-0000-0500-000008000000}" name="Column8"/>
  </tableColumns>
  <tableStyleInfo name="List Product-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1:H21" headerRowCount="0">
  <tableColumns count="8">
    <tableColumn id="1" xr3:uid="{00000000-0010-0000-0600-000001000000}" name="Column1"/>
    <tableColumn id="2" xr3:uid="{00000000-0010-0000-0600-000002000000}" name="Column2"/>
    <tableColumn id="3" xr3:uid="{00000000-0010-0000-0600-000003000000}" name="Column3" dataDxfId="19"/>
    <tableColumn id="4" xr3:uid="{00000000-0010-0000-0600-000004000000}" name="Column4" dataDxfId="18"/>
    <tableColumn id="5" xr3:uid="{00000000-0010-0000-0600-000005000000}" name="Column5"/>
    <tableColumn id="6" xr3:uid="{00000000-0010-0000-0600-000006000000}" name="Column6" dataDxfId="17"/>
    <tableColumn id="7" xr3:uid="{00000000-0010-0000-0600-000007000000}" name="Column7"/>
    <tableColumn id="8" xr3:uid="{00000000-0010-0000-0600-000008000000}" name="Column8"/>
  </tableColumns>
  <tableStyleInfo name="List Product-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2:H22" headerRowCount="0">
  <tableColumns count="8">
    <tableColumn id="1" xr3:uid="{00000000-0010-0000-0700-000001000000}" name="Column1"/>
    <tableColumn id="2" xr3:uid="{00000000-0010-0000-0700-000002000000}" name="Column2" dataDxfId="16"/>
    <tableColumn id="3" xr3:uid="{00000000-0010-0000-0700-000003000000}" name="Column3"/>
    <tableColumn id="4" xr3:uid="{00000000-0010-0000-0700-000004000000}" name="Column4" dataDxfId="15"/>
    <tableColumn id="5" xr3:uid="{00000000-0010-0000-0700-000005000000}" name="Column5"/>
    <tableColumn id="6" xr3:uid="{00000000-0010-0000-0700-000006000000}" name="Column6" dataDxfId="14"/>
    <tableColumn id="7" xr3:uid="{00000000-0010-0000-0700-000007000000}" name="Column7"/>
    <tableColumn id="8" xr3:uid="{00000000-0010-0000-0700-000008000000}" name="Column8"/>
  </tableColumns>
  <tableStyleInfo name="List Product-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23:H23" headerRowCount="0">
  <tableColumns count="8">
    <tableColumn id="1" xr3:uid="{00000000-0010-0000-0800-000001000000}" name="Column1"/>
    <tableColumn id="2" xr3:uid="{00000000-0010-0000-0800-000002000000}" name="Column2" dataDxfId="13"/>
    <tableColumn id="3" xr3:uid="{00000000-0010-0000-0800-000003000000}" name="Column3" dataDxfId="12"/>
    <tableColumn id="4" xr3:uid="{00000000-0010-0000-0800-000004000000}" name="Column4" dataDxfId="11"/>
    <tableColumn id="5" xr3:uid="{00000000-0010-0000-0800-000005000000}" name="Column5"/>
    <tableColumn id="6" xr3:uid="{00000000-0010-0000-0800-000006000000}" name="Column6" dataDxfId="10"/>
    <tableColumn id="7" xr3:uid="{00000000-0010-0000-0800-000007000000}" name="Column7"/>
    <tableColumn id="8" xr3:uid="{00000000-0010-0000-0800-000008000000}" name="Column8"/>
  </tableColumns>
  <tableStyleInfo name="List Product-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vmlDrawing" Target="../drawings/vmlDrawing2.vml"/><Relationship Id="rId1" Type="http://schemas.openxmlformats.org/officeDocument/2006/relationships/hyperlink" Target="https://banhang.shopee.vn/portal/product/list/all"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9.xml"/><Relationship Id="rId13" Type="http://schemas.openxmlformats.org/officeDocument/2006/relationships/table" Target="../tables/table24.xml"/><Relationship Id="rId3" Type="http://schemas.openxmlformats.org/officeDocument/2006/relationships/table" Target="../tables/table14.xml"/><Relationship Id="rId7" Type="http://schemas.openxmlformats.org/officeDocument/2006/relationships/table" Target="../tables/table18.xml"/><Relationship Id="rId12" Type="http://schemas.openxmlformats.org/officeDocument/2006/relationships/table" Target="../tables/table23.xml"/><Relationship Id="rId2" Type="http://schemas.openxmlformats.org/officeDocument/2006/relationships/table" Target="../tables/table13.xml"/><Relationship Id="rId1" Type="http://schemas.openxmlformats.org/officeDocument/2006/relationships/table" Target="../tables/table12.xml"/><Relationship Id="rId6" Type="http://schemas.openxmlformats.org/officeDocument/2006/relationships/table" Target="../tables/table17.xml"/><Relationship Id="rId11" Type="http://schemas.openxmlformats.org/officeDocument/2006/relationships/table" Target="../tables/table22.xml"/><Relationship Id="rId5" Type="http://schemas.openxmlformats.org/officeDocument/2006/relationships/table" Target="../tables/table16.xml"/><Relationship Id="rId15" Type="http://schemas.openxmlformats.org/officeDocument/2006/relationships/table" Target="../tables/table26.xml"/><Relationship Id="rId10" Type="http://schemas.openxmlformats.org/officeDocument/2006/relationships/table" Target="../tables/table21.xml"/><Relationship Id="rId4" Type="http://schemas.openxmlformats.org/officeDocument/2006/relationships/table" Target="../tables/table15.xml"/><Relationship Id="rId9" Type="http://schemas.openxmlformats.org/officeDocument/2006/relationships/table" Target="../tables/table20.xml"/><Relationship Id="rId14" Type="http://schemas.openxmlformats.org/officeDocument/2006/relationships/table" Target="../tables/table25.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4.xml"/><Relationship Id="rId3" Type="http://schemas.openxmlformats.org/officeDocument/2006/relationships/table" Target="../tables/table29.xml"/><Relationship Id="rId7" Type="http://schemas.openxmlformats.org/officeDocument/2006/relationships/table" Target="../tables/table33.xml"/><Relationship Id="rId2" Type="http://schemas.openxmlformats.org/officeDocument/2006/relationships/table" Target="../tables/table28.xml"/><Relationship Id="rId1" Type="http://schemas.openxmlformats.org/officeDocument/2006/relationships/table" Target="../tables/table27.xml"/><Relationship Id="rId6" Type="http://schemas.openxmlformats.org/officeDocument/2006/relationships/table" Target="../tables/table32.xml"/><Relationship Id="rId5" Type="http://schemas.openxmlformats.org/officeDocument/2006/relationships/table" Target="../tables/table31.xml"/><Relationship Id="rId4" Type="http://schemas.openxmlformats.org/officeDocument/2006/relationships/table" Target="../tables/table3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cols>
    <col min="1" max="1" width="2.44140625" customWidth="1"/>
    <col min="2" max="2" width="22.44140625" customWidth="1"/>
    <col min="3" max="3" width="10.44140625" customWidth="1"/>
    <col min="4" max="4" width="16.5546875" customWidth="1"/>
    <col min="5" max="5" width="9.109375" customWidth="1"/>
    <col min="6" max="6" width="35.5546875" customWidth="1"/>
    <col min="7" max="7" width="35.44140625" customWidth="1"/>
    <col min="8" max="26" width="11.44140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128" t="s">
        <v>0</v>
      </c>
      <c r="C2" s="129"/>
      <c r="D2" s="129"/>
      <c r="E2" s="129"/>
      <c r="F2" s="129"/>
      <c r="G2" s="130"/>
      <c r="H2" s="4"/>
      <c r="I2" s="4"/>
      <c r="J2" s="4"/>
      <c r="K2" s="4"/>
      <c r="L2" s="4"/>
      <c r="M2" s="4"/>
      <c r="N2" s="4"/>
      <c r="O2" s="4"/>
      <c r="P2" s="4"/>
      <c r="Q2" s="4"/>
      <c r="R2" s="4"/>
      <c r="S2" s="4"/>
      <c r="T2" s="4"/>
      <c r="U2" s="4"/>
      <c r="V2" s="4"/>
      <c r="W2" s="4"/>
      <c r="X2" s="4"/>
      <c r="Y2" s="4"/>
      <c r="Z2" s="4"/>
    </row>
    <row r="3" spans="1:26" ht="12.75" customHeight="1">
      <c r="A3" s="1"/>
      <c r="B3" s="5"/>
      <c r="C3" s="6"/>
      <c r="D3" s="1"/>
      <c r="E3" s="1"/>
      <c r="F3" s="7"/>
      <c r="G3" s="1"/>
      <c r="H3" s="1"/>
      <c r="I3" s="1"/>
      <c r="J3" s="1"/>
      <c r="K3" s="1"/>
      <c r="L3" s="1"/>
      <c r="M3" s="1"/>
      <c r="N3" s="1"/>
      <c r="O3" s="1"/>
      <c r="P3" s="1"/>
      <c r="Q3" s="1"/>
      <c r="R3" s="1"/>
      <c r="S3" s="1"/>
      <c r="T3" s="1"/>
      <c r="U3" s="1"/>
      <c r="V3" s="1"/>
      <c r="W3" s="1"/>
      <c r="X3" s="1"/>
      <c r="Y3" s="1"/>
      <c r="Z3" s="1"/>
    </row>
    <row r="4" spans="1:26" ht="14.25" customHeight="1">
      <c r="A4" s="1"/>
      <c r="B4" s="8" t="s">
        <v>1</v>
      </c>
      <c r="C4" s="131" t="s">
        <v>2</v>
      </c>
      <c r="D4" s="129"/>
      <c r="E4" s="130"/>
      <c r="F4" s="8" t="s">
        <v>3</v>
      </c>
      <c r="G4" s="9" t="s">
        <v>4</v>
      </c>
      <c r="H4" s="1"/>
      <c r="I4" s="1"/>
      <c r="J4" s="1"/>
      <c r="K4" s="1"/>
      <c r="L4" s="1"/>
      <c r="M4" s="1"/>
      <c r="N4" s="1"/>
      <c r="O4" s="1"/>
      <c r="P4" s="1"/>
      <c r="Q4" s="1"/>
      <c r="R4" s="1"/>
      <c r="S4" s="1"/>
      <c r="T4" s="1"/>
      <c r="U4" s="1"/>
      <c r="V4" s="1"/>
      <c r="W4" s="1"/>
      <c r="X4" s="1"/>
      <c r="Y4" s="1"/>
      <c r="Z4" s="1"/>
    </row>
    <row r="5" spans="1:26" ht="14.25" customHeight="1">
      <c r="A5" s="1"/>
      <c r="B5" s="8" t="s">
        <v>5</v>
      </c>
      <c r="C5" s="131" t="s">
        <v>2</v>
      </c>
      <c r="D5" s="129"/>
      <c r="E5" s="130"/>
      <c r="F5" s="8" t="s">
        <v>6</v>
      </c>
      <c r="G5" s="9" t="s">
        <v>4</v>
      </c>
      <c r="H5" s="1"/>
      <c r="I5" s="1"/>
      <c r="J5" s="1"/>
      <c r="K5" s="1"/>
      <c r="L5" s="1"/>
      <c r="M5" s="1"/>
      <c r="N5" s="1"/>
      <c r="O5" s="1"/>
      <c r="P5" s="1"/>
      <c r="Q5" s="1"/>
      <c r="R5" s="1"/>
      <c r="S5" s="1"/>
      <c r="T5" s="1"/>
      <c r="U5" s="1"/>
      <c r="V5" s="1"/>
      <c r="W5" s="1"/>
      <c r="X5" s="1"/>
      <c r="Y5" s="1"/>
      <c r="Z5" s="1"/>
    </row>
    <row r="6" spans="1:26" ht="15.75" customHeight="1">
      <c r="A6" s="1"/>
      <c r="B6" s="132" t="s">
        <v>7</v>
      </c>
      <c r="C6" s="134" t="str">
        <f>C5&amp;"_TestCase_V0.1"</f>
        <v>AB-SD_TestCase_V0.1</v>
      </c>
      <c r="D6" s="135"/>
      <c r="E6" s="136"/>
      <c r="F6" s="8" t="s">
        <v>8</v>
      </c>
      <c r="G6" s="10" t="s">
        <v>9</v>
      </c>
      <c r="H6" s="1"/>
      <c r="I6" s="1"/>
      <c r="J6" s="1"/>
      <c r="K6" s="1"/>
      <c r="L6" s="1"/>
      <c r="M6" s="1"/>
      <c r="N6" s="1"/>
      <c r="O6" s="1"/>
      <c r="P6" s="1"/>
      <c r="Q6" s="1"/>
      <c r="R6" s="1"/>
      <c r="S6" s="1"/>
      <c r="T6" s="1"/>
      <c r="U6" s="1"/>
      <c r="V6" s="1"/>
      <c r="W6" s="1"/>
      <c r="X6" s="1"/>
      <c r="Y6" s="1"/>
      <c r="Z6" s="1"/>
    </row>
    <row r="7" spans="1:26" ht="13.5" customHeight="1">
      <c r="A7" s="1"/>
      <c r="B7" s="133"/>
      <c r="C7" s="137"/>
      <c r="D7" s="138"/>
      <c r="E7" s="139"/>
      <c r="F7" s="8" t="s">
        <v>10</v>
      </c>
      <c r="G7" s="11">
        <v>0.1</v>
      </c>
      <c r="H7" s="1"/>
      <c r="I7" s="1"/>
      <c r="J7" s="1"/>
      <c r="K7" s="1"/>
      <c r="L7" s="1"/>
      <c r="M7" s="1"/>
      <c r="N7" s="1"/>
      <c r="O7" s="1"/>
      <c r="P7" s="1"/>
      <c r="Q7" s="1"/>
      <c r="R7" s="1"/>
      <c r="S7" s="1"/>
      <c r="T7" s="1"/>
      <c r="U7" s="1"/>
      <c r="V7" s="1"/>
      <c r="W7" s="1"/>
      <c r="X7" s="1"/>
      <c r="Y7" s="1"/>
      <c r="Z7" s="1"/>
    </row>
    <row r="8" spans="1:26" ht="12.75" customHeight="1">
      <c r="A8" s="1"/>
      <c r="B8" s="12"/>
      <c r="C8" s="6"/>
      <c r="D8" s="1"/>
      <c r="E8" s="1"/>
      <c r="F8" s="5"/>
      <c r="G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11</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12</v>
      </c>
      <c r="C11" s="16" t="s">
        <v>10</v>
      </c>
      <c r="D11" s="16" t="s">
        <v>13</v>
      </c>
      <c r="E11" s="16" t="s">
        <v>14</v>
      </c>
      <c r="F11" s="16" t="s">
        <v>15</v>
      </c>
      <c r="G11" s="17" t="s">
        <v>16</v>
      </c>
      <c r="H11" s="14"/>
      <c r="I11" s="14"/>
      <c r="J11" s="14"/>
      <c r="K11" s="14"/>
      <c r="L11" s="14"/>
      <c r="M11" s="14"/>
      <c r="N11" s="14"/>
      <c r="O11" s="14"/>
      <c r="P11" s="14"/>
      <c r="Q11" s="14"/>
      <c r="R11" s="14"/>
      <c r="S11" s="14"/>
      <c r="T11" s="14"/>
      <c r="U11" s="14"/>
      <c r="V11" s="14"/>
      <c r="W11" s="14"/>
      <c r="X11" s="14"/>
      <c r="Y11" s="14"/>
      <c r="Z11" s="14"/>
    </row>
    <row r="12" spans="1:26" ht="27.75" customHeight="1">
      <c r="A12" s="18"/>
      <c r="B12" s="19">
        <v>45591</v>
      </c>
      <c r="C12" s="20" t="s">
        <v>17</v>
      </c>
      <c r="D12" s="18"/>
      <c r="E12" s="21" t="s">
        <v>18</v>
      </c>
      <c r="F12" s="21" t="s">
        <v>19</v>
      </c>
      <c r="G12" s="22" t="s">
        <v>20</v>
      </c>
      <c r="H12" s="18"/>
      <c r="I12" s="18"/>
      <c r="J12" s="18"/>
      <c r="K12" s="18"/>
      <c r="L12" s="18"/>
      <c r="M12" s="18"/>
      <c r="N12" s="18"/>
      <c r="O12" s="18"/>
      <c r="P12" s="18"/>
      <c r="Q12" s="18"/>
      <c r="R12" s="18"/>
      <c r="S12" s="18"/>
      <c r="T12" s="18"/>
      <c r="U12" s="18"/>
      <c r="V12" s="18"/>
      <c r="W12" s="18"/>
      <c r="X12" s="18"/>
      <c r="Y12" s="18"/>
      <c r="Z12" s="18"/>
    </row>
    <row r="13" spans="1:26" ht="21.75" customHeight="1">
      <c r="A13" s="18"/>
      <c r="B13" s="23"/>
      <c r="C13" s="20"/>
      <c r="D13" s="21"/>
      <c r="E13" s="21"/>
      <c r="F13" s="21"/>
      <c r="G13" s="24"/>
      <c r="H13" s="18"/>
      <c r="I13" s="18"/>
      <c r="J13" s="18"/>
      <c r="K13" s="18"/>
      <c r="L13" s="18"/>
      <c r="M13" s="18"/>
      <c r="N13" s="18"/>
      <c r="O13" s="18"/>
      <c r="P13" s="18"/>
      <c r="Q13" s="18"/>
      <c r="R13" s="18"/>
      <c r="S13" s="18"/>
      <c r="T13" s="18"/>
      <c r="U13" s="18"/>
      <c r="V13" s="18"/>
      <c r="W13" s="18"/>
      <c r="X13" s="18"/>
      <c r="Y13" s="18"/>
      <c r="Z13" s="18"/>
    </row>
    <row r="14" spans="1:26" ht="19.5" customHeight="1">
      <c r="A14" s="18"/>
      <c r="B14" s="23"/>
      <c r="C14" s="20"/>
      <c r="D14" s="21"/>
      <c r="E14" s="21"/>
      <c r="F14" s="21"/>
      <c r="G14" s="24"/>
      <c r="H14" s="18"/>
      <c r="I14" s="18"/>
      <c r="J14" s="18"/>
      <c r="K14" s="18"/>
      <c r="L14" s="18"/>
      <c r="M14" s="18"/>
      <c r="N14" s="18"/>
      <c r="O14" s="18"/>
      <c r="P14" s="18"/>
      <c r="Q14" s="18"/>
      <c r="R14" s="18"/>
      <c r="S14" s="18"/>
      <c r="T14" s="18"/>
      <c r="U14" s="18"/>
      <c r="V14" s="18"/>
      <c r="W14" s="18"/>
      <c r="X14" s="18"/>
      <c r="Y14" s="18"/>
      <c r="Z14" s="18"/>
    </row>
    <row r="15" spans="1:26" ht="21.75" customHeight="1">
      <c r="A15" s="18"/>
      <c r="B15" s="23"/>
      <c r="C15" s="20"/>
      <c r="D15" s="21"/>
      <c r="E15" s="21"/>
      <c r="F15" s="21"/>
      <c r="G15" s="24"/>
      <c r="H15" s="18"/>
      <c r="I15" s="18"/>
      <c r="J15" s="18"/>
      <c r="K15" s="18"/>
      <c r="L15" s="18"/>
      <c r="M15" s="18"/>
      <c r="N15" s="18"/>
      <c r="O15" s="18"/>
      <c r="P15" s="18"/>
      <c r="Q15" s="18"/>
      <c r="R15" s="18"/>
      <c r="S15" s="18"/>
      <c r="T15" s="18"/>
      <c r="U15" s="18"/>
      <c r="V15" s="18"/>
      <c r="W15" s="18"/>
      <c r="X15" s="18"/>
      <c r="Y15" s="18"/>
      <c r="Z15" s="18"/>
    </row>
    <row r="16" spans="1:26" ht="19.5" customHeight="1">
      <c r="A16" s="18"/>
      <c r="B16" s="23"/>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c r="A17" s="18"/>
      <c r="B17" s="23"/>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C21" sqref="C21"/>
    </sheetView>
  </sheetViews>
  <sheetFormatPr defaultColWidth="14.44140625" defaultRowHeight="15" customHeight="1"/>
  <cols>
    <col min="2" max="2" width="36.6640625" customWidth="1"/>
    <col min="3" max="3" width="22.5546875" customWidth="1"/>
    <col min="4" max="4" width="20.44140625" customWidth="1"/>
    <col min="5" max="5" width="58.109375" customWidth="1"/>
  </cols>
  <sheetData>
    <row r="1" spans="1:5" ht="15" customHeight="1">
      <c r="A1" s="30"/>
      <c r="B1" s="31"/>
      <c r="C1" s="32" t="s">
        <v>25</v>
      </c>
      <c r="D1" s="31"/>
      <c r="E1" s="31"/>
    </row>
    <row r="2" spans="1:5" ht="14.4">
      <c r="A2" s="30"/>
      <c r="B2" s="31"/>
      <c r="C2" s="31"/>
      <c r="D2" s="31"/>
      <c r="E2" s="31"/>
    </row>
    <row r="3" spans="1:5" ht="14.4">
      <c r="A3" s="140" t="s">
        <v>1</v>
      </c>
      <c r="B3" s="141"/>
      <c r="C3" s="131" t="s">
        <v>2</v>
      </c>
      <c r="D3" s="129"/>
      <c r="E3" s="130"/>
    </row>
    <row r="4" spans="1:5" ht="14.4">
      <c r="A4" s="140" t="s">
        <v>5</v>
      </c>
      <c r="B4" s="141"/>
      <c r="C4" s="131" t="s">
        <v>2</v>
      </c>
      <c r="D4" s="129"/>
      <c r="E4" s="130"/>
    </row>
    <row r="5" spans="1:5" ht="14.4">
      <c r="A5" s="142" t="s">
        <v>26</v>
      </c>
      <c r="B5" s="130"/>
      <c r="C5" s="143" t="s">
        <v>27</v>
      </c>
      <c r="D5" s="129"/>
      <c r="E5" s="130"/>
    </row>
    <row r="6" spans="1:5" ht="14.4">
      <c r="A6" s="30"/>
      <c r="B6" s="31"/>
      <c r="C6" s="31"/>
      <c r="D6" s="31"/>
      <c r="E6" s="31"/>
    </row>
    <row r="7" spans="1:5" ht="14.4">
      <c r="A7" s="30"/>
      <c r="B7" s="31"/>
      <c r="C7" s="31"/>
      <c r="D7" s="31"/>
      <c r="E7" s="31"/>
    </row>
    <row r="8" spans="1:5" ht="14.4">
      <c r="A8" s="33" t="s">
        <v>28</v>
      </c>
      <c r="B8" s="34" t="s">
        <v>29</v>
      </c>
      <c r="C8" s="34" t="s">
        <v>30</v>
      </c>
      <c r="D8" s="35" t="s">
        <v>31</v>
      </c>
      <c r="E8" s="36" t="s">
        <v>32</v>
      </c>
    </row>
    <row r="9" spans="1:5" ht="14.4">
      <c r="A9" s="37">
        <v>1</v>
      </c>
      <c r="B9" s="38" t="s">
        <v>22</v>
      </c>
      <c r="C9" s="39" t="s">
        <v>22</v>
      </c>
      <c r="D9" s="40"/>
      <c r="E9" s="41"/>
    </row>
    <row r="10" spans="1:5" ht="14.4">
      <c r="A10" s="37">
        <v>2</v>
      </c>
      <c r="B10" s="38" t="s">
        <v>23</v>
      </c>
      <c r="C10" s="39" t="s">
        <v>23</v>
      </c>
      <c r="D10" s="40"/>
      <c r="E10" s="41"/>
    </row>
    <row r="11" spans="1:5" ht="14.4">
      <c r="A11" s="42">
        <v>3</v>
      </c>
      <c r="B11" s="43" t="s">
        <v>24</v>
      </c>
      <c r="C11" s="44" t="s">
        <v>24</v>
      </c>
      <c r="D11" s="40"/>
      <c r="E11" s="41"/>
    </row>
    <row r="12" spans="1:5" ht="14.4">
      <c r="A12" s="42"/>
      <c r="B12" s="45"/>
      <c r="C12" s="40"/>
      <c r="D12" s="40"/>
      <c r="E12" s="41"/>
    </row>
    <row r="13" spans="1:5" ht="14.4">
      <c r="A13" s="42"/>
      <c r="B13" s="45"/>
      <c r="C13" s="40"/>
      <c r="D13" s="40"/>
      <c r="E13" s="41"/>
    </row>
    <row r="14" spans="1:5" ht="14.4">
      <c r="A14" s="42"/>
      <c r="B14" s="45"/>
      <c r="C14" s="40"/>
      <c r="D14" s="40"/>
      <c r="E14" s="41"/>
    </row>
    <row r="15" spans="1:5" ht="14.4">
      <c r="A15" s="42"/>
      <c r="B15" s="45"/>
      <c r="C15" s="40"/>
      <c r="D15" s="40"/>
      <c r="E15" s="41"/>
    </row>
    <row r="16" spans="1:5" ht="14.4">
      <c r="A16" s="42"/>
      <c r="B16" s="45"/>
      <c r="C16" s="40"/>
      <c r="D16" s="40"/>
      <c r="E16" s="41"/>
    </row>
    <row r="17" spans="1:5" ht="14.4">
      <c r="A17" s="42"/>
      <c r="B17" s="45"/>
      <c r="C17" s="40"/>
      <c r="D17" s="40"/>
      <c r="E17" s="41"/>
    </row>
    <row r="18" spans="1:5" ht="14.4">
      <c r="A18" s="42"/>
      <c r="B18" s="45"/>
      <c r="C18" s="40"/>
      <c r="D18" s="40"/>
      <c r="E18" s="41"/>
    </row>
    <row r="19" spans="1:5" ht="14.4">
      <c r="A19" s="42"/>
      <c r="B19" s="45"/>
      <c r="C19" s="40"/>
      <c r="D19" s="40"/>
      <c r="E19" s="41"/>
    </row>
    <row r="20" spans="1:5" ht="14.4">
      <c r="A20" s="42"/>
      <c r="B20" s="45"/>
      <c r="C20" s="40"/>
      <c r="D20" s="40"/>
      <c r="E20" s="41"/>
    </row>
    <row r="21" spans="1:5" ht="14.4">
      <c r="A21" s="46"/>
      <c r="B21" s="47"/>
      <c r="C21" s="48"/>
      <c r="D21" s="48"/>
      <c r="E21" s="49"/>
    </row>
  </sheetData>
  <mergeCells count="6">
    <mergeCell ref="A3:B3"/>
    <mergeCell ref="C3:E3"/>
    <mergeCell ref="A4:B4"/>
    <mergeCell ref="C4:E4"/>
    <mergeCell ref="A5:B5"/>
    <mergeCell ref="C5:E5"/>
  </mergeCells>
  <hyperlinks>
    <hyperlink ref="C9" location="'List Product'!A1" display="List Product" xr:uid="{00000000-0004-0000-0200-000000000000}"/>
    <hyperlink ref="C10" location="'Add Product'!A1" display="Add Product" xr:uid="{00000000-0004-0000-0200-000001000000}"/>
    <hyperlink ref="C11" location="'Amend Product'!A1" display="Amend Product" xr:uid="{00000000-0004-0000-0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8" topLeftCell="A9" activePane="bottomLeft" state="frozen"/>
      <selection pane="bottomLeft" activeCell="H9" sqref="H9"/>
    </sheetView>
  </sheetViews>
  <sheetFormatPr defaultColWidth="14.44140625" defaultRowHeight="15" customHeight="1"/>
  <cols>
    <col min="1" max="1" width="21.5546875" customWidth="1"/>
    <col min="2" max="2" width="23" customWidth="1"/>
    <col min="3" max="3" width="29.33203125" customWidth="1"/>
    <col min="4" max="4" width="47.109375" customWidth="1"/>
    <col min="5" max="5" width="29.33203125" customWidth="1"/>
    <col min="6" max="6" width="15.5546875" customWidth="1"/>
    <col min="7" max="7" width="12" customWidth="1"/>
    <col min="8" max="8" width="20.109375" customWidth="1"/>
    <col min="9" max="9" width="9.33203125" customWidth="1"/>
    <col min="10" max="10" width="8.109375" hidden="1" customWidth="1"/>
    <col min="11" max="26" width="11.44140625" customWidth="1"/>
  </cols>
  <sheetData>
    <row r="1" spans="1:26" ht="13.5" customHeight="1">
      <c r="A1" s="50"/>
      <c r="B1" s="51"/>
      <c r="C1" s="51"/>
      <c r="D1" s="51"/>
      <c r="E1" s="51"/>
      <c r="F1" s="52"/>
      <c r="G1" s="53"/>
      <c r="H1" s="52"/>
      <c r="I1" s="54"/>
      <c r="J1" s="55"/>
      <c r="K1" s="55"/>
      <c r="L1" s="55"/>
      <c r="M1" s="55"/>
      <c r="N1" s="55"/>
      <c r="O1" s="55"/>
      <c r="P1" s="55"/>
      <c r="Q1" s="55"/>
      <c r="R1" s="55"/>
      <c r="S1" s="55"/>
      <c r="T1" s="55"/>
      <c r="U1" s="55"/>
      <c r="V1" s="55"/>
      <c r="W1" s="55"/>
      <c r="X1" s="55"/>
      <c r="Y1" s="55"/>
      <c r="Z1" s="55"/>
    </row>
    <row r="2" spans="1:26" ht="15" customHeight="1">
      <c r="A2" s="56" t="s">
        <v>33</v>
      </c>
      <c r="B2" s="144" t="s">
        <v>34</v>
      </c>
      <c r="C2" s="129"/>
      <c r="D2" s="129"/>
      <c r="E2" s="129"/>
      <c r="F2" s="129"/>
      <c r="G2" s="129"/>
      <c r="H2" s="130"/>
      <c r="I2" s="54"/>
      <c r="J2" s="55" t="s">
        <v>35</v>
      </c>
      <c r="K2" s="55"/>
      <c r="L2" s="55"/>
      <c r="M2" s="55"/>
      <c r="N2" s="55"/>
      <c r="O2" s="55"/>
      <c r="P2" s="55"/>
      <c r="Q2" s="55"/>
      <c r="R2" s="55"/>
      <c r="S2" s="55"/>
      <c r="T2" s="55"/>
      <c r="U2" s="55"/>
      <c r="V2" s="55"/>
      <c r="W2" s="55"/>
      <c r="X2" s="55"/>
      <c r="Y2" s="55"/>
      <c r="Z2" s="55"/>
    </row>
    <row r="3" spans="1:26" ht="25.5" customHeight="1">
      <c r="A3" s="57" t="s">
        <v>36</v>
      </c>
      <c r="B3" s="144" t="s">
        <v>22</v>
      </c>
      <c r="C3" s="129"/>
      <c r="D3" s="129"/>
      <c r="E3" s="129"/>
      <c r="F3" s="129"/>
      <c r="G3" s="129"/>
      <c r="H3" s="130"/>
      <c r="I3" s="54"/>
      <c r="J3" s="55" t="s">
        <v>37</v>
      </c>
      <c r="K3" s="55"/>
      <c r="L3" s="55"/>
      <c r="M3" s="55"/>
      <c r="N3" s="55"/>
      <c r="O3" s="55"/>
      <c r="P3" s="55"/>
      <c r="Q3" s="55"/>
      <c r="R3" s="55"/>
      <c r="S3" s="55"/>
      <c r="T3" s="55"/>
      <c r="U3" s="55"/>
      <c r="V3" s="55"/>
      <c r="W3" s="55"/>
      <c r="X3" s="55"/>
      <c r="Y3" s="55"/>
      <c r="Z3" s="55"/>
    </row>
    <row r="4" spans="1:26" ht="18" customHeight="1">
      <c r="A4" s="56" t="s">
        <v>38</v>
      </c>
      <c r="B4" s="144" t="s">
        <v>39</v>
      </c>
      <c r="C4" s="129"/>
      <c r="D4" s="129"/>
      <c r="E4" s="129"/>
      <c r="F4" s="129"/>
      <c r="G4" s="129"/>
      <c r="H4" s="130"/>
      <c r="I4" s="54"/>
      <c r="J4" s="55" t="s">
        <v>40</v>
      </c>
      <c r="K4" s="55"/>
      <c r="L4" s="55"/>
      <c r="M4" s="55"/>
      <c r="N4" s="55"/>
      <c r="O4" s="55"/>
      <c r="P4" s="55"/>
      <c r="Q4" s="55"/>
      <c r="R4" s="55"/>
      <c r="S4" s="55"/>
      <c r="T4" s="55"/>
      <c r="U4" s="55"/>
      <c r="V4" s="55"/>
      <c r="W4" s="55"/>
      <c r="X4" s="55"/>
      <c r="Y4" s="55"/>
      <c r="Z4" s="55"/>
    </row>
    <row r="5" spans="1:26" ht="19.5" customHeight="1">
      <c r="A5" s="58" t="s">
        <v>35</v>
      </c>
      <c r="B5" s="59" t="s">
        <v>37</v>
      </c>
      <c r="C5" s="59" t="s">
        <v>41</v>
      </c>
      <c r="D5" s="59" t="s">
        <v>40</v>
      </c>
      <c r="E5" s="60" t="s">
        <v>42</v>
      </c>
      <c r="F5" s="145" t="s">
        <v>43</v>
      </c>
      <c r="G5" s="129"/>
      <c r="H5" s="130"/>
      <c r="I5" s="61"/>
      <c r="J5" s="55" t="s">
        <v>41</v>
      </c>
      <c r="K5" s="55"/>
      <c r="L5" s="55"/>
      <c r="M5" s="55"/>
      <c r="N5" s="55"/>
      <c r="O5" s="55"/>
      <c r="P5" s="55"/>
      <c r="Q5" s="55"/>
      <c r="R5" s="55"/>
      <c r="S5" s="55"/>
      <c r="T5" s="55"/>
      <c r="U5" s="55"/>
      <c r="V5" s="55"/>
      <c r="W5" s="55"/>
      <c r="X5" s="55"/>
      <c r="Y5" s="55"/>
      <c r="Z5" s="55"/>
    </row>
    <row r="6" spans="1:26" ht="15" customHeight="1">
      <c r="A6" s="62">
        <f>COUNTIF(F9:F996,"Passed")</f>
        <v>16</v>
      </c>
      <c r="B6" s="63">
        <f>COUNTIF(F9:F996,"Failed")</f>
        <v>1</v>
      </c>
      <c r="C6" s="63">
        <f>F6-E6-D6-B6-A6</f>
        <v>0</v>
      </c>
      <c r="D6" s="63">
        <f>COUNTIF(F$9:F$996,"Blocked")</f>
        <v>0</v>
      </c>
      <c r="E6" s="64">
        <f>COUNTIF(F$9:F$996,"Skipped")</f>
        <v>0</v>
      </c>
      <c r="F6" s="146">
        <f>COUNTA(A9:A996)</f>
        <v>17</v>
      </c>
      <c r="G6" s="129"/>
      <c r="H6" s="130"/>
      <c r="I6" s="61"/>
      <c r="J6" s="55" t="s">
        <v>42</v>
      </c>
      <c r="K6" s="55"/>
      <c r="L6" s="55"/>
      <c r="M6" s="55"/>
      <c r="N6" s="55"/>
      <c r="O6" s="55"/>
      <c r="P6" s="55"/>
      <c r="Q6" s="55"/>
      <c r="R6" s="55"/>
      <c r="S6" s="55"/>
      <c r="T6" s="55"/>
      <c r="U6" s="55"/>
      <c r="V6" s="55"/>
      <c r="W6" s="55"/>
      <c r="X6" s="55"/>
      <c r="Y6" s="55"/>
      <c r="Z6" s="55"/>
    </row>
    <row r="7" spans="1:26" ht="15" customHeight="1">
      <c r="A7" s="55"/>
      <c r="B7" s="55"/>
      <c r="C7" s="55"/>
      <c r="D7" s="65"/>
      <c r="E7" s="65"/>
      <c r="F7" s="66"/>
      <c r="G7" s="66"/>
      <c r="H7" s="66"/>
      <c r="I7" s="61"/>
      <c r="J7" s="55"/>
      <c r="K7" s="55"/>
      <c r="L7" s="55"/>
      <c r="M7" s="55"/>
      <c r="N7" s="55"/>
      <c r="O7" s="55"/>
      <c r="P7" s="55"/>
      <c r="Q7" s="55"/>
      <c r="R7" s="55"/>
      <c r="S7" s="55"/>
      <c r="T7" s="55"/>
      <c r="U7" s="55"/>
      <c r="V7" s="55"/>
      <c r="W7" s="55"/>
      <c r="X7" s="55"/>
      <c r="Y7" s="55"/>
      <c r="Z7" s="55"/>
    </row>
    <row r="8" spans="1:26" ht="25.5" customHeight="1">
      <c r="A8" s="67" t="s">
        <v>44</v>
      </c>
      <c r="B8" s="68" t="s">
        <v>45</v>
      </c>
      <c r="C8" s="68" t="s">
        <v>46</v>
      </c>
      <c r="D8" s="68" t="s">
        <v>47</v>
      </c>
      <c r="E8" s="69" t="s">
        <v>48</v>
      </c>
      <c r="F8" s="69" t="s">
        <v>49</v>
      </c>
      <c r="G8" s="69" t="s">
        <v>50</v>
      </c>
      <c r="H8" s="70" t="s">
        <v>21</v>
      </c>
      <c r="I8" s="71"/>
      <c r="J8" s="55"/>
      <c r="K8" s="55"/>
      <c r="L8" s="55"/>
      <c r="M8" s="55"/>
      <c r="N8" s="55"/>
      <c r="O8" s="55"/>
      <c r="P8" s="55"/>
      <c r="Q8" s="55"/>
      <c r="R8" s="55"/>
      <c r="S8" s="55"/>
      <c r="T8" s="55"/>
      <c r="U8" s="55"/>
      <c r="V8" s="55"/>
      <c r="W8" s="55"/>
      <c r="X8" s="55"/>
      <c r="Y8" s="55"/>
      <c r="Z8" s="55"/>
    </row>
    <row r="9" spans="1:26" ht="136.80000000000001" customHeight="1">
      <c r="A9" s="72" t="str">
        <f t="shared" ref="A9:A24" si="0">IF(OR(B9&lt;&gt;"",D9&lt;&gt;""),"["&amp;TEXT($B$2,"##")&amp;"_"&amp;TEXT(ROW()-8,"000")&amp;"]","")</f>
        <v>[PD_MNG_List_001]</v>
      </c>
      <c r="B9" s="29" t="s">
        <v>73</v>
      </c>
      <c r="C9" s="126" t="s">
        <v>75</v>
      </c>
      <c r="D9" s="73" t="s">
        <v>201</v>
      </c>
      <c r="E9" s="73" t="s">
        <v>74</v>
      </c>
      <c r="F9" s="74" t="s">
        <v>37</v>
      </c>
      <c r="G9" s="75"/>
      <c r="H9" s="127" t="s">
        <v>221</v>
      </c>
      <c r="I9" s="77"/>
      <c r="J9" s="7"/>
      <c r="K9" s="7"/>
      <c r="L9" s="7"/>
      <c r="M9" s="7"/>
      <c r="N9" s="7"/>
      <c r="O9" s="7"/>
      <c r="P9" s="7"/>
      <c r="Q9" s="7"/>
      <c r="R9" s="7"/>
      <c r="S9" s="7"/>
      <c r="T9" s="7"/>
      <c r="U9" s="7"/>
      <c r="V9" s="7"/>
      <c r="W9" s="7"/>
      <c r="X9" s="7"/>
      <c r="Y9" s="7"/>
      <c r="Z9" s="7"/>
    </row>
    <row r="10" spans="1:26" ht="161.25" customHeight="1">
      <c r="A10" s="119" t="str">
        <f t="shared" si="0"/>
        <v>[PD_MNG_List_002]</v>
      </c>
      <c r="B10" s="121" t="s">
        <v>76</v>
      </c>
      <c r="C10" s="117" t="s">
        <v>77</v>
      </c>
      <c r="D10" s="78" t="s">
        <v>78</v>
      </c>
      <c r="E10" s="73" t="s">
        <v>74</v>
      </c>
      <c r="F10" s="74" t="s">
        <v>35</v>
      </c>
      <c r="G10" s="75"/>
      <c r="H10" s="76"/>
      <c r="I10" s="79"/>
      <c r="J10" s="55"/>
      <c r="K10" s="55"/>
      <c r="L10" s="55"/>
      <c r="M10" s="55"/>
      <c r="N10" s="55"/>
      <c r="O10" s="55"/>
      <c r="P10" s="55"/>
      <c r="Q10" s="55"/>
      <c r="R10" s="55"/>
      <c r="S10" s="55"/>
      <c r="T10" s="55"/>
      <c r="U10" s="55"/>
      <c r="V10" s="55"/>
      <c r="W10" s="55"/>
      <c r="X10" s="55"/>
      <c r="Y10" s="55"/>
      <c r="Z10" s="55"/>
    </row>
    <row r="11" spans="1:26" ht="135" customHeight="1">
      <c r="A11" s="72" t="str">
        <f t="shared" si="0"/>
        <v>[PD_MNG_List_003]</v>
      </c>
      <c r="B11" s="78" t="s">
        <v>79</v>
      </c>
      <c r="C11" s="73" t="s">
        <v>80</v>
      </c>
      <c r="D11" s="78" t="s">
        <v>81</v>
      </c>
      <c r="E11" s="73" t="s">
        <v>52</v>
      </c>
      <c r="F11" s="74" t="s">
        <v>35</v>
      </c>
      <c r="G11" s="75"/>
      <c r="H11" s="76"/>
      <c r="I11" s="79"/>
      <c r="J11" s="55"/>
      <c r="K11" s="55"/>
      <c r="L11" s="55"/>
      <c r="M11" s="55"/>
      <c r="N11" s="55"/>
      <c r="O11" s="55"/>
      <c r="P11" s="55"/>
      <c r="Q11" s="55"/>
      <c r="R11" s="55"/>
      <c r="S11" s="55"/>
      <c r="T11" s="55"/>
      <c r="U11" s="55"/>
      <c r="V11" s="55"/>
      <c r="W11" s="55"/>
      <c r="X11" s="55"/>
      <c r="Y11" s="55"/>
      <c r="Z11" s="55"/>
    </row>
    <row r="12" spans="1:26" ht="141" customHeight="1">
      <c r="A12" s="119" t="str">
        <f t="shared" ref="A12" si="1">IF(OR(B12&lt;&gt;"",D12&lt;&gt;""),"["&amp;TEXT($B$2,"##")&amp;"_"&amp;TEXT(ROW()-8,"000")&amp;"]","")</f>
        <v>[PD_MNG_List_004]</v>
      </c>
      <c r="B12" s="118" t="s">
        <v>82</v>
      </c>
      <c r="C12" s="117" t="s">
        <v>83</v>
      </c>
      <c r="D12" s="73" t="s">
        <v>84</v>
      </c>
      <c r="E12" s="73"/>
      <c r="F12" s="74" t="s">
        <v>35</v>
      </c>
      <c r="G12" s="75"/>
      <c r="H12" s="76"/>
      <c r="I12" s="77"/>
      <c r="J12" s="7"/>
      <c r="K12" s="7"/>
      <c r="L12" s="7"/>
      <c r="M12" s="7"/>
      <c r="N12" s="7"/>
      <c r="O12" s="7"/>
      <c r="P12" s="7"/>
      <c r="Q12" s="7"/>
      <c r="R12" s="7"/>
      <c r="S12" s="7"/>
      <c r="T12" s="7"/>
      <c r="U12" s="7"/>
      <c r="V12" s="7"/>
      <c r="W12" s="7"/>
      <c r="X12" s="7"/>
      <c r="Y12" s="7"/>
      <c r="Z12" s="7"/>
    </row>
    <row r="13" spans="1:26" ht="141" customHeight="1">
      <c r="A13" s="72" t="str">
        <f t="shared" si="0"/>
        <v>[PD_MNG_List_005]</v>
      </c>
      <c r="B13" s="78" t="s">
        <v>88</v>
      </c>
      <c r="C13" s="73" t="s">
        <v>89</v>
      </c>
      <c r="D13" s="78" t="s">
        <v>90</v>
      </c>
      <c r="E13" s="73"/>
      <c r="F13" s="74" t="s">
        <v>35</v>
      </c>
      <c r="G13" s="75"/>
      <c r="H13" s="76"/>
      <c r="I13" s="77"/>
      <c r="J13" s="7"/>
      <c r="K13" s="7"/>
      <c r="L13" s="7"/>
      <c r="M13" s="7"/>
      <c r="N13" s="7"/>
      <c r="O13" s="7"/>
      <c r="P13" s="7"/>
      <c r="Q13" s="7"/>
      <c r="R13" s="7"/>
      <c r="S13" s="7"/>
      <c r="T13" s="7"/>
      <c r="U13" s="7"/>
      <c r="V13" s="7"/>
      <c r="W13" s="7"/>
      <c r="X13" s="7"/>
      <c r="Y13" s="7"/>
      <c r="Z13" s="7"/>
    </row>
    <row r="14" spans="1:26" ht="87.75" customHeight="1">
      <c r="A14" s="72" t="str">
        <f t="shared" si="0"/>
        <v>[PD_MNG_List_006]</v>
      </c>
      <c r="B14" s="78" t="s">
        <v>85</v>
      </c>
      <c r="C14" s="116" t="s">
        <v>87</v>
      </c>
      <c r="D14" s="118" t="s">
        <v>86</v>
      </c>
      <c r="E14" s="117" t="s">
        <v>53</v>
      </c>
      <c r="F14" s="74" t="s">
        <v>35</v>
      </c>
      <c r="G14" s="75"/>
      <c r="H14" s="80"/>
      <c r="I14" s="81"/>
      <c r="J14" s="7"/>
      <c r="K14" s="7"/>
      <c r="L14" s="7"/>
      <c r="M14" s="7"/>
      <c r="N14" s="7"/>
      <c r="O14" s="7"/>
      <c r="P14" s="7"/>
      <c r="Q14" s="7"/>
      <c r="R14" s="7"/>
      <c r="S14" s="7"/>
      <c r="T14" s="7"/>
      <c r="U14" s="7"/>
      <c r="V14" s="7"/>
      <c r="W14" s="7"/>
      <c r="X14" s="7"/>
      <c r="Y14" s="7"/>
      <c r="Z14" s="7"/>
    </row>
    <row r="15" spans="1:26" ht="75" customHeight="1">
      <c r="A15" s="119" t="str">
        <f t="shared" si="0"/>
        <v>[PD_MNG_List_007]</v>
      </c>
      <c r="B15" s="118" t="s">
        <v>120</v>
      </c>
      <c r="C15" s="120" t="s">
        <v>91</v>
      </c>
      <c r="D15" s="118" t="s">
        <v>92</v>
      </c>
      <c r="E15" s="117" t="s">
        <v>54</v>
      </c>
      <c r="F15" s="74" t="s">
        <v>35</v>
      </c>
      <c r="G15" s="75"/>
      <c r="H15" s="76"/>
      <c r="I15" s="77"/>
      <c r="J15" s="7"/>
      <c r="K15" s="7"/>
      <c r="L15" s="7"/>
      <c r="M15" s="7"/>
      <c r="N15" s="7"/>
      <c r="O15" s="7"/>
      <c r="P15" s="7"/>
      <c r="Q15" s="7"/>
      <c r="R15" s="7"/>
      <c r="S15" s="7"/>
      <c r="T15" s="7"/>
      <c r="U15" s="7"/>
      <c r="V15" s="7"/>
      <c r="W15" s="7"/>
      <c r="X15" s="7"/>
      <c r="Y15" s="7"/>
      <c r="Z15" s="7"/>
    </row>
    <row r="16" spans="1:26" ht="120" customHeight="1">
      <c r="A16" s="119" t="str">
        <f t="shared" si="0"/>
        <v>[PD_MNG_List_008]</v>
      </c>
      <c r="B16" s="118" t="s">
        <v>93</v>
      </c>
      <c r="C16" s="117" t="s">
        <v>94</v>
      </c>
      <c r="D16" s="73" t="s">
        <v>95</v>
      </c>
      <c r="E16" s="73" t="s">
        <v>51</v>
      </c>
      <c r="F16" s="74" t="s">
        <v>35</v>
      </c>
      <c r="G16" s="75"/>
      <c r="H16" s="80"/>
      <c r="I16" s="81"/>
      <c r="J16" s="7"/>
      <c r="K16" s="7"/>
      <c r="L16" s="7"/>
      <c r="M16" s="7"/>
      <c r="N16" s="7"/>
      <c r="O16" s="7"/>
      <c r="P16" s="7"/>
      <c r="Q16" s="7"/>
      <c r="R16" s="7"/>
      <c r="S16" s="7"/>
      <c r="T16" s="7"/>
      <c r="U16" s="7"/>
      <c r="V16" s="7"/>
      <c r="W16" s="7"/>
      <c r="X16" s="7"/>
      <c r="Y16" s="7"/>
      <c r="Z16" s="7"/>
    </row>
    <row r="17" spans="1:26" ht="195" customHeight="1">
      <c r="A17" s="119" t="str">
        <f t="shared" si="0"/>
        <v>[PD_MNG_List_009]</v>
      </c>
      <c r="B17" s="121" t="s">
        <v>96</v>
      </c>
      <c r="C17" s="117" t="s">
        <v>202</v>
      </c>
      <c r="D17" s="78" t="s">
        <v>97</v>
      </c>
      <c r="E17" s="73" t="s">
        <v>51</v>
      </c>
      <c r="F17" s="74" t="s">
        <v>35</v>
      </c>
      <c r="G17" s="75"/>
      <c r="H17" s="80"/>
      <c r="I17" s="81"/>
      <c r="J17" s="7"/>
      <c r="K17" s="7"/>
      <c r="L17" s="7"/>
      <c r="M17" s="7"/>
      <c r="N17" s="7"/>
      <c r="O17" s="7"/>
      <c r="P17" s="7"/>
      <c r="Q17" s="7"/>
      <c r="R17" s="7"/>
      <c r="S17" s="7"/>
      <c r="T17" s="7"/>
      <c r="U17" s="7"/>
      <c r="V17" s="7"/>
      <c r="W17" s="7"/>
      <c r="X17" s="7"/>
      <c r="Y17" s="7"/>
      <c r="Z17" s="7"/>
    </row>
    <row r="18" spans="1:26" ht="130.19999999999999" customHeight="1">
      <c r="A18" s="119" t="str">
        <f t="shared" si="0"/>
        <v>[PD_MNG_List_010]</v>
      </c>
      <c r="B18" s="121" t="s">
        <v>98</v>
      </c>
      <c r="C18" s="122" t="s">
        <v>99</v>
      </c>
      <c r="D18" s="123" t="s">
        <v>100</v>
      </c>
      <c r="E18" s="117" t="s">
        <v>51</v>
      </c>
      <c r="F18" s="74" t="s">
        <v>35</v>
      </c>
      <c r="G18" s="75"/>
      <c r="H18" s="80"/>
      <c r="I18" s="81"/>
      <c r="J18" s="7"/>
      <c r="K18" s="7"/>
      <c r="L18" s="7"/>
      <c r="M18" s="7"/>
      <c r="N18" s="7"/>
      <c r="O18" s="7"/>
      <c r="P18" s="7"/>
      <c r="Q18" s="7"/>
      <c r="R18" s="7"/>
      <c r="S18" s="7"/>
      <c r="T18" s="7"/>
      <c r="U18" s="7"/>
      <c r="V18" s="7"/>
      <c r="W18" s="7"/>
      <c r="X18" s="7"/>
      <c r="Y18" s="7"/>
      <c r="Z18" s="7"/>
    </row>
    <row r="19" spans="1:26" ht="105.75" customHeight="1">
      <c r="A19" s="119" t="str">
        <f t="shared" si="0"/>
        <v>[PD_MNG_List_011]</v>
      </c>
      <c r="B19" s="78" t="s">
        <v>101</v>
      </c>
      <c r="C19" s="116" t="s">
        <v>102</v>
      </c>
      <c r="D19" s="118" t="s">
        <v>103</v>
      </c>
      <c r="E19" s="117" t="s">
        <v>51</v>
      </c>
      <c r="F19" s="74" t="s">
        <v>35</v>
      </c>
      <c r="G19" s="75"/>
      <c r="H19" s="80"/>
      <c r="I19" s="81"/>
      <c r="J19" s="7"/>
      <c r="K19" s="7"/>
      <c r="L19" s="7"/>
      <c r="M19" s="7"/>
      <c r="N19" s="7"/>
      <c r="O19" s="7"/>
      <c r="P19" s="7"/>
      <c r="Q19" s="7"/>
      <c r="R19" s="7"/>
      <c r="S19" s="7"/>
      <c r="T19" s="7"/>
      <c r="U19" s="7"/>
      <c r="V19" s="7"/>
      <c r="W19" s="7"/>
      <c r="X19" s="7"/>
      <c r="Y19" s="7"/>
      <c r="Z19" s="7"/>
    </row>
    <row r="20" spans="1:26" ht="105.75" customHeight="1">
      <c r="A20" s="119" t="str">
        <f t="shared" si="0"/>
        <v>[PD_MNG_List_012]</v>
      </c>
      <c r="B20" s="121" t="s">
        <v>104</v>
      </c>
      <c r="C20" s="124" t="s">
        <v>203</v>
      </c>
      <c r="D20" s="118" t="s">
        <v>108</v>
      </c>
      <c r="E20" s="117" t="s">
        <v>51</v>
      </c>
      <c r="F20" s="74" t="s">
        <v>35</v>
      </c>
      <c r="G20" s="75"/>
      <c r="H20" s="80"/>
      <c r="I20" s="81"/>
      <c r="J20" s="7"/>
      <c r="K20" s="7"/>
      <c r="L20" s="7"/>
      <c r="M20" s="7"/>
      <c r="N20" s="7"/>
      <c r="O20" s="7"/>
      <c r="P20" s="7"/>
      <c r="Q20" s="7"/>
      <c r="R20" s="7"/>
      <c r="S20" s="7"/>
      <c r="T20" s="7"/>
      <c r="U20" s="7"/>
      <c r="V20" s="7"/>
      <c r="W20" s="7"/>
      <c r="X20" s="7"/>
      <c r="Y20" s="7"/>
      <c r="Z20" s="7"/>
    </row>
    <row r="21" spans="1:26" ht="105.75" customHeight="1">
      <c r="A21" s="72" t="str">
        <f t="shared" si="0"/>
        <v>[PD_MNG_List_013]</v>
      </c>
      <c r="B21" s="29" t="s">
        <v>105</v>
      </c>
      <c r="C21" s="116" t="s">
        <v>106</v>
      </c>
      <c r="D21" s="118" t="s">
        <v>107</v>
      </c>
      <c r="E21" s="73" t="s">
        <v>51</v>
      </c>
      <c r="F21" s="74" t="s">
        <v>35</v>
      </c>
      <c r="G21" s="75"/>
      <c r="H21" s="80"/>
      <c r="I21" s="81"/>
      <c r="J21" s="7"/>
      <c r="K21" s="7"/>
      <c r="L21" s="7"/>
      <c r="M21" s="7"/>
      <c r="N21" s="7"/>
      <c r="O21" s="7"/>
      <c r="P21" s="7"/>
      <c r="Q21" s="7"/>
      <c r="R21" s="7"/>
      <c r="S21" s="7"/>
      <c r="T21" s="7"/>
      <c r="U21" s="7"/>
      <c r="V21" s="7"/>
      <c r="W21" s="7"/>
      <c r="X21" s="7"/>
      <c r="Y21" s="7"/>
      <c r="Z21" s="7"/>
    </row>
    <row r="22" spans="1:26" ht="111.75" customHeight="1">
      <c r="A22" s="119" t="str">
        <f t="shared" si="0"/>
        <v>[PD_MNG_List_014]</v>
      </c>
      <c r="B22" s="121" t="s">
        <v>109</v>
      </c>
      <c r="C22" s="120" t="s">
        <v>110</v>
      </c>
      <c r="D22" s="118" t="s">
        <v>111</v>
      </c>
      <c r="E22" s="117" t="s">
        <v>51</v>
      </c>
      <c r="F22" s="74" t="s">
        <v>35</v>
      </c>
      <c r="G22" s="75"/>
      <c r="H22" s="76"/>
      <c r="I22" s="79"/>
      <c r="J22" s="55"/>
      <c r="K22" s="55"/>
      <c r="L22" s="55"/>
      <c r="M22" s="55"/>
      <c r="N22" s="55"/>
      <c r="O22" s="55"/>
      <c r="P22" s="55"/>
      <c r="Q22" s="55"/>
      <c r="R22" s="55"/>
      <c r="S22" s="55"/>
      <c r="T22" s="55"/>
      <c r="U22" s="55"/>
      <c r="V22" s="55"/>
      <c r="W22" s="55"/>
      <c r="X22" s="55"/>
      <c r="Y22" s="55"/>
      <c r="Z22" s="55"/>
    </row>
    <row r="23" spans="1:26" ht="111.75" customHeight="1">
      <c r="A23" s="119" t="str">
        <f t="shared" si="0"/>
        <v>[PD_MNG_List_015]</v>
      </c>
      <c r="B23" s="121" t="s">
        <v>112</v>
      </c>
      <c r="C23" s="120" t="s">
        <v>113</v>
      </c>
      <c r="D23" s="118" t="s">
        <v>115</v>
      </c>
      <c r="E23" s="117" t="s">
        <v>51</v>
      </c>
      <c r="F23" s="74" t="s">
        <v>35</v>
      </c>
      <c r="G23" s="75"/>
      <c r="H23" s="76"/>
      <c r="I23" s="79"/>
      <c r="J23" s="55"/>
      <c r="K23" s="55"/>
      <c r="L23" s="55"/>
      <c r="M23" s="55"/>
      <c r="N23" s="55"/>
      <c r="O23" s="55"/>
      <c r="P23" s="55"/>
      <c r="Q23" s="55"/>
      <c r="R23" s="55"/>
      <c r="S23" s="55"/>
      <c r="T23" s="55"/>
      <c r="U23" s="55"/>
      <c r="V23" s="55"/>
      <c r="W23" s="55"/>
      <c r="X23" s="55"/>
      <c r="Y23" s="55"/>
      <c r="Z23" s="55"/>
    </row>
    <row r="24" spans="1:26" ht="111.75" customHeight="1">
      <c r="A24" s="119" t="str">
        <f t="shared" si="0"/>
        <v>[PD_MNG_List_016]</v>
      </c>
      <c r="B24" s="121" t="s">
        <v>114</v>
      </c>
      <c r="C24" s="120" t="s">
        <v>116</v>
      </c>
      <c r="D24" s="118" t="s">
        <v>117</v>
      </c>
      <c r="E24" s="73" t="s">
        <v>51</v>
      </c>
      <c r="F24" s="74" t="s">
        <v>35</v>
      </c>
      <c r="G24" s="75"/>
      <c r="H24" s="76"/>
      <c r="I24" s="79"/>
      <c r="J24" s="55"/>
      <c r="K24" s="55"/>
      <c r="L24" s="55"/>
      <c r="M24" s="55"/>
      <c r="N24" s="55"/>
      <c r="O24" s="55"/>
      <c r="P24" s="55"/>
      <c r="Q24" s="55"/>
      <c r="R24" s="55"/>
      <c r="S24" s="55"/>
      <c r="T24" s="55"/>
      <c r="U24" s="55"/>
      <c r="V24" s="55"/>
      <c r="W24" s="55"/>
      <c r="X24" s="55"/>
      <c r="Y24" s="55"/>
      <c r="Z24" s="55"/>
    </row>
    <row r="25" spans="1:26" ht="111.75" customHeight="1">
      <c r="A25" s="119" t="str">
        <f t="shared" ref="A25" si="2">IF(OR(B25&lt;&gt;"",D25&lt;&gt;""),"["&amp;TEXT($B$2,"##")&amp;"_"&amp;TEXT(ROW()-8,"000")&amp;"]","")</f>
        <v>[PD_MNG_List_017]</v>
      </c>
      <c r="B25" s="121" t="s">
        <v>185</v>
      </c>
      <c r="C25" s="120" t="s">
        <v>186</v>
      </c>
      <c r="D25" s="118" t="s">
        <v>187</v>
      </c>
      <c r="E25" s="73" t="s">
        <v>51</v>
      </c>
      <c r="F25" s="74" t="s">
        <v>35</v>
      </c>
      <c r="G25" s="75"/>
      <c r="H25" s="76"/>
      <c r="I25" s="79"/>
      <c r="J25" s="55"/>
      <c r="K25" s="55"/>
      <c r="L25" s="55"/>
      <c r="M25" s="55"/>
      <c r="N25" s="55"/>
      <c r="O25" s="55"/>
      <c r="P25" s="55"/>
      <c r="Q25" s="55"/>
      <c r="R25" s="55"/>
      <c r="S25" s="55"/>
      <c r="T25" s="55"/>
      <c r="U25" s="55"/>
      <c r="V25" s="55"/>
      <c r="W25" s="55"/>
      <c r="X25" s="55"/>
      <c r="Y25" s="55"/>
      <c r="Z25" s="55"/>
    </row>
    <row r="26" spans="1:26" ht="12.75" customHeight="1">
      <c r="A26" s="7"/>
      <c r="B26" s="7"/>
      <c r="C26" s="7"/>
      <c r="D26" s="7"/>
      <c r="E26" s="7"/>
      <c r="F26" s="7"/>
      <c r="G26" s="7"/>
      <c r="H26" s="7"/>
      <c r="I26" s="81"/>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81"/>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81"/>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81"/>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81"/>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81"/>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81"/>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81"/>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81"/>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81"/>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81"/>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81"/>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81"/>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81"/>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81"/>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81"/>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81"/>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81"/>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81"/>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81"/>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81"/>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81"/>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81"/>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81"/>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81"/>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81"/>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81"/>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81"/>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81"/>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81"/>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81"/>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81"/>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81"/>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81"/>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81"/>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81"/>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81"/>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81"/>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81"/>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81"/>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81"/>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81"/>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81"/>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81"/>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81"/>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81"/>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81"/>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81"/>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81"/>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81"/>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81"/>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81"/>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81"/>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81"/>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81"/>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81"/>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81"/>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81"/>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81"/>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81"/>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81"/>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81"/>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81"/>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81"/>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81"/>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81"/>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81"/>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81"/>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81"/>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81"/>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81"/>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81"/>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81"/>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81"/>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81"/>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81"/>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81"/>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81"/>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81"/>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81"/>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81"/>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81"/>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81"/>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81"/>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81"/>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81"/>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81"/>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81"/>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81"/>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81"/>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81"/>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81"/>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81"/>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81"/>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81"/>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81"/>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81"/>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81"/>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81"/>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81"/>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81"/>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81"/>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81"/>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81"/>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81"/>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81"/>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81"/>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81"/>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81"/>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81"/>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81"/>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81"/>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81"/>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81"/>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81"/>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81"/>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81"/>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81"/>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81"/>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81"/>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81"/>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81"/>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81"/>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81"/>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81"/>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81"/>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81"/>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81"/>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81"/>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81"/>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81"/>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81"/>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81"/>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81"/>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81"/>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81"/>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81"/>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81"/>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81"/>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81"/>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81"/>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81"/>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81"/>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81"/>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81"/>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81"/>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81"/>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81"/>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81"/>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81"/>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81"/>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81"/>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81"/>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81"/>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81"/>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81"/>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81"/>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81"/>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81"/>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81"/>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81"/>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81"/>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81"/>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81"/>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81"/>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81"/>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81"/>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81"/>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81"/>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81"/>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81"/>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81"/>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81"/>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81"/>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81"/>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81"/>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81"/>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81"/>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81"/>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81"/>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81"/>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81"/>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81"/>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81"/>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81"/>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81"/>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81"/>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81"/>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81"/>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81"/>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81"/>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81"/>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81"/>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81"/>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81"/>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81"/>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81"/>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81"/>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81"/>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81"/>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81"/>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81"/>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81"/>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81"/>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81"/>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81"/>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81"/>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81"/>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81"/>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81"/>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81"/>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81"/>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81"/>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81"/>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81"/>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81"/>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81"/>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81"/>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81"/>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81"/>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81"/>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81"/>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81"/>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81"/>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81"/>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81"/>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81"/>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81"/>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81"/>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81"/>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81"/>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81"/>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81"/>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81"/>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81"/>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81"/>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81"/>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81"/>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81"/>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81"/>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81"/>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81"/>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81"/>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81"/>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81"/>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81"/>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81"/>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81"/>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81"/>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81"/>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81"/>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81"/>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81"/>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81"/>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81"/>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81"/>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81"/>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81"/>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81"/>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81"/>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81"/>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81"/>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81"/>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81"/>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81"/>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81"/>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81"/>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81"/>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81"/>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81"/>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81"/>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81"/>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81"/>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81"/>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81"/>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81"/>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81"/>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81"/>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81"/>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81"/>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81"/>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81"/>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81"/>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81"/>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81"/>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81"/>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81"/>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81"/>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81"/>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81"/>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81"/>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81"/>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81"/>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81"/>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81"/>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81"/>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81"/>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81"/>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81"/>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81"/>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81"/>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81"/>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81"/>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81"/>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81"/>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81"/>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81"/>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81"/>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81"/>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81"/>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81"/>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81"/>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81"/>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81"/>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81"/>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81"/>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81"/>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81"/>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81"/>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81"/>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81"/>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81"/>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81"/>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81"/>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81"/>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81"/>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81"/>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81"/>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81"/>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81"/>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81"/>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81"/>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81"/>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81"/>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81"/>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81"/>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81"/>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81"/>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81"/>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81"/>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81"/>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81"/>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81"/>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81"/>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81"/>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81"/>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81"/>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81"/>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81"/>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81"/>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81"/>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81"/>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81"/>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81"/>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81"/>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81"/>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81"/>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81"/>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81"/>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81"/>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81"/>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81"/>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81"/>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81"/>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81"/>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81"/>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81"/>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81"/>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81"/>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81"/>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81"/>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81"/>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81"/>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81"/>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81"/>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81"/>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81"/>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81"/>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81"/>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81"/>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81"/>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81"/>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81"/>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81"/>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81"/>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81"/>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81"/>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81"/>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81"/>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81"/>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81"/>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81"/>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81"/>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81"/>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81"/>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81"/>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81"/>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81"/>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81"/>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81"/>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81"/>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81"/>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81"/>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81"/>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81"/>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81"/>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81"/>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81"/>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81"/>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81"/>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81"/>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81"/>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81"/>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81"/>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81"/>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81"/>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81"/>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81"/>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81"/>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81"/>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81"/>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81"/>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81"/>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81"/>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81"/>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81"/>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81"/>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81"/>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81"/>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81"/>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81"/>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81"/>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81"/>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81"/>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81"/>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81"/>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81"/>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81"/>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81"/>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81"/>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81"/>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81"/>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81"/>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81"/>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81"/>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81"/>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81"/>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81"/>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81"/>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81"/>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81"/>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81"/>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81"/>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81"/>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81"/>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81"/>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81"/>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81"/>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81"/>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81"/>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81"/>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81"/>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81"/>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81"/>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81"/>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81"/>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81"/>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81"/>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81"/>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81"/>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81"/>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81"/>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81"/>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81"/>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81"/>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81"/>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81"/>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81"/>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81"/>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81"/>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81"/>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81"/>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81"/>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81"/>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81"/>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81"/>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81"/>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81"/>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81"/>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81"/>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81"/>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81"/>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81"/>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81"/>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81"/>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81"/>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81"/>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81"/>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81"/>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81"/>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81"/>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81"/>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81"/>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81"/>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81"/>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81"/>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81"/>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81"/>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81"/>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81"/>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81"/>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81"/>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81"/>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81"/>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81"/>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81"/>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81"/>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81"/>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81"/>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81"/>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81"/>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81"/>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81"/>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81"/>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81"/>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81"/>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81"/>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81"/>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81"/>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81"/>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81"/>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81"/>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81"/>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81"/>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81"/>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81"/>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81"/>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81"/>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81"/>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81"/>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81"/>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81"/>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81"/>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81"/>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81"/>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81"/>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81"/>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81"/>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81"/>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81"/>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81"/>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81"/>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81"/>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81"/>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81"/>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81"/>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81"/>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81"/>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81"/>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81"/>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81"/>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81"/>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81"/>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81"/>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81"/>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81"/>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81"/>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81"/>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81"/>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81"/>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81"/>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81"/>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81"/>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81"/>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81"/>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81"/>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81"/>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81"/>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81"/>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81"/>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81"/>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81"/>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81"/>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81"/>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81"/>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81"/>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81"/>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81"/>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81"/>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81"/>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81"/>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81"/>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81"/>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81"/>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81"/>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81"/>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81"/>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81"/>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81"/>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81"/>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81"/>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81"/>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81"/>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81"/>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81"/>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81"/>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81"/>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81"/>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81"/>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81"/>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81"/>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81"/>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81"/>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81"/>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81"/>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81"/>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81"/>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81"/>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81"/>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81"/>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81"/>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81"/>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81"/>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81"/>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81"/>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81"/>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81"/>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81"/>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81"/>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81"/>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81"/>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81"/>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81"/>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81"/>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81"/>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81"/>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81"/>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81"/>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81"/>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81"/>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81"/>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81"/>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81"/>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81"/>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81"/>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81"/>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81"/>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81"/>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81"/>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81"/>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81"/>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81"/>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81"/>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81"/>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81"/>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81"/>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81"/>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81"/>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81"/>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81"/>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81"/>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81"/>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81"/>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81"/>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81"/>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81"/>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81"/>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81"/>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81"/>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81"/>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81"/>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81"/>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81"/>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81"/>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81"/>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81"/>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81"/>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81"/>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81"/>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81"/>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81"/>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81"/>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81"/>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81"/>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81"/>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81"/>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81"/>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81"/>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81"/>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81"/>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81"/>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81"/>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81"/>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81"/>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81"/>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81"/>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81"/>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81"/>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81"/>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81"/>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81"/>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81"/>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81"/>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81"/>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81"/>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81"/>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81"/>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81"/>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81"/>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81"/>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81"/>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81"/>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81"/>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81"/>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81"/>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81"/>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81"/>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81"/>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81"/>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81"/>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81"/>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81"/>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81"/>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81"/>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81"/>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81"/>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81"/>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81"/>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81"/>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81"/>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81"/>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81"/>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81"/>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81"/>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81"/>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81"/>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81"/>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81"/>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81"/>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81"/>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81"/>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81"/>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81"/>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81"/>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81"/>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81"/>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81"/>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81"/>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81"/>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81"/>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81"/>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81"/>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81"/>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81"/>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81"/>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81"/>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81"/>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81"/>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81"/>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81"/>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81"/>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81"/>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81"/>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81"/>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81"/>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81"/>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81"/>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81"/>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81"/>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81"/>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81"/>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81"/>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81"/>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81"/>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81"/>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81"/>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81"/>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81"/>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81"/>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81"/>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81"/>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81"/>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81"/>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81"/>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81"/>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81"/>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81"/>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81"/>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81"/>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81"/>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81"/>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81"/>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81"/>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81"/>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81"/>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81"/>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81"/>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81"/>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81"/>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81"/>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81"/>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81"/>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81"/>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81"/>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81"/>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81"/>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81"/>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81"/>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81"/>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81"/>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81"/>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81"/>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81"/>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81"/>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81"/>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81"/>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81"/>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81"/>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81"/>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81"/>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81"/>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81"/>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81"/>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81"/>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81"/>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81"/>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81"/>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81"/>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81"/>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81"/>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81"/>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81"/>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81"/>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81"/>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81"/>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81"/>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81"/>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81"/>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81"/>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81"/>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81"/>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81"/>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81"/>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81"/>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81"/>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81"/>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81"/>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81"/>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81"/>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81"/>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81"/>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81"/>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81"/>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81"/>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81"/>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81"/>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81"/>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81"/>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81"/>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81"/>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81"/>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81"/>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81"/>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81"/>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81"/>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81"/>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81"/>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81"/>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81"/>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81"/>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81"/>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81"/>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81"/>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81"/>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81"/>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81"/>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81"/>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81"/>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81"/>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81"/>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81"/>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81"/>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81"/>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81"/>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81"/>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81"/>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81"/>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81"/>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81"/>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81"/>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81"/>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81"/>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81"/>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81"/>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81"/>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81"/>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81"/>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81"/>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81"/>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81"/>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81"/>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81"/>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81"/>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81"/>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81"/>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81"/>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81"/>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81"/>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81"/>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81"/>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81"/>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81"/>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81"/>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81"/>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81"/>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81"/>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81"/>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81"/>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81"/>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81"/>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81"/>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81"/>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81"/>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81"/>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81"/>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81"/>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81"/>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81"/>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81"/>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81"/>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81"/>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81"/>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81"/>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81"/>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81"/>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81"/>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81"/>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81"/>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81"/>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81"/>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81"/>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81"/>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81"/>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81"/>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81"/>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81"/>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81"/>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81"/>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81"/>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81"/>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81"/>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81"/>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81"/>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81"/>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81"/>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81"/>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81"/>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81"/>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81"/>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81"/>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81"/>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81"/>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81"/>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81"/>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81"/>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81"/>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81"/>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81"/>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81"/>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81"/>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81"/>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81"/>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81"/>
      <c r="J998" s="7"/>
      <c r="K998" s="7"/>
      <c r="L998" s="7"/>
      <c r="M998" s="7"/>
      <c r="N998" s="7"/>
      <c r="O998" s="7"/>
      <c r="P998" s="7"/>
      <c r="Q998" s="7"/>
      <c r="R998" s="7"/>
      <c r="S998" s="7"/>
      <c r="T998" s="7"/>
      <c r="U998" s="7"/>
      <c r="V998" s="7"/>
      <c r="W998" s="7"/>
      <c r="X998" s="7"/>
      <c r="Y998" s="7"/>
      <c r="Z998" s="7"/>
    </row>
    <row r="999" spans="1:26" ht="14.4">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row>
    <row r="1000" spans="1:26" ht="14.4">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row>
  </sheetData>
  <mergeCells count="5">
    <mergeCell ref="B2:H2"/>
    <mergeCell ref="B3:H3"/>
    <mergeCell ref="B4:H4"/>
    <mergeCell ref="F5:H5"/>
    <mergeCell ref="F6:H6"/>
  </mergeCells>
  <dataValidations count="1">
    <dataValidation type="list" allowBlank="1" showInputMessage="1" showErrorMessage="1" prompt=" - " sqref="F1 F7:F141" xr:uid="{00000000-0002-0000-0300-000000000000}">
      <formula1>$J$2:$J$6</formula1>
    </dataValidation>
  </dataValidations>
  <hyperlinks>
    <hyperlink ref="H9" r:id="rId1" xr:uid="{0F358894-B8DB-43E2-B9BD-D343B3E79441}"/>
  </hyperlinks>
  <pageMargins left="0.7" right="0.7" top="0.75" bottom="0.75" header="0" footer="0"/>
  <pageSetup orientation="landscape"/>
  <headerFooter>
    <oddHeader>&amp;LFacilitate_Test Case\Company&amp;Rv1.0</oddHeader>
    <oddFooter>&amp;L 02ae-BM/PM/HDCV/FSOFT v2/0&amp;CInternal use&amp;R&amp;P/</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4"/>
  <sheetViews>
    <sheetView workbookViewId="0">
      <pane ySplit="8" topLeftCell="A18" activePane="bottomLeft" state="frozen"/>
      <selection pane="bottomLeft" activeCell="E30" sqref="E30"/>
    </sheetView>
  </sheetViews>
  <sheetFormatPr defaultColWidth="14.44140625" defaultRowHeight="15" customHeight="1"/>
  <cols>
    <col min="1" max="1" width="20.21875" customWidth="1"/>
    <col min="2" max="2" width="23" customWidth="1"/>
    <col min="3" max="3" width="29.33203125" customWidth="1"/>
    <col min="4" max="4" width="50.6640625" customWidth="1"/>
    <col min="5" max="5" width="29.33203125" customWidth="1"/>
    <col min="6" max="6" width="11.77734375" customWidth="1"/>
    <col min="7" max="7" width="12" customWidth="1"/>
    <col min="8" max="8" width="20.109375" customWidth="1"/>
    <col min="9" max="9" width="9.33203125" customWidth="1"/>
    <col min="10" max="10" width="8.109375" hidden="1" customWidth="1"/>
    <col min="11" max="26" width="11.44140625" customWidth="1"/>
  </cols>
  <sheetData>
    <row r="1" spans="1:26" ht="13.5" customHeight="1">
      <c r="A1" s="50"/>
      <c r="B1" s="51"/>
      <c r="C1" s="51"/>
      <c r="D1" s="51"/>
      <c r="E1" s="51"/>
      <c r="F1" s="52"/>
      <c r="G1" s="53"/>
      <c r="H1" s="52"/>
      <c r="I1" s="54"/>
      <c r="J1" s="55"/>
      <c r="K1" s="55"/>
      <c r="L1" s="55"/>
      <c r="M1" s="55"/>
      <c r="N1" s="55"/>
      <c r="O1" s="55"/>
      <c r="P1" s="55"/>
      <c r="Q1" s="55"/>
      <c r="R1" s="55"/>
      <c r="S1" s="55"/>
      <c r="T1" s="55"/>
      <c r="U1" s="55"/>
      <c r="V1" s="55"/>
      <c r="W1" s="55"/>
      <c r="X1" s="55"/>
      <c r="Y1" s="55"/>
      <c r="Z1" s="55"/>
    </row>
    <row r="2" spans="1:26" ht="15" customHeight="1">
      <c r="A2" s="56" t="s">
        <v>33</v>
      </c>
      <c r="B2" s="144" t="s">
        <v>55</v>
      </c>
      <c r="C2" s="129"/>
      <c r="D2" s="129"/>
      <c r="E2" s="129"/>
      <c r="F2" s="129"/>
      <c r="G2" s="129"/>
      <c r="H2" s="130"/>
      <c r="I2" s="54"/>
      <c r="J2" s="55" t="s">
        <v>35</v>
      </c>
      <c r="K2" s="55"/>
      <c r="L2" s="55"/>
      <c r="M2" s="55"/>
      <c r="N2" s="55"/>
      <c r="O2" s="55"/>
      <c r="P2" s="55"/>
      <c r="Q2" s="55"/>
      <c r="R2" s="55"/>
      <c r="S2" s="55"/>
      <c r="T2" s="55"/>
      <c r="U2" s="55"/>
      <c r="V2" s="55"/>
      <c r="W2" s="55"/>
      <c r="X2" s="55"/>
      <c r="Y2" s="55"/>
      <c r="Z2" s="55"/>
    </row>
    <row r="3" spans="1:26" ht="25.5" customHeight="1">
      <c r="A3" s="57" t="s">
        <v>36</v>
      </c>
      <c r="B3" s="144" t="s">
        <v>56</v>
      </c>
      <c r="C3" s="129"/>
      <c r="D3" s="129"/>
      <c r="E3" s="129"/>
      <c r="F3" s="129"/>
      <c r="G3" s="129"/>
      <c r="H3" s="130"/>
      <c r="I3" s="54"/>
      <c r="J3" s="55" t="s">
        <v>37</v>
      </c>
      <c r="K3" s="55"/>
      <c r="L3" s="55"/>
      <c r="M3" s="55"/>
      <c r="N3" s="55"/>
      <c r="O3" s="55"/>
      <c r="P3" s="55"/>
      <c r="Q3" s="55"/>
      <c r="R3" s="55"/>
      <c r="S3" s="55"/>
      <c r="T3" s="55"/>
      <c r="U3" s="55"/>
      <c r="V3" s="55"/>
      <c r="W3" s="55"/>
      <c r="X3" s="55"/>
      <c r="Y3" s="55"/>
      <c r="Z3" s="55"/>
    </row>
    <row r="4" spans="1:26" ht="18" customHeight="1">
      <c r="A4" s="56" t="s">
        <v>38</v>
      </c>
      <c r="B4" s="144" t="s">
        <v>39</v>
      </c>
      <c r="C4" s="129"/>
      <c r="D4" s="129"/>
      <c r="E4" s="129"/>
      <c r="F4" s="129"/>
      <c r="G4" s="129"/>
      <c r="H4" s="130"/>
      <c r="I4" s="54"/>
      <c r="J4" s="55" t="s">
        <v>40</v>
      </c>
      <c r="K4" s="55"/>
      <c r="L4" s="55"/>
      <c r="M4" s="55"/>
      <c r="N4" s="55"/>
      <c r="O4" s="55"/>
      <c r="P4" s="55"/>
      <c r="Q4" s="55"/>
      <c r="R4" s="55"/>
      <c r="S4" s="55"/>
      <c r="T4" s="55"/>
      <c r="U4" s="55"/>
      <c r="V4" s="55"/>
      <c r="W4" s="55"/>
      <c r="X4" s="55"/>
      <c r="Y4" s="55"/>
      <c r="Z4" s="55"/>
    </row>
    <row r="5" spans="1:26" ht="19.5" customHeight="1">
      <c r="A5" s="58" t="s">
        <v>35</v>
      </c>
      <c r="B5" s="59" t="s">
        <v>37</v>
      </c>
      <c r="C5" s="59" t="s">
        <v>41</v>
      </c>
      <c r="D5" s="59" t="s">
        <v>40</v>
      </c>
      <c r="E5" s="60" t="s">
        <v>42</v>
      </c>
      <c r="F5" s="145" t="s">
        <v>43</v>
      </c>
      <c r="G5" s="129"/>
      <c r="H5" s="130"/>
      <c r="I5" s="61"/>
      <c r="J5" s="55" t="s">
        <v>41</v>
      </c>
      <c r="K5" s="55"/>
      <c r="L5" s="55"/>
      <c r="M5" s="55"/>
      <c r="N5" s="55"/>
      <c r="O5" s="55"/>
      <c r="P5" s="55"/>
      <c r="Q5" s="55"/>
      <c r="R5" s="55"/>
      <c r="S5" s="55"/>
      <c r="T5" s="55"/>
      <c r="U5" s="55"/>
      <c r="V5" s="55"/>
      <c r="W5" s="55"/>
      <c r="X5" s="55"/>
      <c r="Y5" s="55"/>
      <c r="Z5" s="55"/>
    </row>
    <row r="6" spans="1:26" ht="15" customHeight="1">
      <c r="A6" s="62">
        <f>COUNTIF(F9:F990,"Passed")</f>
        <v>17</v>
      </c>
      <c r="B6" s="63">
        <f>COUNTIF(F9:F990,"Failed")</f>
        <v>5</v>
      </c>
      <c r="C6" s="63">
        <f>F6-E6-D6-B6-A6</f>
        <v>0</v>
      </c>
      <c r="D6" s="63">
        <f>COUNTIF(F$9:F$990,"Blocked")</f>
        <v>0</v>
      </c>
      <c r="E6" s="64">
        <f>COUNTIF(F$9:F$990,"Skipped")</f>
        <v>0</v>
      </c>
      <c r="F6" s="146">
        <f>COUNTA(A9:A990)</f>
        <v>22</v>
      </c>
      <c r="G6" s="129"/>
      <c r="H6" s="130"/>
      <c r="I6" s="61"/>
      <c r="J6" s="55" t="s">
        <v>42</v>
      </c>
      <c r="K6" s="55"/>
      <c r="L6" s="55"/>
      <c r="M6" s="55"/>
      <c r="N6" s="55"/>
      <c r="O6" s="55"/>
      <c r="P6" s="55"/>
      <c r="Q6" s="55"/>
      <c r="R6" s="55"/>
      <c r="S6" s="55"/>
      <c r="T6" s="55"/>
      <c r="U6" s="55"/>
      <c r="V6" s="55"/>
      <c r="W6" s="55"/>
      <c r="X6" s="55"/>
      <c r="Y6" s="55"/>
      <c r="Z6" s="55"/>
    </row>
    <row r="7" spans="1:26" ht="15" customHeight="1">
      <c r="A7" s="55"/>
      <c r="B7" s="55"/>
      <c r="C7" s="55"/>
      <c r="D7" s="65"/>
      <c r="E7" s="65"/>
      <c r="F7" s="66"/>
      <c r="G7" s="66"/>
      <c r="H7" s="66"/>
      <c r="I7" s="61"/>
      <c r="J7" s="55"/>
      <c r="K7" s="55"/>
      <c r="L7" s="55"/>
      <c r="M7" s="55"/>
      <c r="N7" s="55"/>
      <c r="O7" s="55"/>
      <c r="P7" s="55"/>
      <c r="Q7" s="55"/>
      <c r="R7" s="55"/>
      <c r="S7" s="55"/>
      <c r="T7" s="55"/>
      <c r="U7" s="55"/>
      <c r="V7" s="55"/>
      <c r="W7" s="55"/>
      <c r="X7" s="55"/>
      <c r="Y7" s="55"/>
      <c r="Z7" s="55"/>
    </row>
    <row r="8" spans="1:26" ht="25.5" customHeight="1">
      <c r="A8" s="67" t="s">
        <v>44</v>
      </c>
      <c r="B8" s="68" t="s">
        <v>45</v>
      </c>
      <c r="C8" s="68" t="s">
        <v>46</v>
      </c>
      <c r="D8" s="68" t="s">
        <v>47</v>
      </c>
      <c r="E8" s="69" t="s">
        <v>48</v>
      </c>
      <c r="F8" s="69" t="s">
        <v>49</v>
      </c>
      <c r="G8" s="69" t="s">
        <v>50</v>
      </c>
      <c r="H8" s="70" t="s">
        <v>21</v>
      </c>
      <c r="I8" s="71"/>
      <c r="J8" s="55"/>
      <c r="K8" s="55"/>
      <c r="L8" s="55"/>
      <c r="M8" s="55"/>
      <c r="N8" s="55"/>
      <c r="O8" s="55"/>
      <c r="P8" s="55"/>
      <c r="Q8" s="55"/>
      <c r="R8" s="55"/>
      <c r="S8" s="55"/>
      <c r="T8" s="55"/>
      <c r="U8" s="55"/>
      <c r="V8" s="55"/>
      <c r="W8" s="55"/>
      <c r="X8" s="55"/>
      <c r="Y8" s="55"/>
      <c r="Z8" s="55"/>
    </row>
    <row r="9" spans="1:26" ht="216" customHeight="1">
      <c r="A9" s="72" t="str">
        <f t="shared" ref="A9:A27" si="0">IF(OR(B9&lt;&gt;"",D9&lt;&gt;""),"["&amp;TEXT($B$2,"##")&amp;"_"&amp;TEXT(ROW()-8,"000")&amp;"]","")</f>
        <v>[PD_MNG_Add_001]</v>
      </c>
      <c r="B9" s="73" t="s">
        <v>118</v>
      </c>
      <c r="C9" s="73" t="s">
        <v>204</v>
      </c>
      <c r="D9" s="73" t="s">
        <v>119</v>
      </c>
      <c r="E9" s="73" t="s">
        <v>51</v>
      </c>
      <c r="F9" s="74" t="s">
        <v>37</v>
      </c>
      <c r="G9" s="75"/>
      <c r="H9" s="76"/>
      <c r="I9" s="77"/>
      <c r="J9" s="7"/>
      <c r="K9" s="7"/>
      <c r="L9" s="7"/>
      <c r="M9" s="7"/>
      <c r="N9" s="7"/>
      <c r="O9" s="7"/>
      <c r="P9" s="7"/>
      <c r="Q9" s="7"/>
      <c r="R9" s="7"/>
      <c r="S9" s="7"/>
      <c r="T9" s="7"/>
      <c r="U9" s="7"/>
      <c r="V9" s="7"/>
      <c r="W9" s="7"/>
      <c r="X9" s="7"/>
      <c r="Y9" s="7"/>
      <c r="Z9" s="7"/>
    </row>
    <row r="10" spans="1:26" ht="253.2" customHeight="1">
      <c r="A10" s="72" t="str">
        <f t="shared" si="0"/>
        <v>[PD_MNG_Add_002]</v>
      </c>
      <c r="B10" s="73" t="s">
        <v>121</v>
      </c>
      <c r="C10" s="73" t="s">
        <v>205</v>
      </c>
      <c r="D10" s="73" t="s">
        <v>122</v>
      </c>
      <c r="E10" s="73" t="s">
        <v>51</v>
      </c>
      <c r="F10" s="74" t="s">
        <v>35</v>
      </c>
      <c r="G10" s="75"/>
      <c r="H10" s="76"/>
      <c r="I10" s="79"/>
      <c r="J10" s="55"/>
      <c r="K10" s="55"/>
      <c r="L10" s="55"/>
      <c r="M10" s="55"/>
      <c r="N10" s="55"/>
      <c r="O10" s="55"/>
      <c r="P10" s="55"/>
      <c r="Q10" s="55"/>
      <c r="R10" s="55"/>
      <c r="S10" s="55"/>
      <c r="T10" s="55"/>
      <c r="U10" s="55"/>
      <c r="V10" s="55"/>
      <c r="W10" s="55"/>
      <c r="X10" s="55"/>
      <c r="Y10" s="55"/>
      <c r="Z10" s="55"/>
    </row>
    <row r="11" spans="1:26" ht="118.2" customHeight="1">
      <c r="A11" s="72" t="str">
        <f t="shared" si="0"/>
        <v>[PD_MNG_Add_003]</v>
      </c>
      <c r="B11" s="73" t="s">
        <v>123</v>
      </c>
      <c r="C11" s="73" t="s">
        <v>206</v>
      </c>
      <c r="D11" s="73" t="s">
        <v>124</v>
      </c>
      <c r="E11" s="73" t="s">
        <v>51</v>
      </c>
      <c r="F11" s="74" t="s">
        <v>35</v>
      </c>
      <c r="G11" s="75"/>
      <c r="H11" s="76"/>
      <c r="I11" s="79"/>
      <c r="J11" s="55"/>
      <c r="K11" s="55"/>
      <c r="L11" s="55"/>
      <c r="M11" s="55"/>
      <c r="N11" s="55"/>
      <c r="O11" s="55"/>
      <c r="P11" s="55"/>
      <c r="Q11" s="55"/>
      <c r="R11" s="55"/>
      <c r="S11" s="55"/>
      <c r="T11" s="55"/>
      <c r="U11" s="55"/>
      <c r="V11" s="55"/>
      <c r="W11" s="55"/>
      <c r="X11" s="55"/>
      <c r="Y11" s="55"/>
      <c r="Z11" s="55"/>
    </row>
    <row r="12" spans="1:26" ht="64.2" customHeight="1">
      <c r="A12" s="72" t="str">
        <f t="shared" si="0"/>
        <v>[PD_MNG_Add_004]</v>
      </c>
      <c r="B12" s="73" t="s">
        <v>72</v>
      </c>
      <c r="C12" s="73" t="s">
        <v>125</v>
      </c>
      <c r="D12" s="73" t="s">
        <v>126</v>
      </c>
      <c r="E12" s="73" t="s">
        <v>51</v>
      </c>
      <c r="F12" s="74" t="s">
        <v>35</v>
      </c>
      <c r="G12" s="75"/>
      <c r="H12" s="76"/>
      <c r="I12" s="77"/>
      <c r="J12" s="7"/>
      <c r="K12" s="7"/>
      <c r="L12" s="7"/>
      <c r="M12" s="7"/>
      <c r="N12" s="7"/>
      <c r="O12" s="7"/>
      <c r="P12" s="7"/>
      <c r="Q12" s="7"/>
      <c r="R12" s="7"/>
      <c r="S12" s="7"/>
      <c r="T12" s="7"/>
      <c r="U12" s="7"/>
      <c r="V12" s="7"/>
      <c r="W12" s="7"/>
      <c r="X12" s="7"/>
      <c r="Y12" s="7"/>
      <c r="Z12" s="7"/>
    </row>
    <row r="13" spans="1:26" ht="72.599999999999994" customHeight="1">
      <c r="A13" s="72" t="str">
        <f t="shared" si="0"/>
        <v>[PD_MNG_Add_005]</v>
      </c>
      <c r="B13" s="73" t="s">
        <v>127</v>
      </c>
      <c r="C13" s="73" t="s">
        <v>128</v>
      </c>
      <c r="D13" s="73" t="s">
        <v>129</v>
      </c>
      <c r="E13" s="73" t="s">
        <v>51</v>
      </c>
      <c r="F13" s="74" t="s">
        <v>35</v>
      </c>
      <c r="G13" s="75"/>
      <c r="H13" s="76"/>
      <c r="I13" s="79"/>
      <c r="J13" s="55"/>
      <c r="K13" s="55"/>
      <c r="L13" s="55"/>
      <c r="M13" s="55"/>
      <c r="N13" s="55"/>
      <c r="O13" s="55"/>
      <c r="P13" s="55"/>
      <c r="Q13" s="55"/>
      <c r="R13" s="55"/>
      <c r="S13" s="55"/>
      <c r="T13" s="55"/>
      <c r="U13" s="55"/>
      <c r="V13" s="55"/>
      <c r="W13" s="55"/>
      <c r="X13" s="55"/>
      <c r="Y13" s="55"/>
      <c r="Z13" s="55"/>
    </row>
    <row r="14" spans="1:26" ht="179.4" customHeight="1">
      <c r="A14" s="72" t="str">
        <f t="shared" si="0"/>
        <v>[PD_MNG_Add_006]</v>
      </c>
      <c r="B14" s="73" t="s">
        <v>131</v>
      </c>
      <c r="C14" s="73" t="s">
        <v>132</v>
      </c>
      <c r="D14" s="73" t="s">
        <v>133</v>
      </c>
      <c r="E14" s="73" t="s">
        <v>51</v>
      </c>
      <c r="F14" s="74" t="s">
        <v>37</v>
      </c>
      <c r="G14" s="75"/>
      <c r="H14" s="76"/>
      <c r="I14" s="79"/>
      <c r="J14" s="55"/>
      <c r="K14" s="55"/>
      <c r="L14" s="55"/>
      <c r="M14" s="55"/>
      <c r="N14" s="55"/>
      <c r="O14" s="55"/>
      <c r="P14" s="55"/>
      <c r="Q14" s="55"/>
      <c r="R14" s="55"/>
      <c r="S14" s="55"/>
      <c r="T14" s="55"/>
      <c r="U14" s="55"/>
      <c r="V14" s="55"/>
      <c r="W14" s="55"/>
      <c r="X14" s="55"/>
      <c r="Y14" s="55"/>
      <c r="Z14" s="55"/>
    </row>
    <row r="15" spans="1:26" ht="138" customHeight="1">
      <c r="A15" s="72" t="str">
        <f t="shared" si="0"/>
        <v>[PD_MNG_Add_007]</v>
      </c>
      <c r="B15" s="73" t="s">
        <v>130</v>
      </c>
      <c r="C15" s="73" t="s">
        <v>207</v>
      </c>
      <c r="D15" s="73" t="s">
        <v>57</v>
      </c>
      <c r="E15" s="73" t="s">
        <v>51</v>
      </c>
      <c r="F15" s="74" t="s">
        <v>35</v>
      </c>
      <c r="G15" s="75"/>
      <c r="H15" s="76"/>
      <c r="I15" s="79"/>
      <c r="J15" s="55"/>
      <c r="K15" s="55"/>
      <c r="L15" s="55"/>
      <c r="M15" s="55"/>
      <c r="N15" s="55"/>
      <c r="O15" s="55"/>
      <c r="P15" s="55"/>
      <c r="Q15" s="55"/>
      <c r="R15" s="55"/>
      <c r="S15" s="55"/>
      <c r="T15" s="55"/>
      <c r="U15" s="55"/>
      <c r="V15" s="55"/>
      <c r="W15" s="55"/>
      <c r="X15" s="55"/>
      <c r="Y15" s="55"/>
      <c r="Z15" s="55"/>
    </row>
    <row r="16" spans="1:26" ht="75" customHeight="1">
      <c r="A16" s="72" t="str">
        <f t="shared" si="0"/>
        <v>[PD_MNG_Add_008]</v>
      </c>
      <c r="B16" s="73" t="s">
        <v>134</v>
      </c>
      <c r="C16" s="73" t="s">
        <v>208</v>
      </c>
      <c r="D16" s="73" t="s">
        <v>149</v>
      </c>
      <c r="E16" s="73" t="s">
        <v>51</v>
      </c>
      <c r="F16" s="74" t="s">
        <v>35</v>
      </c>
      <c r="G16" s="75"/>
      <c r="H16" s="76"/>
      <c r="I16" s="79"/>
      <c r="J16" s="55"/>
      <c r="K16" s="55"/>
      <c r="L16" s="55"/>
      <c r="M16" s="55"/>
      <c r="N16" s="55"/>
      <c r="O16" s="55"/>
      <c r="P16" s="55"/>
      <c r="Q16" s="55"/>
      <c r="R16" s="55"/>
      <c r="S16" s="55"/>
      <c r="T16" s="55"/>
      <c r="U16" s="55"/>
      <c r="V16" s="55"/>
      <c r="W16" s="55"/>
      <c r="X16" s="55"/>
      <c r="Y16" s="55"/>
      <c r="Z16" s="55"/>
    </row>
    <row r="17" spans="1:26" ht="145.19999999999999" customHeight="1">
      <c r="A17" s="72" t="str">
        <f t="shared" si="0"/>
        <v>[PD_MNG_Add_009]</v>
      </c>
      <c r="B17" s="73" t="s">
        <v>135</v>
      </c>
      <c r="C17" s="73" t="s">
        <v>209</v>
      </c>
      <c r="D17" s="73" t="s">
        <v>136</v>
      </c>
      <c r="E17" s="73" t="s">
        <v>51</v>
      </c>
      <c r="F17" s="74" t="s">
        <v>35</v>
      </c>
      <c r="G17" s="75"/>
      <c r="H17" s="76"/>
      <c r="I17" s="79"/>
      <c r="J17" s="55"/>
      <c r="K17" s="55"/>
      <c r="L17" s="55"/>
      <c r="M17" s="55"/>
      <c r="N17" s="55"/>
      <c r="O17" s="55"/>
      <c r="P17" s="55"/>
      <c r="Q17" s="55"/>
      <c r="R17" s="55"/>
      <c r="S17" s="55"/>
      <c r="T17" s="55"/>
      <c r="U17" s="55"/>
      <c r="V17" s="55"/>
      <c r="W17" s="55"/>
      <c r="X17" s="55"/>
      <c r="Y17" s="55"/>
      <c r="Z17" s="55"/>
    </row>
    <row r="18" spans="1:26" ht="155.4" customHeight="1">
      <c r="A18" s="72" t="str">
        <f t="shared" si="0"/>
        <v>[PD_MNG_Add_010]</v>
      </c>
      <c r="B18" s="73" t="s">
        <v>137</v>
      </c>
      <c r="C18" s="73" t="s">
        <v>210</v>
      </c>
      <c r="D18" s="73" t="s">
        <v>138</v>
      </c>
      <c r="E18" s="73" t="s">
        <v>51</v>
      </c>
      <c r="F18" s="74" t="s">
        <v>35</v>
      </c>
      <c r="G18" s="75"/>
      <c r="H18" s="76"/>
      <c r="I18" s="79"/>
      <c r="J18" s="55"/>
      <c r="K18" s="55"/>
      <c r="L18" s="55"/>
      <c r="M18" s="55"/>
      <c r="N18" s="55"/>
      <c r="O18" s="55"/>
      <c r="P18" s="55"/>
      <c r="Q18" s="55"/>
      <c r="R18" s="55"/>
      <c r="S18" s="55"/>
      <c r="T18" s="55"/>
      <c r="U18" s="55"/>
      <c r="V18" s="55"/>
      <c r="W18" s="55"/>
      <c r="X18" s="55"/>
      <c r="Y18" s="55"/>
      <c r="Z18" s="55"/>
    </row>
    <row r="19" spans="1:26" ht="129.6" customHeight="1">
      <c r="A19" s="72" t="str">
        <f t="shared" si="0"/>
        <v>[PD_MNG_Add_011]</v>
      </c>
      <c r="B19" s="73" t="s">
        <v>139</v>
      </c>
      <c r="C19" s="73" t="s">
        <v>140</v>
      </c>
      <c r="D19" s="73" t="s">
        <v>200</v>
      </c>
      <c r="E19" s="73" t="s">
        <v>51</v>
      </c>
      <c r="F19" s="74" t="s">
        <v>37</v>
      </c>
      <c r="G19" s="75"/>
      <c r="H19" s="76"/>
      <c r="I19" s="79"/>
      <c r="J19" s="55"/>
      <c r="K19" s="55"/>
      <c r="L19" s="55"/>
      <c r="M19" s="55"/>
      <c r="N19" s="55"/>
      <c r="O19" s="55"/>
      <c r="P19" s="55"/>
      <c r="Q19" s="55"/>
      <c r="R19" s="55"/>
      <c r="S19" s="55"/>
      <c r="T19" s="55"/>
      <c r="U19" s="55"/>
      <c r="V19" s="55"/>
      <c r="W19" s="55"/>
      <c r="X19" s="55"/>
      <c r="Y19" s="55"/>
      <c r="Z19" s="55"/>
    </row>
    <row r="20" spans="1:26" ht="55.8" customHeight="1">
      <c r="A20" s="72" t="str">
        <f t="shared" si="0"/>
        <v>[PD_MNG_Add_012]</v>
      </c>
      <c r="B20" s="73" t="s">
        <v>141</v>
      </c>
      <c r="C20" s="73" t="s">
        <v>211</v>
      </c>
      <c r="D20" s="73" t="s">
        <v>142</v>
      </c>
      <c r="E20" s="73" t="s">
        <v>51</v>
      </c>
      <c r="F20" s="74" t="s">
        <v>35</v>
      </c>
      <c r="G20" s="75"/>
      <c r="H20" s="76"/>
      <c r="I20" s="79"/>
      <c r="J20" s="55"/>
      <c r="K20" s="55"/>
      <c r="L20" s="55"/>
      <c r="M20" s="55"/>
      <c r="N20" s="55"/>
      <c r="O20" s="55"/>
      <c r="P20" s="55"/>
      <c r="Q20" s="55"/>
      <c r="R20" s="55"/>
      <c r="S20" s="55"/>
      <c r="T20" s="55"/>
      <c r="U20" s="55"/>
      <c r="V20" s="55"/>
      <c r="W20" s="55"/>
      <c r="X20" s="55"/>
      <c r="Y20" s="55"/>
      <c r="Z20" s="55"/>
    </row>
    <row r="21" spans="1:26" ht="52.5" customHeight="1">
      <c r="A21" s="72" t="str">
        <f t="shared" si="0"/>
        <v>[PD_MNG_Add_013]</v>
      </c>
      <c r="B21" s="73" t="s">
        <v>143</v>
      </c>
      <c r="C21" s="73" t="s">
        <v>144</v>
      </c>
      <c r="D21" s="73" t="s">
        <v>145</v>
      </c>
      <c r="E21" s="73"/>
      <c r="F21" s="74" t="s">
        <v>35</v>
      </c>
      <c r="G21" s="75"/>
      <c r="H21" s="76"/>
      <c r="I21" s="79"/>
      <c r="J21" s="55"/>
      <c r="K21" s="55"/>
      <c r="L21" s="55"/>
      <c r="M21" s="55"/>
      <c r="N21" s="55"/>
      <c r="O21" s="55"/>
      <c r="P21" s="55"/>
      <c r="Q21" s="55"/>
      <c r="R21" s="55"/>
      <c r="S21" s="55"/>
      <c r="T21" s="55"/>
      <c r="U21" s="55"/>
      <c r="V21" s="55"/>
      <c r="W21" s="55"/>
      <c r="X21" s="55"/>
      <c r="Y21" s="55"/>
      <c r="Z21" s="55"/>
    </row>
    <row r="22" spans="1:26" ht="79.5" customHeight="1">
      <c r="A22" s="72" t="str">
        <f t="shared" si="0"/>
        <v>[PD_MNG_Add_014]</v>
      </c>
      <c r="B22" s="73" t="s">
        <v>146</v>
      </c>
      <c r="C22" s="73" t="s">
        <v>212</v>
      </c>
      <c r="D22" s="73" t="s">
        <v>58</v>
      </c>
      <c r="E22" s="73"/>
      <c r="F22" s="74" t="s">
        <v>35</v>
      </c>
      <c r="G22" s="75"/>
      <c r="H22" s="76"/>
      <c r="I22" s="79"/>
      <c r="J22" s="55"/>
      <c r="K22" s="55"/>
      <c r="L22" s="55"/>
      <c r="M22" s="55"/>
      <c r="N22" s="55"/>
      <c r="O22" s="55"/>
      <c r="P22" s="55"/>
      <c r="Q22" s="55"/>
      <c r="R22" s="55"/>
      <c r="S22" s="55"/>
      <c r="T22" s="55"/>
      <c r="U22" s="55"/>
      <c r="V22" s="55"/>
      <c r="W22" s="55"/>
      <c r="X22" s="55"/>
      <c r="Y22" s="55"/>
      <c r="Z22" s="55"/>
    </row>
    <row r="23" spans="1:26" ht="93" customHeight="1">
      <c r="A23" s="72" t="str">
        <f t="shared" si="0"/>
        <v>[PD_MNG_Add_015]</v>
      </c>
      <c r="B23" s="73" t="s">
        <v>147</v>
      </c>
      <c r="C23" s="73" t="s">
        <v>213</v>
      </c>
      <c r="D23" s="73" t="s">
        <v>148</v>
      </c>
      <c r="E23" s="73"/>
      <c r="F23" s="74" t="s">
        <v>35</v>
      </c>
      <c r="G23" s="75"/>
      <c r="H23" s="76"/>
      <c r="I23" s="79"/>
      <c r="J23" s="55"/>
      <c r="K23" s="55"/>
      <c r="L23" s="55"/>
      <c r="M23" s="55"/>
      <c r="N23" s="55"/>
      <c r="O23" s="55"/>
      <c r="P23" s="55"/>
      <c r="Q23" s="55"/>
      <c r="R23" s="55"/>
      <c r="S23" s="55"/>
      <c r="T23" s="55"/>
      <c r="U23" s="55"/>
      <c r="V23" s="55"/>
      <c r="W23" s="55"/>
      <c r="X23" s="55"/>
      <c r="Y23" s="55"/>
      <c r="Z23" s="55"/>
    </row>
    <row r="24" spans="1:26" ht="54.75" customHeight="1">
      <c r="A24" s="72" t="str">
        <f t="shared" si="0"/>
        <v>[PD_MNG_Add_016]</v>
      </c>
      <c r="B24" s="73" t="s">
        <v>150</v>
      </c>
      <c r="C24" s="73" t="s">
        <v>151</v>
      </c>
      <c r="D24" s="73" t="s">
        <v>152</v>
      </c>
      <c r="E24" s="73"/>
      <c r="F24" s="74" t="s">
        <v>37</v>
      </c>
      <c r="G24" s="75"/>
      <c r="H24" s="76"/>
      <c r="I24" s="79"/>
      <c r="J24" s="55"/>
      <c r="K24" s="55"/>
      <c r="L24" s="55"/>
      <c r="M24" s="55"/>
      <c r="N24" s="55"/>
      <c r="O24" s="55"/>
      <c r="P24" s="55"/>
      <c r="Q24" s="55"/>
      <c r="R24" s="55"/>
      <c r="S24" s="55"/>
      <c r="T24" s="55"/>
      <c r="U24" s="55"/>
      <c r="V24" s="55"/>
      <c r="W24" s="55"/>
      <c r="X24" s="55"/>
      <c r="Y24" s="55"/>
      <c r="Z24" s="55"/>
    </row>
    <row r="25" spans="1:26" ht="80.400000000000006" customHeight="1">
      <c r="A25" s="72" t="str">
        <f t="shared" si="0"/>
        <v>[PD_MNG_Add_017]</v>
      </c>
      <c r="B25" s="73" t="s">
        <v>153</v>
      </c>
      <c r="C25" s="73" t="s">
        <v>154</v>
      </c>
      <c r="D25" s="73" t="s">
        <v>155</v>
      </c>
      <c r="E25" s="73"/>
      <c r="F25" s="74" t="s">
        <v>35</v>
      </c>
      <c r="G25" s="75"/>
      <c r="H25" s="76"/>
      <c r="I25" s="79"/>
      <c r="J25" s="55"/>
      <c r="K25" s="55"/>
      <c r="L25" s="55"/>
      <c r="M25" s="55"/>
      <c r="N25" s="55"/>
      <c r="O25" s="55"/>
      <c r="P25" s="55"/>
      <c r="Q25" s="55"/>
      <c r="R25" s="55"/>
      <c r="S25" s="55"/>
      <c r="T25" s="55"/>
      <c r="U25" s="55"/>
      <c r="V25" s="55"/>
      <c r="W25" s="55"/>
      <c r="X25" s="55"/>
      <c r="Y25" s="55"/>
      <c r="Z25" s="55"/>
    </row>
    <row r="26" spans="1:26" ht="100.8" customHeight="1">
      <c r="A26" s="72" t="str">
        <f t="shared" si="0"/>
        <v>[PD_MNG_Add_018]</v>
      </c>
      <c r="B26" s="73" t="s">
        <v>158</v>
      </c>
      <c r="C26" s="73" t="s">
        <v>156</v>
      </c>
      <c r="D26" s="73" t="s">
        <v>157</v>
      </c>
      <c r="E26" s="73"/>
      <c r="F26" s="74" t="s">
        <v>35</v>
      </c>
      <c r="G26" s="75"/>
      <c r="H26" s="76"/>
      <c r="I26" s="79"/>
      <c r="J26" s="55"/>
      <c r="K26" s="55"/>
      <c r="L26" s="55"/>
      <c r="M26" s="55"/>
      <c r="N26" s="55"/>
      <c r="O26" s="55"/>
      <c r="P26" s="55"/>
      <c r="Q26" s="55"/>
      <c r="R26" s="55"/>
      <c r="S26" s="55"/>
      <c r="T26" s="55"/>
      <c r="U26" s="55"/>
      <c r="V26" s="55"/>
      <c r="W26" s="55"/>
      <c r="X26" s="55"/>
      <c r="Y26" s="55"/>
      <c r="Z26" s="55"/>
    </row>
    <row r="27" spans="1:26" ht="104.25" customHeight="1">
      <c r="A27" s="83" t="str">
        <f t="shared" si="0"/>
        <v>[PD_MNG_Add_019]</v>
      </c>
      <c r="B27" s="125" t="s">
        <v>159</v>
      </c>
      <c r="C27" s="125" t="s">
        <v>160</v>
      </c>
      <c r="D27" s="125" t="s">
        <v>161</v>
      </c>
      <c r="E27" s="84"/>
      <c r="F27" s="84" t="s">
        <v>37</v>
      </c>
      <c r="G27" s="85"/>
      <c r="H27" s="86"/>
      <c r="I27" s="31"/>
      <c r="J27" s="31"/>
      <c r="K27" s="31"/>
      <c r="L27" s="31"/>
      <c r="M27" s="31"/>
      <c r="N27" s="31"/>
      <c r="O27" s="31"/>
      <c r="P27" s="31"/>
      <c r="Q27" s="31"/>
      <c r="R27" s="31"/>
      <c r="S27" s="31"/>
      <c r="T27" s="31"/>
      <c r="U27" s="31"/>
      <c r="V27" s="31"/>
      <c r="W27" s="31"/>
      <c r="X27" s="31"/>
      <c r="Y27" s="31"/>
      <c r="Z27" s="31"/>
    </row>
    <row r="28" spans="1:26" ht="70.2" customHeight="1">
      <c r="A28" s="83" t="str">
        <f>IF(OR(B28&lt;&gt;"",D28&lt;&gt;""),"["&amp;TEXT($B$2,"##")&amp;"_"&amp;TEXT(ROW()-8,"000")&amp;"]","")</f>
        <v>[PD_MNG_Add_020]</v>
      </c>
      <c r="B28" s="125" t="s">
        <v>188</v>
      </c>
      <c r="C28" s="125" t="s">
        <v>189</v>
      </c>
      <c r="D28" s="125" t="s">
        <v>190</v>
      </c>
      <c r="E28" s="84"/>
      <c r="F28" s="84" t="s">
        <v>35</v>
      </c>
      <c r="G28" s="85"/>
      <c r="H28" s="86"/>
      <c r="I28" s="31"/>
      <c r="J28" s="31"/>
      <c r="K28" s="31"/>
      <c r="L28" s="31"/>
      <c r="M28" s="31"/>
      <c r="N28" s="31"/>
      <c r="O28" s="31"/>
      <c r="P28" s="31"/>
      <c r="Q28" s="31"/>
      <c r="R28" s="31"/>
      <c r="S28" s="31"/>
      <c r="T28" s="31"/>
      <c r="U28" s="31"/>
      <c r="V28" s="31"/>
      <c r="W28" s="31"/>
      <c r="X28" s="31"/>
      <c r="Y28" s="31"/>
      <c r="Z28" s="31"/>
    </row>
    <row r="29" spans="1:26" ht="104.25" customHeight="1">
      <c r="A29" s="83" t="str">
        <f>IF(OR(B29&lt;&gt;"",D29&lt;&gt;""),"["&amp;TEXT($B$2,"##")&amp;"_"&amp;TEXT(ROW()-8,"000")&amp;"]","")</f>
        <v>[PD_MNG_Add_021]</v>
      </c>
      <c r="B29" s="125" t="s">
        <v>191</v>
      </c>
      <c r="C29" s="125" t="s">
        <v>192</v>
      </c>
      <c r="D29" s="125" t="s">
        <v>193</v>
      </c>
      <c r="E29" s="84"/>
      <c r="F29" s="84" t="s">
        <v>35</v>
      </c>
      <c r="G29" s="85"/>
      <c r="H29" s="86"/>
      <c r="I29" s="31"/>
      <c r="J29" s="31"/>
      <c r="K29" s="31"/>
      <c r="L29" s="31"/>
      <c r="M29" s="31"/>
      <c r="N29" s="31"/>
      <c r="O29" s="31"/>
      <c r="P29" s="31"/>
      <c r="Q29" s="31"/>
      <c r="R29" s="31"/>
      <c r="S29" s="31"/>
      <c r="T29" s="31"/>
      <c r="U29" s="31"/>
      <c r="V29" s="31"/>
      <c r="W29" s="31"/>
      <c r="X29" s="31"/>
      <c r="Y29" s="31"/>
      <c r="Z29" s="31"/>
    </row>
    <row r="30" spans="1:26" ht="123.6" customHeight="1">
      <c r="A30" s="83" t="str">
        <f>IF(OR(B30&lt;&gt;"",D30&lt;&gt;""),"["&amp;TEXT($B$2,"##")&amp;"_"&amp;TEXT(ROW()-8,"000")&amp;"]","")</f>
        <v>[PD_MNG_Add_022]</v>
      </c>
      <c r="B30" s="125" t="s">
        <v>194</v>
      </c>
      <c r="C30" s="125" t="s">
        <v>195</v>
      </c>
      <c r="D30" s="125" t="s">
        <v>196</v>
      </c>
      <c r="E30" s="84"/>
      <c r="F30" s="84" t="s">
        <v>35</v>
      </c>
      <c r="G30" s="85"/>
      <c r="H30" s="86"/>
      <c r="I30" s="31"/>
      <c r="J30" s="31"/>
      <c r="K30" s="31"/>
      <c r="L30" s="31"/>
      <c r="M30" s="31"/>
      <c r="N30" s="31"/>
      <c r="O30" s="31"/>
      <c r="P30" s="31"/>
      <c r="Q30" s="31"/>
      <c r="R30" s="31"/>
      <c r="S30" s="31"/>
      <c r="T30" s="31"/>
      <c r="U30" s="31"/>
      <c r="V30" s="31"/>
      <c r="W30" s="31"/>
      <c r="X30" s="31"/>
      <c r="Y30" s="31"/>
      <c r="Z30" s="31"/>
    </row>
    <row r="31" spans="1:26" ht="12.75" customHeight="1">
      <c r="A31" s="7"/>
      <c r="B31" s="7"/>
      <c r="C31" s="7"/>
      <c r="D31" s="7"/>
      <c r="E31" s="7"/>
      <c r="F31" s="7"/>
      <c r="G31" s="7"/>
      <c r="H31" s="7"/>
      <c r="I31" s="81"/>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81"/>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81"/>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81"/>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81"/>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81"/>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81"/>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81"/>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81"/>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81"/>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81"/>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81"/>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81"/>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81"/>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81"/>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81"/>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81"/>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81"/>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81"/>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81"/>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81"/>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81"/>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81"/>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81"/>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81"/>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81"/>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81"/>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81"/>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81"/>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81"/>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81"/>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81"/>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81"/>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81"/>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81"/>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81"/>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81"/>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81"/>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81"/>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81"/>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81"/>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81"/>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81"/>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81"/>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81"/>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81"/>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81"/>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81"/>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81"/>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81"/>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81"/>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81"/>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81"/>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81"/>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81"/>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81"/>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81"/>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81"/>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81"/>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81"/>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81"/>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81"/>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81"/>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81"/>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81"/>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81"/>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81"/>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81"/>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81"/>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81"/>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81"/>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81"/>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81"/>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81"/>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81"/>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81"/>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81"/>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81"/>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81"/>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81"/>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81"/>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81"/>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81"/>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81"/>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81"/>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81"/>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81"/>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81"/>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81"/>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81"/>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81"/>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81"/>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81"/>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81"/>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81"/>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81"/>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81"/>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81"/>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81"/>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81"/>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81"/>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81"/>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81"/>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81"/>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81"/>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81"/>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81"/>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81"/>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81"/>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81"/>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81"/>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81"/>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81"/>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81"/>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81"/>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81"/>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81"/>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81"/>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81"/>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81"/>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81"/>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81"/>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81"/>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81"/>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81"/>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81"/>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81"/>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81"/>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81"/>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81"/>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81"/>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81"/>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81"/>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81"/>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81"/>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81"/>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81"/>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81"/>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81"/>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81"/>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81"/>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81"/>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81"/>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81"/>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81"/>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81"/>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81"/>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81"/>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81"/>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81"/>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81"/>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81"/>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81"/>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81"/>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81"/>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81"/>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81"/>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81"/>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81"/>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81"/>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81"/>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81"/>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81"/>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81"/>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81"/>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81"/>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81"/>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81"/>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81"/>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81"/>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81"/>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81"/>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81"/>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81"/>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81"/>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81"/>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81"/>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81"/>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81"/>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81"/>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81"/>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81"/>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81"/>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81"/>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81"/>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81"/>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81"/>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81"/>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81"/>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81"/>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81"/>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81"/>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81"/>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81"/>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81"/>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81"/>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81"/>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81"/>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81"/>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81"/>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81"/>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81"/>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81"/>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81"/>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81"/>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81"/>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81"/>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81"/>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81"/>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81"/>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81"/>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81"/>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81"/>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81"/>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81"/>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81"/>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81"/>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81"/>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81"/>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81"/>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81"/>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81"/>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81"/>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81"/>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81"/>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81"/>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81"/>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81"/>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81"/>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81"/>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81"/>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81"/>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81"/>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81"/>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81"/>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81"/>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81"/>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81"/>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81"/>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81"/>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81"/>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81"/>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81"/>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81"/>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81"/>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81"/>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81"/>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81"/>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81"/>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81"/>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81"/>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81"/>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81"/>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81"/>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81"/>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81"/>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81"/>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81"/>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81"/>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81"/>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81"/>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81"/>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81"/>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81"/>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81"/>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81"/>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81"/>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81"/>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81"/>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81"/>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81"/>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81"/>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81"/>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81"/>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81"/>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81"/>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81"/>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81"/>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81"/>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81"/>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81"/>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81"/>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81"/>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81"/>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81"/>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81"/>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81"/>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81"/>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81"/>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81"/>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81"/>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81"/>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81"/>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81"/>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81"/>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81"/>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81"/>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81"/>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81"/>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81"/>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81"/>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81"/>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81"/>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81"/>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81"/>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81"/>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81"/>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81"/>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81"/>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81"/>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81"/>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81"/>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81"/>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81"/>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81"/>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81"/>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81"/>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81"/>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81"/>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81"/>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81"/>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81"/>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81"/>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81"/>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81"/>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81"/>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81"/>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81"/>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81"/>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81"/>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81"/>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81"/>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81"/>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81"/>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81"/>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81"/>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81"/>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81"/>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81"/>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81"/>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81"/>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81"/>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81"/>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81"/>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81"/>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81"/>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81"/>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81"/>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81"/>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81"/>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81"/>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81"/>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81"/>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81"/>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81"/>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81"/>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81"/>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81"/>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81"/>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81"/>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81"/>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81"/>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81"/>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81"/>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81"/>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81"/>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81"/>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81"/>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81"/>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81"/>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81"/>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81"/>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81"/>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81"/>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81"/>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81"/>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81"/>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81"/>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81"/>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81"/>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81"/>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81"/>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81"/>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81"/>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81"/>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81"/>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81"/>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81"/>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81"/>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81"/>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81"/>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81"/>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81"/>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81"/>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81"/>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81"/>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81"/>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81"/>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81"/>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81"/>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81"/>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81"/>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81"/>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81"/>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81"/>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81"/>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81"/>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81"/>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81"/>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81"/>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81"/>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81"/>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81"/>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81"/>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81"/>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81"/>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81"/>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81"/>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81"/>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81"/>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81"/>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81"/>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81"/>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81"/>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81"/>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81"/>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81"/>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81"/>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81"/>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81"/>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81"/>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81"/>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81"/>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81"/>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81"/>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81"/>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81"/>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81"/>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81"/>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81"/>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81"/>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81"/>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81"/>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81"/>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81"/>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81"/>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81"/>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81"/>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81"/>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81"/>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81"/>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81"/>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81"/>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81"/>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81"/>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81"/>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81"/>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81"/>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81"/>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81"/>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81"/>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81"/>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81"/>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81"/>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81"/>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81"/>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81"/>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81"/>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81"/>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81"/>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81"/>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81"/>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81"/>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81"/>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81"/>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81"/>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81"/>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81"/>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81"/>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81"/>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81"/>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81"/>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81"/>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81"/>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81"/>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81"/>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81"/>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81"/>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81"/>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81"/>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81"/>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81"/>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81"/>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81"/>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81"/>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81"/>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81"/>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81"/>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81"/>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81"/>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81"/>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81"/>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81"/>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81"/>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81"/>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81"/>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81"/>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81"/>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81"/>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81"/>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81"/>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81"/>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81"/>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81"/>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81"/>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81"/>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81"/>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81"/>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81"/>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81"/>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81"/>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81"/>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81"/>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81"/>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81"/>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81"/>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81"/>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81"/>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81"/>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81"/>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81"/>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81"/>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81"/>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81"/>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81"/>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81"/>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81"/>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81"/>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81"/>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81"/>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81"/>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81"/>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81"/>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81"/>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81"/>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81"/>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81"/>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81"/>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81"/>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81"/>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81"/>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81"/>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81"/>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81"/>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81"/>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81"/>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81"/>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81"/>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81"/>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81"/>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81"/>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81"/>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81"/>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81"/>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81"/>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81"/>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81"/>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81"/>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81"/>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81"/>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81"/>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81"/>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81"/>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81"/>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81"/>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81"/>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81"/>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81"/>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81"/>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81"/>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81"/>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81"/>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81"/>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81"/>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81"/>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81"/>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81"/>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81"/>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81"/>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81"/>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81"/>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81"/>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81"/>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81"/>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81"/>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81"/>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81"/>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81"/>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81"/>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81"/>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81"/>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81"/>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81"/>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81"/>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81"/>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81"/>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81"/>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81"/>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81"/>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81"/>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81"/>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81"/>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81"/>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81"/>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81"/>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81"/>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81"/>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81"/>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81"/>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81"/>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81"/>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81"/>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81"/>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81"/>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81"/>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81"/>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81"/>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81"/>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81"/>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81"/>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81"/>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81"/>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81"/>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81"/>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81"/>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81"/>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81"/>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81"/>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81"/>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81"/>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81"/>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81"/>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81"/>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81"/>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81"/>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81"/>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81"/>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81"/>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81"/>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81"/>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81"/>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81"/>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81"/>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81"/>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81"/>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81"/>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81"/>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81"/>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81"/>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81"/>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81"/>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81"/>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81"/>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81"/>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81"/>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81"/>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81"/>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81"/>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81"/>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81"/>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81"/>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81"/>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81"/>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81"/>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81"/>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81"/>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81"/>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81"/>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81"/>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81"/>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81"/>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81"/>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81"/>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81"/>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81"/>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81"/>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81"/>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81"/>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81"/>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81"/>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81"/>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81"/>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81"/>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81"/>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81"/>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81"/>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81"/>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81"/>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81"/>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81"/>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81"/>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81"/>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81"/>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81"/>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81"/>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81"/>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81"/>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81"/>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81"/>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81"/>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81"/>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81"/>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81"/>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81"/>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81"/>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81"/>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81"/>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81"/>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81"/>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81"/>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81"/>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81"/>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81"/>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81"/>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81"/>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81"/>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81"/>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81"/>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81"/>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81"/>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81"/>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81"/>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81"/>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81"/>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81"/>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81"/>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81"/>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81"/>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81"/>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81"/>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81"/>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81"/>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81"/>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81"/>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81"/>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81"/>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81"/>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81"/>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81"/>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81"/>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81"/>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81"/>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81"/>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81"/>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81"/>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81"/>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81"/>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81"/>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81"/>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81"/>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81"/>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81"/>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81"/>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81"/>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81"/>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81"/>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81"/>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81"/>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81"/>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81"/>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81"/>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81"/>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81"/>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81"/>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81"/>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81"/>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81"/>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81"/>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81"/>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81"/>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81"/>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81"/>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81"/>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81"/>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81"/>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81"/>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81"/>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81"/>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81"/>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81"/>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81"/>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81"/>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81"/>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81"/>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81"/>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81"/>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81"/>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81"/>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81"/>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81"/>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81"/>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81"/>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81"/>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81"/>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81"/>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81"/>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81"/>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81"/>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81"/>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81"/>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81"/>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81"/>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81"/>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81"/>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81"/>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81"/>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81"/>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81"/>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81"/>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81"/>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81"/>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81"/>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81"/>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81"/>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81"/>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81"/>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81"/>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81"/>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81"/>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81"/>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81"/>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81"/>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81"/>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81"/>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81"/>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81"/>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81"/>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81"/>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81"/>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81"/>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81"/>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81"/>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81"/>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81"/>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81"/>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81"/>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81"/>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81"/>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81"/>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81"/>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81"/>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81"/>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81"/>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81"/>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81"/>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81"/>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81"/>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81"/>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81"/>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81"/>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81"/>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81"/>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81"/>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81"/>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81"/>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81"/>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81"/>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81"/>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81"/>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81"/>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81"/>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81"/>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81"/>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81"/>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81"/>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81"/>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81"/>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81"/>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81"/>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81"/>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81"/>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81"/>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81"/>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81"/>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81"/>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81"/>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81"/>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81"/>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81"/>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81"/>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81"/>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81"/>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81"/>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81"/>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81"/>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81"/>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81"/>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81"/>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81"/>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81"/>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81"/>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81"/>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81"/>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81"/>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81"/>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81"/>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81"/>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81"/>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81"/>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81"/>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81"/>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81"/>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81"/>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81"/>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81"/>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81"/>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81"/>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81"/>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81"/>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81"/>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81"/>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81"/>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81"/>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81"/>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81"/>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81"/>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81"/>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81"/>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81"/>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81"/>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81"/>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81"/>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81"/>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81"/>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81"/>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81"/>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81"/>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81"/>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81"/>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81"/>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81"/>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81"/>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81"/>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81"/>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81"/>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81"/>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81"/>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81"/>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81"/>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81"/>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81"/>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81"/>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81"/>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81"/>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81"/>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81"/>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81"/>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81"/>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81"/>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81"/>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81"/>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81"/>
      <c r="J992" s="7"/>
      <c r="K992" s="7"/>
      <c r="L992" s="7"/>
      <c r="M992" s="7"/>
      <c r="N992" s="7"/>
      <c r="O992" s="7"/>
      <c r="P992" s="7"/>
      <c r="Q992" s="7"/>
      <c r="R992" s="7"/>
      <c r="S992" s="7"/>
      <c r="T992" s="7"/>
      <c r="U992" s="7"/>
      <c r="V992" s="7"/>
      <c r="W992" s="7"/>
      <c r="X992" s="7"/>
      <c r="Y992" s="7"/>
      <c r="Z992" s="7"/>
    </row>
    <row r="993" spans="1:26" ht="14.4">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spans="1:26" ht="14.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sheetData>
  <mergeCells count="5">
    <mergeCell ref="B2:H2"/>
    <mergeCell ref="B3:H3"/>
    <mergeCell ref="B4:H4"/>
    <mergeCell ref="F5:H5"/>
    <mergeCell ref="F6:H6"/>
  </mergeCells>
  <dataValidations count="1">
    <dataValidation type="list" allowBlank="1" showInputMessage="1" showErrorMessage="1" prompt=" - " sqref="F1 F7:F135" xr:uid="{00000000-0002-0000-04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88"/>
  <sheetViews>
    <sheetView workbookViewId="0">
      <pane ySplit="8" topLeftCell="A17" activePane="bottomLeft" state="frozen"/>
      <selection pane="bottomLeft" activeCell="F19" sqref="F19"/>
    </sheetView>
  </sheetViews>
  <sheetFormatPr defaultColWidth="14.44140625" defaultRowHeight="15" customHeight="1"/>
  <cols>
    <col min="1" max="1" width="27.33203125" customWidth="1"/>
    <col min="2" max="2" width="23" customWidth="1"/>
    <col min="3" max="3" width="29.33203125" customWidth="1"/>
    <col min="4" max="4" width="47.109375" customWidth="1"/>
    <col min="5" max="5" width="29.33203125" customWidth="1"/>
    <col min="6" max="6" width="25.6640625" customWidth="1"/>
    <col min="7" max="7" width="12" customWidth="1"/>
    <col min="8" max="8" width="20.109375" customWidth="1"/>
    <col min="9" max="9" width="9.33203125" customWidth="1"/>
    <col min="10" max="10" width="8.109375" hidden="1" customWidth="1"/>
    <col min="11" max="26" width="11.44140625" customWidth="1"/>
  </cols>
  <sheetData>
    <row r="1" spans="1:26" ht="13.5" customHeight="1">
      <c r="A1" s="50"/>
      <c r="B1" s="51"/>
      <c r="C1" s="51"/>
      <c r="D1" s="51"/>
      <c r="E1" s="51"/>
      <c r="F1" s="52"/>
      <c r="G1" s="53"/>
      <c r="H1" s="52"/>
      <c r="I1" s="54"/>
      <c r="J1" s="55"/>
      <c r="K1" s="55"/>
      <c r="L1" s="55"/>
      <c r="M1" s="55"/>
      <c r="N1" s="55"/>
      <c r="O1" s="55"/>
      <c r="P1" s="55"/>
      <c r="Q1" s="55"/>
      <c r="R1" s="55"/>
      <c r="S1" s="55"/>
      <c r="T1" s="55"/>
      <c r="U1" s="55"/>
      <c r="V1" s="55"/>
      <c r="W1" s="55"/>
      <c r="X1" s="55"/>
      <c r="Y1" s="55"/>
      <c r="Z1" s="55"/>
    </row>
    <row r="2" spans="1:26" ht="15" customHeight="1">
      <c r="A2" s="56" t="s">
        <v>33</v>
      </c>
      <c r="B2" s="144" t="s">
        <v>59</v>
      </c>
      <c r="C2" s="129"/>
      <c r="D2" s="129"/>
      <c r="E2" s="129"/>
      <c r="F2" s="129"/>
      <c r="G2" s="129"/>
      <c r="H2" s="130"/>
      <c r="I2" s="54"/>
      <c r="J2" s="55" t="s">
        <v>35</v>
      </c>
      <c r="K2" s="55"/>
      <c r="L2" s="55"/>
      <c r="M2" s="55"/>
      <c r="N2" s="55"/>
      <c r="O2" s="55"/>
      <c r="P2" s="55"/>
      <c r="Q2" s="55"/>
      <c r="R2" s="55"/>
      <c r="S2" s="55"/>
      <c r="T2" s="55"/>
      <c r="U2" s="55"/>
      <c r="V2" s="55"/>
      <c r="W2" s="55"/>
      <c r="X2" s="55"/>
      <c r="Y2" s="55"/>
      <c r="Z2" s="55"/>
    </row>
    <row r="3" spans="1:26" ht="25.5" customHeight="1">
      <c r="A3" s="57" t="s">
        <v>36</v>
      </c>
      <c r="B3" s="144" t="s">
        <v>24</v>
      </c>
      <c r="C3" s="129"/>
      <c r="D3" s="129"/>
      <c r="E3" s="129"/>
      <c r="F3" s="129"/>
      <c r="G3" s="129"/>
      <c r="H3" s="130"/>
      <c r="I3" s="54"/>
      <c r="J3" s="55" t="s">
        <v>37</v>
      </c>
      <c r="K3" s="55"/>
      <c r="L3" s="55"/>
      <c r="M3" s="55"/>
      <c r="N3" s="55"/>
      <c r="O3" s="55"/>
      <c r="P3" s="55"/>
      <c r="Q3" s="55"/>
      <c r="R3" s="55"/>
      <c r="S3" s="55"/>
      <c r="T3" s="55"/>
      <c r="U3" s="55"/>
      <c r="V3" s="55"/>
      <c r="W3" s="55"/>
      <c r="X3" s="55"/>
      <c r="Y3" s="55"/>
      <c r="Z3" s="55"/>
    </row>
    <row r="4" spans="1:26" ht="18" customHeight="1">
      <c r="A4" s="56" t="s">
        <v>38</v>
      </c>
      <c r="B4" s="144" t="s">
        <v>39</v>
      </c>
      <c r="C4" s="129"/>
      <c r="D4" s="129"/>
      <c r="E4" s="129"/>
      <c r="F4" s="129"/>
      <c r="G4" s="129"/>
      <c r="H4" s="130"/>
      <c r="I4" s="54"/>
      <c r="J4" s="55" t="s">
        <v>40</v>
      </c>
      <c r="K4" s="55"/>
      <c r="L4" s="55"/>
      <c r="M4" s="55"/>
      <c r="N4" s="55"/>
      <c r="O4" s="55"/>
      <c r="P4" s="55"/>
      <c r="Q4" s="55"/>
      <c r="R4" s="55"/>
      <c r="S4" s="55"/>
      <c r="T4" s="55"/>
      <c r="U4" s="55"/>
      <c r="V4" s="55"/>
      <c r="W4" s="55"/>
      <c r="X4" s="55"/>
      <c r="Y4" s="55"/>
      <c r="Z4" s="55"/>
    </row>
    <row r="5" spans="1:26" ht="19.5" customHeight="1">
      <c r="A5" s="58" t="s">
        <v>35</v>
      </c>
      <c r="B5" s="59" t="s">
        <v>37</v>
      </c>
      <c r="C5" s="59" t="s">
        <v>41</v>
      </c>
      <c r="D5" s="59" t="s">
        <v>40</v>
      </c>
      <c r="E5" s="60" t="s">
        <v>42</v>
      </c>
      <c r="F5" s="145" t="s">
        <v>43</v>
      </c>
      <c r="G5" s="129"/>
      <c r="H5" s="130"/>
      <c r="I5" s="61"/>
      <c r="J5" s="55" t="s">
        <v>41</v>
      </c>
      <c r="K5" s="55"/>
      <c r="L5" s="55"/>
      <c r="M5" s="55"/>
      <c r="N5" s="55"/>
      <c r="O5" s="55"/>
      <c r="P5" s="55"/>
      <c r="Q5" s="55"/>
      <c r="R5" s="55"/>
      <c r="S5" s="55"/>
      <c r="T5" s="55"/>
      <c r="U5" s="55"/>
      <c r="V5" s="55"/>
      <c r="W5" s="55"/>
      <c r="X5" s="55"/>
      <c r="Y5" s="55"/>
      <c r="Z5" s="55"/>
    </row>
    <row r="6" spans="1:26" ht="15" customHeight="1">
      <c r="A6" s="62">
        <f>COUNTIF(F9:F984,"Passed")</f>
        <v>7</v>
      </c>
      <c r="B6" s="63">
        <f>COUNTIF(F9:F984,"Failed")</f>
        <v>4</v>
      </c>
      <c r="C6" s="63">
        <f>F6-E6-D6-B6-A6</f>
        <v>0</v>
      </c>
      <c r="D6" s="63">
        <f>COUNTIF(F$9:F$984,"Blocked")</f>
        <v>0</v>
      </c>
      <c r="E6" s="64">
        <f>COUNTIF(F$9:F$984,"Skipped")</f>
        <v>0</v>
      </c>
      <c r="F6" s="146">
        <f>COUNTA(A9:A984)</f>
        <v>11</v>
      </c>
      <c r="G6" s="129"/>
      <c r="H6" s="130"/>
      <c r="I6" s="61"/>
      <c r="J6" s="55" t="s">
        <v>42</v>
      </c>
      <c r="K6" s="55"/>
      <c r="L6" s="55"/>
      <c r="M6" s="55"/>
      <c r="N6" s="55"/>
      <c r="O6" s="55"/>
      <c r="P6" s="55"/>
      <c r="Q6" s="55"/>
      <c r="R6" s="55"/>
      <c r="S6" s="55"/>
      <c r="T6" s="55"/>
      <c r="U6" s="55"/>
      <c r="V6" s="55"/>
      <c r="W6" s="55"/>
      <c r="X6" s="55"/>
      <c r="Y6" s="55"/>
      <c r="Z6" s="55"/>
    </row>
    <row r="7" spans="1:26" ht="15" customHeight="1">
      <c r="A7" s="55"/>
      <c r="B7" s="55"/>
      <c r="C7" s="55"/>
      <c r="D7" s="65"/>
      <c r="E7" s="65"/>
      <c r="F7" s="66"/>
      <c r="G7" s="66"/>
      <c r="H7" s="66"/>
      <c r="I7" s="61"/>
      <c r="J7" s="55"/>
      <c r="K7" s="55"/>
      <c r="L7" s="55"/>
      <c r="M7" s="55"/>
      <c r="N7" s="55"/>
      <c r="O7" s="55"/>
      <c r="P7" s="55"/>
      <c r="Q7" s="55"/>
      <c r="R7" s="55"/>
      <c r="S7" s="55"/>
      <c r="T7" s="55"/>
      <c r="U7" s="55"/>
      <c r="V7" s="55"/>
      <c r="W7" s="55"/>
      <c r="X7" s="55"/>
      <c r="Y7" s="55"/>
      <c r="Z7" s="55"/>
    </row>
    <row r="8" spans="1:26" ht="25.5" customHeight="1">
      <c r="A8" s="67" t="s">
        <v>44</v>
      </c>
      <c r="B8" s="68" t="s">
        <v>45</v>
      </c>
      <c r="C8" s="68" t="s">
        <v>46</v>
      </c>
      <c r="D8" s="68" t="s">
        <v>47</v>
      </c>
      <c r="E8" s="69" t="s">
        <v>48</v>
      </c>
      <c r="F8" s="69" t="s">
        <v>49</v>
      </c>
      <c r="G8" s="69" t="s">
        <v>50</v>
      </c>
      <c r="H8" s="70" t="s">
        <v>21</v>
      </c>
      <c r="I8" s="71"/>
      <c r="J8" s="55"/>
      <c r="K8" s="55"/>
      <c r="L8" s="55"/>
      <c r="M8" s="55"/>
      <c r="N8" s="55"/>
      <c r="O8" s="55"/>
      <c r="P8" s="55"/>
      <c r="Q8" s="55"/>
      <c r="R8" s="55"/>
      <c r="S8" s="55"/>
      <c r="T8" s="55"/>
      <c r="U8" s="55"/>
      <c r="V8" s="55"/>
      <c r="W8" s="55"/>
      <c r="X8" s="55"/>
      <c r="Y8" s="55"/>
      <c r="Z8" s="55"/>
    </row>
    <row r="9" spans="1:26" ht="124.8" customHeight="1">
      <c r="A9" s="72" t="str">
        <f t="shared" ref="A9:A18" si="0">IF(OR(B9&lt;&gt;"",D9&lt;&gt;""),"["&amp;TEXT($B$2,"##")&amp;"_"&amp;TEXT(ROW()-8,"000")&amp;"]","")</f>
        <v>[PD_MNG_Amend_001]</v>
      </c>
      <c r="B9" s="73" t="s">
        <v>162</v>
      </c>
      <c r="C9" s="73" t="s">
        <v>165</v>
      </c>
      <c r="D9" s="73" t="s">
        <v>163</v>
      </c>
      <c r="E9" s="73" t="s">
        <v>51</v>
      </c>
      <c r="F9" s="74" t="s">
        <v>37</v>
      </c>
      <c r="G9" s="75"/>
      <c r="H9" s="76"/>
      <c r="I9" s="77"/>
      <c r="J9" s="7"/>
      <c r="K9" s="7"/>
      <c r="L9" s="7"/>
      <c r="M9" s="7"/>
      <c r="N9" s="7"/>
      <c r="O9" s="7"/>
      <c r="P9" s="7"/>
      <c r="Q9" s="7"/>
      <c r="R9" s="7"/>
      <c r="S9" s="7"/>
      <c r="T9" s="7"/>
      <c r="U9" s="7"/>
      <c r="V9" s="7"/>
      <c r="W9" s="7"/>
      <c r="X9" s="7"/>
      <c r="Y9" s="7"/>
      <c r="Z9" s="7"/>
    </row>
    <row r="10" spans="1:26" ht="90.6" customHeight="1">
      <c r="A10" s="72" t="str">
        <f t="shared" si="0"/>
        <v>[PD_MNG_Amend_002]</v>
      </c>
      <c r="B10" s="73" t="s">
        <v>164</v>
      </c>
      <c r="C10" s="73" t="s">
        <v>214</v>
      </c>
      <c r="D10" s="73" t="s">
        <v>166</v>
      </c>
      <c r="E10" s="73"/>
      <c r="F10" s="74" t="s">
        <v>37</v>
      </c>
      <c r="G10" s="75"/>
      <c r="H10" s="76"/>
      <c r="I10" s="79"/>
      <c r="J10" s="55"/>
      <c r="K10" s="55"/>
      <c r="L10" s="55"/>
      <c r="M10" s="55"/>
      <c r="N10" s="55"/>
      <c r="O10" s="55"/>
      <c r="P10" s="55"/>
      <c r="Q10" s="55"/>
      <c r="R10" s="55"/>
      <c r="S10" s="55"/>
      <c r="T10" s="55"/>
      <c r="U10" s="55"/>
      <c r="V10" s="55"/>
      <c r="W10" s="55"/>
      <c r="X10" s="55"/>
      <c r="Y10" s="55"/>
      <c r="Z10" s="55"/>
    </row>
    <row r="11" spans="1:26" ht="90.6" customHeight="1">
      <c r="A11" s="72" t="str">
        <f t="shared" ref="A11" si="1">IF(OR(B11&lt;&gt;"",D11&lt;&gt;""),"["&amp;TEXT($B$2,"##")&amp;"_"&amp;TEXT(ROW()-8,"000")&amp;"]","")</f>
        <v>[PD_MNG_Amend_003]</v>
      </c>
      <c r="B11" s="73" t="s">
        <v>167</v>
      </c>
      <c r="C11" s="73" t="s">
        <v>215</v>
      </c>
      <c r="D11" s="73" t="s">
        <v>168</v>
      </c>
      <c r="E11" s="73"/>
      <c r="F11" s="74" t="s">
        <v>37</v>
      </c>
      <c r="G11" s="75"/>
      <c r="H11" s="76"/>
      <c r="I11" s="79"/>
      <c r="J11" s="55"/>
      <c r="K11" s="55"/>
      <c r="L11" s="55"/>
      <c r="M11" s="55"/>
      <c r="N11" s="55"/>
      <c r="O11" s="55"/>
      <c r="P11" s="55"/>
      <c r="Q11" s="55"/>
      <c r="R11" s="55"/>
      <c r="S11" s="55"/>
      <c r="T11" s="55"/>
      <c r="U11" s="55"/>
      <c r="V11" s="55"/>
      <c r="W11" s="55"/>
      <c r="X11" s="55"/>
      <c r="Y11" s="55"/>
      <c r="Z11" s="55"/>
    </row>
    <row r="12" spans="1:26" ht="88.5" customHeight="1">
      <c r="A12" s="72" t="str">
        <f t="shared" si="0"/>
        <v>[PD_MNG_Amend_004]</v>
      </c>
      <c r="B12" s="73" t="s">
        <v>169</v>
      </c>
      <c r="C12" s="73" t="s">
        <v>216</v>
      </c>
      <c r="D12" s="73" t="s">
        <v>170</v>
      </c>
      <c r="E12" s="73"/>
      <c r="F12" s="74" t="s">
        <v>35</v>
      </c>
      <c r="G12" s="75"/>
      <c r="H12" s="76"/>
      <c r="I12" s="79"/>
      <c r="J12" s="55"/>
      <c r="K12" s="55"/>
      <c r="L12" s="55"/>
      <c r="M12" s="55"/>
      <c r="N12" s="55"/>
      <c r="O12" s="55"/>
      <c r="P12" s="55"/>
      <c r="Q12" s="55"/>
      <c r="R12" s="55"/>
      <c r="S12" s="55"/>
      <c r="T12" s="55"/>
      <c r="U12" s="55"/>
      <c r="V12" s="55"/>
      <c r="W12" s="55"/>
      <c r="X12" s="55"/>
      <c r="Y12" s="55"/>
      <c r="Z12" s="55"/>
    </row>
    <row r="13" spans="1:26" ht="84.75" customHeight="1">
      <c r="A13" s="83" t="str">
        <f t="shared" si="0"/>
        <v>[PD_MNG_Amend_005]</v>
      </c>
      <c r="B13" s="125" t="s">
        <v>171</v>
      </c>
      <c r="C13" s="125" t="s">
        <v>217</v>
      </c>
      <c r="D13" s="125" t="s">
        <v>172</v>
      </c>
      <c r="E13" s="84"/>
      <c r="F13" s="84" t="s">
        <v>35</v>
      </c>
      <c r="G13" s="85"/>
      <c r="H13" s="86"/>
      <c r="I13" s="31"/>
      <c r="J13" s="31"/>
      <c r="K13" s="31"/>
      <c r="L13" s="31"/>
      <c r="M13" s="31"/>
      <c r="N13" s="31"/>
      <c r="O13" s="31"/>
      <c r="P13" s="31"/>
      <c r="Q13" s="31"/>
      <c r="R13" s="31"/>
      <c r="S13" s="31"/>
      <c r="T13" s="31"/>
      <c r="U13" s="31"/>
      <c r="V13" s="31"/>
      <c r="W13" s="31"/>
      <c r="X13" s="31"/>
      <c r="Y13" s="31"/>
      <c r="Z13" s="31"/>
    </row>
    <row r="14" spans="1:26" ht="80.25" customHeight="1">
      <c r="A14" s="83" t="str">
        <f t="shared" si="0"/>
        <v>[PD_MNG_Amend_006]</v>
      </c>
      <c r="B14" s="125" t="s">
        <v>173</v>
      </c>
      <c r="C14" s="125" t="s">
        <v>218</v>
      </c>
      <c r="D14" s="125" t="s">
        <v>174</v>
      </c>
      <c r="E14" s="84"/>
      <c r="F14" s="84" t="s">
        <v>37</v>
      </c>
      <c r="G14" s="85"/>
      <c r="H14" s="86"/>
      <c r="I14" s="31"/>
      <c r="J14" s="31"/>
      <c r="K14" s="31"/>
      <c r="L14" s="31"/>
      <c r="M14" s="31"/>
      <c r="N14" s="31"/>
      <c r="O14" s="31"/>
      <c r="P14" s="31"/>
      <c r="Q14" s="31"/>
      <c r="R14" s="31"/>
      <c r="S14" s="31"/>
      <c r="T14" s="31"/>
      <c r="U14" s="31"/>
      <c r="V14" s="31"/>
      <c r="W14" s="31"/>
      <c r="X14" s="31"/>
      <c r="Y14" s="31"/>
      <c r="Z14" s="31"/>
    </row>
    <row r="15" spans="1:26" ht="105" customHeight="1">
      <c r="A15" s="83" t="str">
        <f t="shared" si="0"/>
        <v>[PD_MNG_Amend_007]</v>
      </c>
      <c r="B15" s="125" t="s">
        <v>175</v>
      </c>
      <c r="C15" s="125" t="s">
        <v>219</v>
      </c>
      <c r="D15" s="125" t="s">
        <v>176</v>
      </c>
      <c r="E15" s="84"/>
      <c r="F15" s="84" t="s">
        <v>35</v>
      </c>
      <c r="G15" s="85"/>
      <c r="H15" s="86"/>
      <c r="I15" s="31"/>
      <c r="J15" s="31"/>
      <c r="K15" s="31"/>
      <c r="L15" s="31"/>
      <c r="M15" s="31"/>
      <c r="N15" s="31"/>
      <c r="O15" s="31"/>
      <c r="P15" s="31"/>
      <c r="Q15" s="31"/>
      <c r="R15" s="31"/>
      <c r="S15" s="31"/>
      <c r="T15" s="31"/>
      <c r="U15" s="31"/>
      <c r="V15" s="31"/>
      <c r="W15" s="31"/>
      <c r="X15" s="31"/>
      <c r="Y15" s="31"/>
      <c r="Z15" s="31"/>
    </row>
    <row r="16" spans="1:26" ht="81" customHeight="1">
      <c r="A16" s="83" t="str">
        <f t="shared" si="0"/>
        <v>[PD_MNG_Amend_008]</v>
      </c>
      <c r="B16" s="125" t="s">
        <v>177</v>
      </c>
      <c r="C16" s="125" t="s">
        <v>220</v>
      </c>
      <c r="D16" s="125" t="s">
        <v>178</v>
      </c>
      <c r="E16" s="84"/>
      <c r="F16" s="84" t="s">
        <v>35</v>
      </c>
      <c r="G16" s="85"/>
      <c r="H16" s="86"/>
      <c r="I16" s="31"/>
      <c r="J16" s="31"/>
      <c r="K16" s="31"/>
      <c r="L16" s="31"/>
      <c r="M16" s="31"/>
      <c r="N16" s="31"/>
      <c r="O16" s="31"/>
      <c r="P16" s="31"/>
      <c r="Q16" s="31"/>
      <c r="R16" s="31"/>
      <c r="S16" s="31"/>
      <c r="T16" s="31"/>
      <c r="U16" s="31"/>
      <c r="V16" s="31"/>
      <c r="W16" s="31"/>
      <c r="X16" s="31"/>
      <c r="Y16" s="31"/>
      <c r="Z16" s="31"/>
    </row>
    <row r="17" spans="1:26" ht="86.4" customHeight="1">
      <c r="A17" s="83" t="str">
        <f>IF(OR(B17&lt;&gt;"",D17&lt;&gt;""),"["&amp;TEXT($B$2,"##")&amp;"_"&amp;TEXT(ROW()-8,"000")&amp;"]","")</f>
        <v>[PD_MNG_Amend_009]</v>
      </c>
      <c r="B17" s="125" t="s">
        <v>179</v>
      </c>
      <c r="C17" s="125" t="s">
        <v>180</v>
      </c>
      <c r="D17" s="125" t="s">
        <v>181</v>
      </c>
      <c r="E17" s="84"/>
      <c r="F17" s="84" t="s">
        <v>35</v>
      </c>
      <c r="G17" s="85"/>
      <c r="H17" s="86"/>
      <c r="I17" s="31"/>
      <c r="J17" s="31"/>
      <c r="K17" s="31"/>
      <c r="L17" s="31"/>
      <c r="M17" s="31"/>
      <c r="N17" s="31"/>
      <c r="O17" s="31"/>
      <c r="P17" s="31"/>
      <c r="Q17" s="31"/>
      <c r="R17" s="31"/>
      <c r="S17" s="31"/>
      <c r="T17" s="31"/>
      <c r="U17" s="31"/>
      <c r="V17" s="31"/>
      <c r="W17" s="31"/>
      <c r="X17" s="31"/>
      <c r="Y17" s="31"/>
      <c r="Z17" s="31"/>
    </row>
    <row r="18" spans="1:26" ht="63" customHeight="1">
      <c r="A18" s="83" t="str">
        <f t="shared" si="0"/>
        <v>[PD_MNG_Amend_010]</v>
      </c>
      <c r="B18" s="125" t="s">
        <v>182</v>
      </c>
      <c r="C18" s="125" t="s">
        <v>183</v>
      </c>
      <c r="D18" s="125" t="s">
        <v>184</v>
      </c>
      <c r="E18" s="84"/>
      <c r="F18" s="84" t="s">
        <v>35</v>
      </c>
      <c r="G18" s="85"/>
      <c r="H18" s="86"/>
      <c r="I18" s="31"/>
      <c r="J18" s="31"/>
      <c r="K18" s="31"/>
      <c r="L18" s="31"/>
      <c r="M18" s="31"/>
      <c r="N18" s="31"/>
      <c r="O18" s="31"/>
      <c r="P18" s="31"/>
      <c r="Q18" s="31"/>
      <c r="R18" s="31"/>
      <c r="S18" s="31"/>
      <c r="T18" s="31"/>
      <c r="U18" s="31"/>
      <c r="V18" s="31"/>
      <c r="W18" s="31"/>
      <c r="X18" s="31"/>
      <c r="Y18" s="31"/>
      <c r="Z18" s="31"/>
    </row>
    <row r="19" spans="1:26" ht="84" customHeight="1">
      <c r="A19" s="83" t="str">
        <f t="shared" ref="A19" si="2">IF(OR(B19&lt;&gt;"",D19&lt;&gt;""),"["&amp;TEXT($B$2,"##")&amp;"_"&amp;TEXT(ROW()-8,"000")&amp;"]","")</f>
        <v>[PD_MNG_Amend_011]</v>
      </c>
      <c r="B19" s="125" t="s">
        <v>197</v>
      </c>
      <c r="C19" s="125" t="s">
        <v>198</v>
      </c>
      <c r="D19" s="125" t="s">
        <v>199</v>
      </c>
      <c r="E19" s="84"/>
      <c r="F19" s="84" t="s">
        <v>35</v>
      </c>
      <c r="G19" s="85"/>
      <c r="H19" s="86"/>
      <c r="I19" s="31"/>
      <c r="J19" s="31"/>
      <c r="K19" s="31"/>
      <c r="L19" s="31"/>
      <c r="M19" s="31"/>
      <c r="N19" s="31"/>
      <c r="O19" s="31"/>
      <c r="P19" s="31"/>
      <c r="Q19" s="31"/>
      <c r="R19" s="31"/>
      <c r="S19" s="31"/>
      <c r="T19" s="31"/>
      <c r="U19" s="31"/>
      <c r="V19" s="31"/>
      <c r="W19" s="31"/>
      <c r="X19" s="31"/>
      <c r="Y19" s="31"/>
      <c r="Z19" s="31"/>
    </row>
    <row r="20" spans="1:26" ht="12.75" customHeight="1">
      <c r="A20" s="7"/>
      <c r="B20" s="7"/>
      <c r="C20" s="7"/>
      <c r="D20" s="7"/>
      <c r="E20" s="7"/>
      <c r="F20" s="7"/>
      <c r="G20" s="7"/>
      <c r="H20" s="7"/>
      <c r="I20" s="81"/>
      <c r="J20" s="7"/>
      <c r="K20" s="7"/>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81"/>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81"/>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81"/>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81"/>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81"/>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81"/>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81"/>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81"/>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81"/>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81"/>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81"/>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81"/>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81"/>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81"/>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81"/>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81"/>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81"/>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81"/>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81"/>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81"/>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81"/>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81"/>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81"/>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81"/>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81"/>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81"/>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81"/>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81"/>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81"/>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81"/>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81"/>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81"/>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81"/>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81"/>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81"/>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81"/>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81"/>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81"/>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81"/>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81"/>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81"/>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81"/>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81"/>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81"/>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81"/>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81"/>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81"/>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81"/>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81"/>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81"/>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81"/>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81"/>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81"/>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81"/>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81"/>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81"/>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81"/>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81"/>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81"/>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81"/>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81"/>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81"/>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81"/>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81"/>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81"/>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81"/>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81"/>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81"/>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81"/>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81"/>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81"/>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81"/>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81"/>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81"/>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81"/>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81"/>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81"/>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81"/>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81"/>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81"/>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81"/>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81"/>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81"/>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81"/>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81"/>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81"/>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81"/>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81"/>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81"/>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81"/>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81"/>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81"/>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81"/>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81"/>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81"/>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81"/>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81"/>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81"/>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81"/>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81"/>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81"/>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81"/>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81"/>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81"/>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81"/>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81"/>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81"/>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81"/>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81"/>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81"/>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81"/>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81"/>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81"/>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81"/>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81"/>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81"/>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81"/>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81"/>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81"/>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81"/>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81"/>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81"/>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81"/>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81"/>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81"/>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81"/>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81"/>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81"/>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81"/>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81"/>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81"/>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81"/>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81"/>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81"/>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81"/>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81"/>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81"/>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81"/>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81"/>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81"/>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81"/>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81"/>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81"/>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81"/>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81"/>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81"/>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81"/>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81"/>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81"/>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81"/>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81"/>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81"/>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81"/>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81"/>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81"/>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81"/>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81"/>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81"/>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81"/>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81"/>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81"/>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81"/>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81"/>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81"/>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81"/>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81"/>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81"/>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81"/>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81"/>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81"/>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81"/>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81"/>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81"/>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81"/>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81"/>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81"/>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81"/>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81"/>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81"/>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81"/>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81"/>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81"/>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81"/>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81"/>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81"/>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81"/>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81"/>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81"/>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81"/>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81"/>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81"/>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81"/>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81"/>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81"/>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81"/>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81"/>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81"/>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81"/>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81"/>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81"/>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81"/>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81"/>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81"/>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81"/>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81"/>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81"/>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81"/>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81"/>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81"/>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81"/>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81"/>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81"/>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81"/>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81"/>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81"/>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81"/>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81"/>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81"/>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81"/>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81"/>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81"/>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81"/>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81"/>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81"/>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81"/>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81"/>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81"/>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81"/>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81"/>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81"/>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81"/>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81"/>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81"/>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81"/>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81"/>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81"/>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81"/>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81"/>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81"/>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81"/>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81"/>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81"/>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81"/>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81"/>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81"/>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81"/>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81"/>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81"/>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81"/>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81"/>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81"/>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81"/>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81"/>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81"/>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81"/>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81"/>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81"/>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81"/>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81"/>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81"/>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81"/>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81"/>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81"/>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81"/>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81"/>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81"/>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81"/>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81"/>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81"/>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81"/>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81"/>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81"/>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81"/>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81"/>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81"/>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81"/>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81"/>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81"/>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81"/>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81"/>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81"/>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81"/>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81"/>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81"/>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81"/>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81"/>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81"/>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81"/>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81"/>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81"/>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81"/>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81"/>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81"/>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81"/>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81"/>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81"/>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81"/>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81"/>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81"/>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81"/>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81"/>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81"/>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81"/>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81"/>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81"/>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81"/>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81"/>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81"/>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81"/>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81"/>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81"/>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81"/>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81"/>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81"/>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81"/>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81"/>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81"/>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81"/>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81"/>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81"/>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81"/>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81"/>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81"/>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81"/>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81"/>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81"/>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81"/>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81"/>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81"/>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81"/>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81"/>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81"/>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81"/>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81"/>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81"/>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81"/>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81"/>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81"/>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81"/>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81"/>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81"/>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81"/>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81"/>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81"/>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81"/>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81"/>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81"/>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81"/>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81"/>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81"/>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81"/>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81"/>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81"/>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81"/>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81"/>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81"/>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81"/>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81"/>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81"/>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81"/>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81"/>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81"/>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81"/>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81"/>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81"/>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81"/>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81"/>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81"/>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81"/>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81"/>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81"/>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81"/>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81"/>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81"/>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81"/>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81"/>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81"/>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81"/>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81"/>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81"/>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81"/>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81"/>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81"/>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81"/>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81"/>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81"/>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81"/>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81"/>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81"/>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81"/>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81"/>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81"/>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81"/>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81"/>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81"/>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81"/>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81"/>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81"/>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81"/>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81"/>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81"/>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81"/>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81"/>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81"/>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81"/>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81"/>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81"/>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81"/>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81"/>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81"/>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81"/>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81"/>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81"/>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81"/>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81"/>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81"/>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81"/>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81"/>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81"/>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81"/>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81"/>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81"/>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81"/>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81"/>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81"/>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81"/>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81"/>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81"/>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81"/>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81"/>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81"/>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81"/>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81"/>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81"/>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81"/>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81"/>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81"/>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81"/>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81"/>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81"/>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81"/>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81"/>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81"/>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81"/>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81"/>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81"/>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81"/>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81"/>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81"/>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81"/>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81"/>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81"/>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81"/>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81"/>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81"/>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81"/>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81"/>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81"/>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81"/>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81"/>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81"/>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81"/>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81"/>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81"/>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81"/>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81"/>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81"/>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81"/>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81"/>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81"/>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81"/>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81"/>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81"/>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81"/>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81"/>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81"/>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81"/>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81"/>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81"/>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81"/>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81"/>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81"/>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81"/>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81"/>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81"/>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81"/>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81"/>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81"/>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81"/>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81"/>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81"/>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81"/>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81"/>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81"/>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81"/>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81"/>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81"/>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81"/>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81"/>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81"/>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81"/>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81"/>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81"/>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81"/>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81"/>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81"/>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81"/>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81"/>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81"/>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81"/>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81"/>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81"/>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81"/>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81"/>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81"/>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81"/>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81"/>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81"/>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81"/>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81"/>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81"/>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81"/>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81"/>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81"/>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81"/>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81"/>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81"/>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81"/>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81"/>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81"/>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81"/>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81"/>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81"/>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81"/>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81"/>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81"/>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81"/>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81"/>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81"/>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81"/>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81"/>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81"/>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81"/>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81"/>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81"/>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81"/>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81"/>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81"/>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81"/>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81"/>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81"/>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81"/>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81"/>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81"/>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81"/>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81"/>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81"/>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81"/>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81"/>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81"/>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81"/>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81"/>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81"/>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81"/>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81"/>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81"/>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81"/>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81"/>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81"/>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81"/>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81"/>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81"/>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81"/>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81"/>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81"/>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81"/>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81"/>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81"/>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81"/>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81"/>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81"/>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81"/>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81"/>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81"/>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81"/>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81"/>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81"/>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81"/>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81"/>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81"/>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81"/>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81"/>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81"/>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81"/>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81"/>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81"/>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81"/>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81"/>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81"/>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81"/>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81"/>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81"/>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81"/>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81"/>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81"/>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81"/>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81"/>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81"/>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81"/>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81"/>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81"/>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81"/>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81"/>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81"/>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81"/>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81"/>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81"/>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81"/>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81"/>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81"/>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81"/>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81"/>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81"/>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81"/>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81"/>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81"/>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81"/>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81"/>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81"/>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81"/>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81"/>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81"/>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81"/>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81"/>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81"/>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81"/>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81"/>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81"/>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81"/>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81"/>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81"/>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81"/>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81"/>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81"/>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81"/>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81"/>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81"/>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81"/>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81"/>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81"/>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81"/>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81"/>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81"/>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81"/>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81"/>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81"/>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81"/>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81"/>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81"/>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81"/>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81"/>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81"/>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81"/>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81"/>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81"/>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81"/>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81"/>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81"/>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81"/>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81"/>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81"/>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81"/>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81"/>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81"/>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81"/>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81"/>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81"/>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81"/>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81"/>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81"/>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81"/>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81"/>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81"/>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81"/>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81"/>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81"/>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81"/>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81"/>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81"/>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81"/>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81"/>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81"/>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81"/>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81"/>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81"/>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81"/>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81"/>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81"/>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81"/>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81"/>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81"/>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81"/>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81"/>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81"/>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81"/>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81"/>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81"/>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81"/>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81"/>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81"/>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81"/>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81"/>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81"/>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81"/>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81"/>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81"/>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81"/>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81"/>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81"/>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81"/>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81"/>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81"/>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81"/>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81"/>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81"/>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81"/>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81"/>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81"/>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81"/>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81"/>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81"/>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81"/>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81"/>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81"/>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81"/>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81"/>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81"/>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81"/>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81"/>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81"/>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81"/>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81"/>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81"/>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81"/>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81"/>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81"/>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81"/>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81"/>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81"/>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81"/>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81"/>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81"/>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81"/>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81"/>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81"/>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81"/>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81"/>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81"/>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81"/>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81"/>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81"/>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81"/>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81"/>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81"/>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81"/>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81"/>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81"/>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81"/>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81"/>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81"/>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81"/>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81"/>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81"/>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81"/>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81"/>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81"/>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81"/>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81"/>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81"/>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81"/>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81"/>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81"/>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81"/>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81"/>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81"/>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81"/>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81"/>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81"/>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81"/>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81"/>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81"/>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81"/>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81"/>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81"/>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81"/>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81"/>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81"/>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81"/>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81"/>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81"/>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81"/>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81"/>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81"/>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81"/>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81"/>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81"/>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81"/>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81"/>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81"/>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81"/>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81"/>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81"/>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81"/>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81"/>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81"/>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81"/>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81"/>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81"/>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81"/>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81"/>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81"/>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81"/>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81"/>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81"/>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81"/>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81"/>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81"/>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81"/>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81"/>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81"/>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81"/>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81"/>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81"/>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81"/>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81"/>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81"/>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81"/>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81"/>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81"/>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81"/>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81"/>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81"/>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81"/>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81"/>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81"/>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81"/>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81"/>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81"/>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81"/>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81"/>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81"/>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81"/>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81"/>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81"/>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81"/>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81"/>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81"/>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81"/>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81"/>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81"/>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81"/>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81"/>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81"/>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81"/>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81"/>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81"/>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81"/>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81"/>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81"/>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81"/>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81"/>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81"/>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81"/>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81"/>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81"/>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81"/>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81"/>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81"/>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81"/>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81"/>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81"/>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81"/>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81"/>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81"/>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81"/>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81"/>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81"/>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81"/>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81"/>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81"/>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81"/>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81"/>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81"/>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81"/>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81"/>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81"/>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81"/>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81"/>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81"/>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81"/>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81"/>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81"/>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81"/>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81"/>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81"/>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81"/>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81"/>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81"/>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81"/>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81"/>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81"/>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81"/>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81"/>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81"/>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81"/>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81"/>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81"/>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81"/>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81"/>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81"/>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81"/>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81"/>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81"/>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81"/>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81"/>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81"/>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81"/>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81"/>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81"/>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81"/>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81"/>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81"/>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81"/>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81"/>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81"/>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81"/>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81"/>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81"/>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81"/>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81"/>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81"/>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81"/>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81"/>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81"/>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81"/>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81"/>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81"/>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81"/>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81"/>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81"/>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81"/>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81"/>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81"/>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81"/>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81"/>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81"/>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81"/>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81"/>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81"/>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81"/>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81"/>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81"/>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81"/>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81"/>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81"/>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81"/>
      <c r="J986" s="7"/>
      <c r="K986" s="7"/>
      <c r="L986" s="7"/>
      <c r="M986" s="7"/>
      <c r="N986" s="7"/>
      <c r="O986" s="7"/>
      <c r="P986" s="7"/>
      <c r="Q986" s="7"/>
      <c r="R986" s="7"/>
      <c r="S986" s="7"/>
      <c r="T986" s="7"/>
      <c r="U986" s="7"/>
      <c r="V986" s="7"/>
      <c r="W986" s="7"/>
      <c r="X986" s="7"/>
      <c r="Y986" s="7"/>
      <c r="Z986" s="7"/>
    </row>
    <row r="987" spans="1:26" ht="14.4">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spans="1:26" ht="14.4">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sheetData>
  <mergeCells count="5">
    <mergeCell ref="B2:H2"/>
    <mergeCell ref="B3:H3"/>
    <mergeCell ref="B4:H4"/>
    <mergeCell ref="F5:H5"/>
    <mergeCell ref="F6:H6"/>
  </mergeCells>
  <dataValidations count="1">
    <dataValidation type="list" allowBlank="1" showInputMessage="1" showErrorMessage="1" prompt=" - " sqref="F1 F17 F7:F16 F18:F129" xr:uid="{00000000-0002-0000-05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18"/>
  <sheetViews>
    <sheetView tabSelected="1" workbookViewId="0">
      <selection activeCell="E11" sqref="E11"/>
    </sheetView>
  </sheetViews>
  <sheetFormatPr defaultColWidth="14.44140625" defaultRowHeight="15" customHeight="1"/>
  <cols>
    <col min="2" max="2" width="22.44140625" customWidth="1"/>
    <col min="3" max="3" width="21.44140625" customWidth="1"/>
  </cols>
  <sheetData>
    <row r="1" spans="1:9" ht="15" customHeight="1">
      <c r="A1" s="31"/>
      <c r="B1" s="149" t="s">
        <v>60</v>
      </c>
      <c r="C1" s="150"/>
      <c r="D1" s="150"/>
      <c r="E1" s="150"/>
      <c r="F1" s="150"/>
      <c r="G1" s="150"/>
      <c r="H1" s="151"/>
      <c r="I1" s="31"/>
    </row>
    <row r="2" spans="1:9" ht="14.4">
      <c r="A2" s="31"/>
      <c r="B2" s="31"/>
      <c r="C2" s="31"/>
      <c r="D2" s="31"/>
      <c r="E2" s="31"/>
      <c r="F2" s="31"/>
      <c r="G2" s="31"/>
      <c r="H2" s="87"/>
      <c r="I2" s="31"/>
    </row>
    <row r="3" spans="1:9" ht="14.4">
      <c r="A3" s="31"/>
      <c r="B3" s="88" t="s">
        <v>1</v>
      </c>
      <c r="C3" s="147" t="str">
        <f>Cover!C4</f>
        <v>AB-SD</v>
      </c>
      <c r="D3" s="130"/>
      <c r="E3" s="148" t="s">
        <v>3</v>
      </c>
      <c r="F3" s="130"/>
      <c r="G3" s="89" t="s">
        <v>4</v>
      </c>
      <c r="H3" s="90"/>
      <c r="I3" s="31"/>
    </row>
    <row r="4" spans="1:9" ht="14.4">
      <c r="A4" s="31"/>
      <c r="B4" s="88" t="s">
        <v>5</v>
      </c>
      <c r="C4" s="147" t="str">
        <f>Cover!C5</f>
        <v>AB-SD</v>
      </c>
      <c r="D4" s="130"/>
      <c r="E4" s="148" t="s">
        <v>6</v>
      </c>
      <c r="F4" s="130"/>
      <c r="G4" s="89" t="s">
        <v>4</v>
      </c>
      <c r="H4" s="90"/>
      <c r="I4" s="31"/>
    </row>
    <row r="5" spans="1:9" ht="14.4">
      <c r="A5" s="31"/>
      <c r="B5" s="88" t="s">
        <v>7</v>
      </c>
      <c r="C5" s="147" t="str">
        <f>C4&amp;"_"&amp;"Test Report"&amp;"_"&amp;"v0.1"</f>
        <v>AB-SD_Test Report_v0.1</v>
      </c>
      <c r="D5" s="130"/>
      <c r="E5" s="148" t="s">
        <v>8</v>
      </c>
      <c r="F5" s="130"/>
      <c r="G5" s="91">
        <v>45634</v>
      </c>
      <c r="H5" s="92" t="s">
        <v>61</v>
      </c>
      <c r="I5" s="31"/>
    </row>
    <row r="6" spans="1:9" ht="14.4">
      <c r="A6" s="31"/>
      <c r="B6" s="88" t="s">
        <v>62</v>
      </c>
      <c r="C6" s="143" t="s">
        <v>63</v>
      </c>
      <c r="D6" s="129"/>
      <c r="E6" s="129"/>
      <c r="F6" s="129"/>
      <c r="G6" s="129"/>
      <c r="H6" s="130"/>
      <c r="I6" s="31"/>
    </row>
    <row r="7" spans="1:9" ht="14.4">
      <c r="A7" s="31"/>
      <c r="B7" s="31"/>
      <c r="C7" s="31"/>
      <c r="D7" s="31"/>
      <c r="E7" s="31"/>
      <c r="F7" s="31"/>
      <c r="G7" s="31"/>
      <c r="H7" s="87"/>
      <c r="I7" s="31"/>
    </row>
    <row r="8" spans="1:9" ht="14.4">
      <c r="A8" s="31"/>
      <c r="B8" s="31"/>
      <c r="C8" s="31"/>
      <c r="D8" s="31"/>
      <c r="E8" s="31"/>
      <c r="F8" s="31"/>
      <c r="G8" s="31"/>
      <c r="H8" s="87"/>
      <c r="I8" s="31"/>
    </row>
    <row r="9" spans="1:9" ht="14.4">
      <c r="A9" s="31"/>
      <c r="B9" s="31"/>
      <c r="C9" s="31"/>
      <c r="D9" s="31"/>
      <c r="E9" s="31"/>
      <c r="F9" s="31"/>
      <c r="G9" s="31"/>
      <c r="H9" s="31"/>
      <c r="I9" s="31"/>
    </row>
    <row r="10" spans="1:9" ht="28.2">
      <c r="A10" s="93"/>
      <c r="B10" s="94" t="s">
        <v>28</v>
      </c>
      <c r="C10" s="95" t="s">
        <v>64</v>
      </c>
      <c r="D10" s="96" t="s">
        <v>65</v>
      </c>
      <c r="E10" s="95" t="s">
        <v>66</v>
      </c>
      <c r="F10" s="95" t="s">
        <v>41</v>
      </c>
      <c r="G10" s="97" t="s">
        <v>40</v>
      </c>
      <c r="H10" s="98" t="s">
        <v>42</v>
      </c>
      <c r="I10" s="98" t="s">
        <v>67</v>
      </c>
    </row>
    <row r="11" spans="1:9" ht="14.4">
      <c r="A11" s="93"/>
      <c r="B11" s="99">
        <v>1</v>
      </c>
      <c r="C11" s="100" t="str">
        <f>'List Product'!B2</f>
        <v>PD_MNG_List</v>
      </c>
      <c r="D11" s="101">
        <f>'List Product'!A6</f>
        <v>16</v>
      </c>
      <c r="E11" s="101">
        <f>'List Product'!B6</f>
        <v>1</v>
      </c>
      <c r="F11" s="101">
        <f>'List Product'!C6</f>
        <v>0</v>
      </c>
      <c r="G11" s="102">
        <f>'List Product'!D6</f>
        <v>0</v>
      </c>
      <c r="H11" s="102">
        <f>'List Product'!E6</f>
        <v>0</v>
      </c>
      <c r="I11" s="103">
        <f>'List Product'!F6</f>
        <v>17</v>
      </c>
    </row>
    <row r="12" spans="1:9" ht="14.4">
      <c r="A12" s="93"/>
      <c r="B12" s="99">
        <v>2</v>
      </c>
      <c r="C12" s="100" t="str">
        <f>'Add Product'!B2</f>
        <v>PD_MNG_Add</v>
      </c>
      <c r="D12" s="101">
        <f>'Add Product'!A6</f>
        <v>17</v>
      </c>
      <c r="E12" s="101">
        <f>'Add Product'!B6</f>
        <v>5</v>
      </c>
      <c r="F12" s="101">
        <f>'Add Product'!C6</f>
        <v>0</v>
      </c>
      <c r="G12" s="102">
        <f>'Add Product'!D6</f>
        <v>0</v>
      </c>
      <c r="H12" s="102">
        <f>'Add Product'!E6</f>
        <v>0</v>
      </c>
      <c r="I12" s="103">
        <f>'Add Product'!F6</f>
        <v>22</v>
      </c>
    </row>
    <row r="13" spans="1:9" ht="14.4">
      <c r="A13" s="93"/>
      <c r="B13" s="99">
        <v>3</v>
      </c>
      <c r="C13" s="100" t="str">
        <f>'Amend Product'!B2</f>
        <v>PD_MNG_Amend</v>
      </c>
      <c r="D13" s="101">
        <f>'Amend Product'!A6</f>
        <v>7</v>
      </c>
      <c r="E13" s="101">
        <f>'Amend Product'!B6</f>
        <v>4</v>
      </c>
      <c r="F13" s="101">
        <f>'Amend Product'!C6</f>
        <v>0</v>
      </c>
      <c r="G13" s="101">
        <f>'Amend Product'!D6</f>
        <v>0</v>
      </c>
      <c r="H13" s="101">
        <f>'Amend Product'!E6</f>
        <v>0</v>
      </c>
      <c r="I13" s="103">
        <f>'Amend Product'!F6</f>
        <v>11</v>
      </c>
    </row>
    <row r="14" spans="1:9" ht="14.4">
      <c r="A14" s="93"/>
      <c r="B14" s="104"/>
      <c r="C14" s="40"/>
      <c r="D14" s="40"/>
      <c r="E14" s="40"/>
      <c r="F14" s="40"/>
      <c r="G14" s="105"/>
      <c r="H14" s="105"/>
      <c r="I14" s="106"/>
    </row>
    <row r="15" spans="1:9" ht="14.4">
      <c r="A15" s="93"/>
      <c r="B15" s="107"/>
      <c r="C15" s="108" t="s">
        <v>68</v>
      </c>
      <c r="D15" s="109">
        <f t="shared" ref="D15:I15" si="0">SUM(D9:D14)</f>
        <v>40</v>
      </c>
      <c r="E15" s="109">
        <f t="shared" si="0"/>
        <v>10</v>
      </c>
      <c r="F15" s="109">
        <f t="shared" si="0"/>
        <v>0</v>
      </c>
      <c r="G15" s="109">
        <f t="shared" si="0"/>
        <v>0</v>
      </c>
      <c r="H15" s="110">
        <f t="shared" si="0"/>
        <v>0</v>
      </c>
      <c r="I15" s="110">
        <f t="shared" si="0"/>
        <v>50</v>
      </c>
    </row>
    <row r="16" spans="1:9" ht="14.4">
      <c r="A16" s="31"/>
      <c r="B16" s="31"/>
      <c r="C16" s="31"/>
      <c r="D16" s="111"/>
      <c r="E16" s="112"/>
      <c r="F16" s="112"/>
      <c r="G16" s="112"/>
      <c r="H16" s="112"/>
      <c r="I16" s="31"/>
    </row>
    <row r="17" spans="1:9" ht="14.4">
      <c r="A17" s="31"/>
      <c r="B17" s="31"/>
      <c r="C17" s="113" t="s">
        <v>69</v>
      </c>
      <c r="D17" s="31"/>
      <c r="E17" s="114">
        <f>(D15+E15)*100/(I15-H15-G15)</f>
        <v>100</v>
      </c>
      <c r="F17" s="115" t="s">
        <v>70</v>
      </c>
      <c r="G17" s="31"/>
      <c r="H17" s="31"/>
      <c r="I17" s="31"/>
    </row>
    <row r="18" spans="1:9" ht="14.4">
      <c r="A18" s="31"/>
      <c r="B18" s="31"/>
      <c r="C18" s="113" t="s">
        <v>71</v>
      </c>
      <c r="D18" s="31"/>
      <c r="E18" s="114">
        <f>D15*100/(D15+E15)</f>
        <v>80</v>
      </c>
      <c r="F18" s="115" t="s">
        <v>70</v>
      </c>
      <c r="G18" s="31"/>
      <c r="H18" s="31"/>
      <c r="I18" s="31"/>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List Product</vt:lpstr>
      <vt:lpstr>Add Product</vt:lpstr>
      <vt:lpstr>Amend Product</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Huỳnh</cp:lastModifiedBy>
  <dcterms:created xsi:type="dcterms:W3CDTF">2014-07-14T08:56:24Z</dcterms:created>
  <dcterms:modified xsi:type="dcterms:W3CDTF">2025-01-26T03:26:10Z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