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sotuten\02_Document\team02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30" i="2" l="1"/>
  <c r="D30" i="2" s="1"/>
  <c r="D29" i="2"/>
  <c r="I64" i="2"/>
  <c r="D64" i="2" s="1"/>
  <c r="I65" i="2"/>
  <c r="D65" i="2" s="1"/>
  <c r="I66" i="2"/>
  <c r="D66" i="2" s="1"/>
  <c r="K4" i="2"/>
  <c r="L4" i="2"/>
  <c r="M4" i="2"/>
  <c r="N4" i="2"/>
  <c r="O4" i="2"/>
  <c r="P4" i="2"/>
  <c r="Q4" i="2"/>
  <c r="I56" i="2"/>
  <c r="D56" i="2" s="1"/>
  <c r="D57" i="2"/>
  <c r="I57" i="2"/>
  <c r="I58" i="2"/>
  <c r="D58" i="2" s="1"/>
  <c r="I59" i="2"/>
  <c r="D59" i="2" s="1"/>
  <c r="D60" i="2"/>
  <c r="I60" i="2"/>
  <c r="D61" i="2"/>
  <c r="I61" i="2"/>
  <c r="I18" i="2"/>
  <c r="D18" i="2" s="1"/>
  <c r="I52" i="2"/>
  <c r="I53" i="2"/>
  <c r="D53" i="2" s="1"/>
  <c r="D54" i="2"/>
  <c r="I54" i="2"/>
  <c r="D55" i="2"/>
  <c r="I55" i="2"/>
  <c r="I47" i="2"/>
  <c r="I6" i="2"/>
  <c r="D6" i="2" s="1"/>
  <c r="I7" i="2"/>
  <c r="I8" i="2"/>
  <c r="I9" i="2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I17" i="2"/>
  <c r="I19" i="2"/>
  <c r="D19" i="2" s="1"/>
  <c r="I20" i="2"/>
  <c r="I21" i="2"/>
  <c r="I22" i="2"/>
  <c r="D22" i="2" s="1"/>
  <c r="I23" i="2"/>
  <c r="D23" i="2" s="1"/>
  <c r="I24" i="2"/>
  <c r="D24" i="2" s="1"/>
  <c r="I25" i="2"/>
  <c r="I26" i="2"/>
  <c r="I27" i="2"/>
  <c r="I28" i="2"/>
  <c r="I29" i="2"/>
  <c r="I31" i="2"/>
  <c r="I32" i="2"/>
  <c r="D32" i="2" s="1"/>
  <c r="I33" i="2"/>
  <c r="I34" i="2"/>
  <c r="D34" i="2" s="1"/>
  <c r="I35" i="2"/>
  <c r="I36" i="2"/>
  <c r="I37" i="2"/>
  <c r="D37" i="2" s="1"/>
  <c r="I38" i="2"/>
  <c r="D38" i="2" s="1"/>
  <c r="I39" i="2"/>
  <c r="D39" i="2" s="1"/>
  <c r="I40" i="2"/>
  <c r="I41" i="2"/>
  <c r="D41" i="2" s="1"/>
  <c r="I42" i="2"/>
  <c r="I43" i="2"/>
  <c r="I44" i="2"/>
  <c r="I45" i="2"/>
  <c r="I46" i="2"/>
  <c r="I49" i="2"/>
  <c r="I50" i="2"/>
  <c r="I5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" i="2"/>
  <c r="D48" i="2"/>
  <c r="D33" i="2"/>
  <c r="D44" i="2"/>
  <c r="D45" i="2"/>
  <c r="D46" i="2"/>
  <c r="D47" i="2"/>
  <c r="D49" i="2"/>
  <c r="D50" i="2"/>
  <c r="D51" i="2"/>
  <c r="D7" i="2"/>
  <c r="D8" i="2"/>
  <c r="D9" i="2"/>
  <c r="D16" i="2"/>
  <c r="D20" i="2"/>
  <c r="D21" i="2"/>
  <c r="D25" i="2"/>
  <c r="D26" i="2"/>
  <c r="D28" i="2"/>
  <c r="D31" i="2"/>
  <c r="D35" i="2"/>
  <c r="D40" i="2"/>
  <c r="D42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T107" i="2"/>
  <c r="T115" i="2"/>
  <c r="V112" i="2"/>
  <c r="V111" i="2"/>
  <c r="V114" i="2"/>
  <c r="V113" i="2"/>
  <c r="T109" i="2"/>
  <c r="T108" i="2"/>
  <c r="V109" i="2"/>
  <c r="T106" i="2"/>
  <c r="T114" i="2"/>
  <c r="V106" i="2"/>
  <c r="T113" i="2"/>
  <c r="V108" i="2"/>
  <c r="V107" i="2"/>
  <c r="V110" i="2"/>
  <c r="V115" i="2"/>
  <c r="T110" i="2"/>
  <c r="T112" i="2"/>
  <c r="T111" i="2"/>
  <c r="U112" i="2"/>
  <c r="U113" i="2"/>
  <c r="U108" i="2"/>
  <c r="U109" i="2"/>
  <c r="U110" i="2"/>
  <c r="U111" i="2"/>
  <c r="U107" i="2"/>
  <c r="U115" i="2"/>
  <c r="U106" i="2"/>
  <c r="U114" i="2"/>
  <c r="J3" i="2" l="1"/>
  <c r="L3" i="2"/>
  <c r="P3" i="2"/>
  <c r="O3" i="2"/>
  <c r="M3" i="2"/>
  <c r="Q3" i="2"/>
  <c r="N3" i="2"/>
  <c r="K3" i="2"/>
  <c r="W108" i="2"/>
  <c r="X108" i="2" s="1"/>
  <c r="W109" i="2"/>
  <c r="X109" i="2" s="1"/>
  <c r="W107" i="2"/>
  <c r="W113" i="2"/>
  <c r="X113" i="2" s="1"/>
  <c r="Y110" i="10"/>
  <c r="Y114" i="10"/>
  <c r="V110" i="11"/>
  <c r="W110" i="11" s="1"/>
  <c r="J3" i="10"/>
  <c r="Z113" i="10"/>
  <c r="V114" i="11"/>
  <c r="W114" i="11" s="1"/>
  <c r="J3" i="11"/>
  <c r="W113" i="11"/>
  <c r="W106" i="2"/>
  <c r="X106" i="2" s="1"/>
  <c r="W110" i="2"/>
  <c r="X110" i="2" s="1"/>
  <c r="W115" i="2"/>
  <c r="X115" i="2" s="1"/>
  <c r="W111" i="2"/>
  <c r="X111" i="2" s="1"/>
  <c r="W112" i="2"/>
  <c r="X112" i="2" s="1"/>
  <c r="W114" i="2"/>
  <c r="X114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07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<sst xmlns="http://schemas.openxmlformats.org/spreadsheetml/2006/main" count="215" uniqueCount="133">
  <si>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</si>
  <si>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</si>
  <si>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</si>
  <si>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</si>
  <si>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</si>
  <si>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</si>
  <si>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</si>
  <si>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</si>
  <si>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</si>
  <si>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</si>
  <si>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</si>
  <si>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</si>
  <si>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</si>
  <si>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</si>
  <si>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</si>
  <si>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</si>
  <si>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</si>
  <si>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</si>
  <si>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</si>
  <si>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</si>
  <si>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</si>
  <si>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</si>
  <si>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</si>
  <si>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</si>
  <si>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</si>
  <si>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</si>
  <si>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</si>
  <si>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</si>
  <si>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</si>
  <si>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</si>
  <si>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</si>
  <si>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</si>
  <si>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</si>
  <si>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</si>
  <si>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</si>
  <si>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</si>
  <si>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</si>
  <si>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</si>
  <si>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</si>
  <si>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</si>
  <si>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</si>
  <si>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</si>
  <si>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</si>
  <si>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</si>
  <si>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</si>
  <si>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</si>
  <si>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</si>
  <si>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</si>
  <si>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</si>
  <si>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</si>
  <si>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</si>
  <si>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</si>
  <si>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</si>
  <si>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</si>
  <si>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</si>
  <si>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</si>
  <si>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</si>
  <si>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</si>
  <si>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</si>
  <si>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</si>
  <si>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</si>
  <si>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</si>
  <si>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</si>
  <si>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</si>
  <si>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</si>
  <si>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</si>
  <si>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</si>
  <si>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</si>
  <si>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</si>
  <si>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</si>
  <si>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</si>
  <si>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</si>
  <si>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</si>
  <si>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</si>
  <si>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</si>
  <si>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</si>
  <si>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</si>
  <si>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</si>
  <si>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</si>
  <si>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</si>
  <si>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</si>
  <si>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</si>
  <si>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</si>
  <si>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</si>
  <si>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杉浦</t>
    <rPh sb="0" eb="2">
      <t>スギウラ</t>
    </rPh>
    <phoneticPr fontId="4"/>
  </si>
  <si>
    <t>木枝糸関係</t>
  </si>
  <si>
    <t>糸の敵味方の区別</t>
  </si>
  <si>
    <t>木のα用モデリング</t>
    <rPh sb="3" eb="4">
      <t>ヨウ</t>
    </rPh>
    <phoneticPr fontId="4"/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</si>
  <si>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</si>
  <si>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</si>
  <si>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</si>
  <si>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</si>
  <si>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</si>
  <si>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野澤</t>
    <rPh sb="0" eb="2">
      <t>ノザワ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</si>
  <si>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</si>
  <si>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</si>
  <si>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中山</t>
    <rPh sb="0" eb="2">
      <t>ナカヤマ</t>
    </rPh>
    <phoneticPr fontId="4"/>
  </si>
  <si>
    <t>ＡＩ</t>
    <phoneticPr fontId="4"/>
  </si>
  <si>
    <t>南雲</t>
    <rPh sb="0" eb="2">
      <t>ナグモ</t>
    </rPh>
    <phoneticPr fontId="4"/>
  </si>
  <si>
    <t>プランナー</t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</si>
  <si>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</si>
  <si>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</si>
  <si>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</si>
  <si>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プレイヤー</t>
    <rPh sb="0" eb="3">
      <t>シヨウショ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</si>
  <si>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</si>
  <si>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木登り時のカメラ</t>
    <rPh sb="0" eb="2">
      <t>キノボ</t>
    </rPh>
    <rPh sb="3" eb="4">
      <t>ジ</t>
    </rPh>
    <phoneticPr fontId="4"/>
  </si>
  <si>
    <t>地面移動のカメラ</t>
    <rPh sb="0" eb="2">
      <t>ジメン</t>
    </rPh>
    <rPh sb="2" eb="4">
      <t>イドウ</t>
    </rPh>
    <phoneticPr fontId="4"/>
  </si>
  <si>
    <t>仕様書　AI</t>
    <rPh sb="0" eb="3">
      <t>シヨウショ</t>
    </rPh>
    <phoneticPr fontId="4"/>
  </si>
  <si>
    <t>仕様書UI</t>
    <rPh sb="0" eb="3">
      <t>シヨウショ</t>
    </rPh>
    <phoneticPr fontId="4"/>
  </si>
  <si>
    <t>仕様書　カメラ</t>
    <rPh sb="0" eb="3">
      <t>シヨウショ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</si>
  <si>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</si>
  <si>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</si>
  <si>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</si>
  <si>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</si>
  <si>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</si>
  <si>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南雲</t>
    <rPh sb="0" eb="2">
      <t>ナグモ</t>
    </rPh>
    <phoneticPr fontId="4"/>
  </si>
  <si>
    <t>UI　ステージ関係</t>
    <rPh sb="7" eb="9">
      <t>カンケイ</t>
    </rPh>
    <phoneticPr fontId="4"/>
  </si>
  <si>
    <t>ステージセレクト</t>
    <phoneticPr fontId="4"/>
  </si>
  <si>
    <t>中山</t>
    <rPh sb="0" eb="2">
      <t>ナカヤマ</t>
    </rPh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</si>
  <si>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</si>
  <si>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</si>
  <si>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</si>
  <si>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石田</t>
    <rPh sb="0" eb="2">
      <t>イシダ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</si>
  <si>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</si>
  <si>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</si>
  <si>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樋田</t>
    <rPh sb="0" eb="2">
      <t>ヒダ</t>
    </rPh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</si>
  <si>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</si>
  <si>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</si>
  <si>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</si>
  <si>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</si>
  <si>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</si>
  <si>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敵の陣地ゲージ</t>
    <rPh sb="2" eb="4">
      <t>ジンチ</t>
    </rPh>
    <phoneticPr fontId="4"/>
  </si>
  <si>
    <t>プレイヤーの陣地ゲージ</t>
    <rPh sb="6" eb="8">
      <t>ジンチ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</si>
</sst>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4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97</c:v>
                </c:pt>
                <c:pt idx="1">
                  <c:v>97</c:v>
                </c:pt>
                <c:pt idx="2">
                  <c:v>89</c:v>
                </c:pt>
                <c:pt idx="3">
                  <c:v>57</c:v>
                </c:pt>
                <c:pt idx="4">
                  <c:v>29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97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'スプリントバックログ(第１）'!$U$106:$U$115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'スプリントバックログ(第１）'!$S$106:$S$115</c:f>
              <c:strCache>
                <c:ptCount val="6"/>
                <c:pt idx="0">
                  <c:v>野澤</c:v>
                </c:pt>
                <c:pt idx="1">
                  <c:v>南雲</c:v>
                </c:pt>
                <c:pt idx="2">
                  <c:v>杉浦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'スプリントバックログ(第１）'!$V$106:$V$115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'スプリントバックログ(第１）'!$T$106:$T$115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'スプリントバックログ(第１）'!$X$106:$X$115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70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tabSelected="1" zoomScaleNormal="100" workbookViewId="0">
      <pane ySplit="4" topLeftCell="A24" activePane="bottomLeft" state="frozen"/>
      <selection pane="bottomLeft" activeCell="P41" sqref="P41"/>
    </sheetView>
  </sheetViews>
  <sheetFormatPr defaultRowHeight="13.5"/>
  <cols>
    <col min="1" max="1" width="3.875" customWidth="1"/>
    <col min="2" max="2" width="32.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97</v>
      </c>
      <c r="K3" s="20">
        <f t="shared" ref="K3:Q3" si="0">INT(($J$4-(COLUMN()-COLUMN($J4))*($J$4/COUNTA($J$2:$Q$2))))</f>
        <v>84</v>
      </c>
      <c r="L3" s="20">
        <f t="shared" si="0"/>
        <v>72</v>
      </c>
      <c r="M3" s="20">
        <f t="shared" si="0"/>
        <v>60</v>
      </c>
      <c r="N3" s="20">
        <f t="shared" si="0"/>
        <v>48</v>
      </c>
      <c r="O3" s="20">
        <f t="shared" si="0"/>
        <v>36</v>
      </c>
      <c r="P3" s="20">
        <f t="shared" si="0"/>
        <v>24</v>
      </c>
      <c r="Q3" s="20">
        <f t="shared" si="0"/>
        <v>12</v>
      </c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SUM(J5:J103)</f>
        <v>97</v>
      </c>
      <c r="K4" s="21">
        <f t="shared" ref="K4:Q4" si="1">SUM(K5:K103)</f>
        <v>97</v>
      </c>
      <c r="L4" s="21">
        <f t="shared" si="1"/>
        <v>89</v>
      </c>
      <c r="M4" s="21">
        <f t="shared" si="1"/>
        <v>57</v>
      </c>
      <c r="N4" s="21">
        <f t="shared" si="1"/>
        <v>29</v>
      </c>
      <c r="O4" s="21">
        <f t="shared" si="1"/>
        <v>13</v>
      </c>
      <c r="P4" s="21">
        <f t="shared" si="1"/>
        <v>0</v>
      </c>
      <c r="Q4" s="21">
        <f t="shared" si="1"/>
        <v>0</v>
      </c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84</v>
      </c>
      <c r="D6" s="12" t="str">
        <f t="shared" ref="D6:D42" ca="1" si="2">IF(ISBLANK($B6),"",IF(ISBLANK($F6),"未着手",IF($I6=0,"完了","作業中")))</f>
        <v>完了</v>
      </c>
      <c r="E6" s="4">
        <v>43032</v>
      </c>
      <c r="F6" s="4">
        <v>43032</v>
      </c>
      <c r="G6" s="19">
        <v>1</v>
      </c>
      <c r="H6" s="19">
        <v>1</v>
      </c>
      <c r="I6" s="12">
        <f t="shared" ref="I6:I68" ca="1" si="3">IF(ISBLANK(J6)=FALSE,OFFSET(I6,0,COUNTA(J6:Q6)),"")</f>
        <v>0</v>
      </c>
      <c r="J6" s="22">
        <v>1</v>
      </c>
      <c r="K6" s="22">
        <v>1</v>
      </c>
      <c r="L6" s="22">
        <v>0</v>
      </c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84</v>
      </c>
      <c r="D7" s="12" t="str">
        <f t="shared" ca="1" si="2"/>
        <v>完了</v>
      </c>
      <c r="E7" s="4">
        <v>43032</v>
      </c>
      <c r="F7" s="4">
        <v>43032</v>
      </c>
      <c r="G7" s="19">
        <v>3</v>
      </c>
      <c r="H7" s="19">
        <v>3</v>
      </c>
      <c r="I7" s="12">
        <f t="shared" ca="1" si="3"/>
        <v>0</v>
      </c>
      <c r="J7" s="22">
        <v>3</v>
      </c>
      <c r="K7" s="22">
        <v>3</v>
      </c>
      <c r="L7" s="22">
        <v>2</v>
      </c>
      <c r="M7" s="22">
        <v>1</v>
      </c>
      <c r="N7" s="22">
        <v>0</v>
      </c>
      <c r="O7" s="22"/>
      <c r="P7" s="22"/>
      <c r="Q7" s="22"/>
    </row>
    <row r="8" spans="1:17">
      <c r="A8" s="16"/>
      <c r="B8" s="85" t="s">
        <v>79</v>
      </c>
      <c r="C8" s="18" t="s">
        <v>84</v>
      </c>
      <c r="D8" s="12" t="str">
        <f t="shared" si="2"/>
        <v>未着手</v>
      </c>
      <c r="E8" s="4">
        <v>43042</v>
      </c>
      <c r="F8" s="4"/>
      <c r="G8" s="19">
        <v>2</v>
      </c>
      <c r="H8" s="19"/>
      <c r="I8" s="12">
        <f t="shared" ca="1" si="3"/>
        <v>2</v>
      </c>
      <c r="J8" s="22">
        <v>2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/>
      <c r="Q8" s="22"/>
    </row>
    <row r="9" spans="1:17">
      <c r="A9" s="16"/>
      <c r="B9" s="86" t="s">
        <v>106</v>
      </c>
      <c r="C9" s="18" t="s">
        <v>84</v>
      </c>
      <c r="D9" s="12" t="str">
        <f t="shared" ca="1" si="2"/>
        <v>作業中</v>
      </c>
      <c r="E9" s="4">
        <v>43032</v>
      </c>
      <c r="F9" s="4">
        <v>43032</v>
      </c>
      <c r="G9" s="19">
        <v>3</v>
      </c>
      <c r="H9" s="19">
        <v>3</v>
      </c>
      <c r="I9" s="12">
        <f t="shared" ca="1" si="3"/>
        <v>1</v>
      </c>
      <c r="J9" s="22">
        <v>3</v>
      </c>
      <c r="K9" s="22">
        <v>3</v>
      </c>
      <c r="L9" s="22">
        <v>1</v>
      </c>
      <c r="M9" s="22">
        <v>1</v>
      </c>
      <c r="N9" s="22">
        <v>1</v>
      </c>
      <c r="O9" s="22">
        <v>1</v>
      </c>
      <c r="P9" s="22"/>
      <c r="Q9" s="22"/>
    </row>
    <row r="10" spans="1:17">
      <c r="A10" s="16"/>
      <c r="B10" s="85" t="s">
        <v>105</v>
      </c>
      <c r="C10" s="18" t="s">
        <v>84</v>
      </c>
      <c r="D10" s="12" t="str">
        <f t="shared" ca="1" si="2"/>
        <v>作業中</v>
      </c>
      <c r="E10" s="4">
        <v>43035</v>
      </c>
      <c r="F10" s="4">
        <v>43035</v>
      </c>
      <c r="G10" s="19">
        <v>6</v>
      </c>
      <c r="H10" s="19">
        <v>5</v>
      </c>
      <c r="I10" s="12">
        <f t="shared" ca="1" si="3"/>
        <v>2</v>
      </c>
      <c r="J10" s="22">
        <v>6</v>
      </c>
      <c r="K10" s="22">
        <v>6</v>
      </c>
      <c r="L10" s="22">
        <v>6</v>
      </c>
      <c r="M10" s="22">
        <v>4</v>
      </c>
      <c r="N10" s="22">
        <v>2</v>
      </c>
      <c r="O10" s="22">
        <v>2</v>
      </c>
      <c r="P10" s="22"/>
      <c r="Q10" s="22"/>
    </row>
    <row r="11" spans="1:17">
      <c r="A11" s="16"/>
      <c r="B11" s="85" t="s">
        <v>104</v>
      </c>
      <c r="C11" s="18" t="s">
        <v>84</v>
      </c>
      <c r="D11" s="12" t="str">
        <f t="shared" ca="1" si="2"/>
        <v>完了</v>
      </c>
      <c r="E11" s="4">
        <v>43035</v>
      </c>
      <c r="F11" s="4">
        <v>43035</v>
      </c>
      <c r="G11" s="19">
        <v>1</v>
      </c>
      <c r="H11" s="19">
        <v>1</v>
      </c>
      <c r="I11" s="12">
        <f t="shared" ca="1" si="3"/>
        <v>0</v>
      </c>
      <c r="J11" s="22">
        <v>1</v>
      </c>
      <c r="K11" s="22">
        <v>1</v>
      </c>
      <c r="L11" s="22">
        <v>1</v>
      </c>
      <c r="M11" s="22">
        <v>0</v>
      </c>
      <c r="N11" s="22"/>
      <c r="O11" s="22"/>
      <c r="P11" s="22"/>
      <c r="Q11" s="22"/>
    </row>
    <row r="12" spans="1:17">
      <c r="A12" s="16"/>
      <c r="B12" s="86" t="s">
        <v>80</v>
      </c>
      <c r="C12" s="18" t="s">
        <v>84</v>
      </c>
      <c r="D12" s="12" t="str">
        <f t="shared" ca="1" si="2"/>
        <v>作業中</v>
      </c>
      <c r="E12" s="4">
        <v>43039</v>
      </c>
      <c r="F12" s="4">
        <v>43039</v>
      </c>
      <c r="G12" s="19">
        <v>1</v>
      </c>
      <c r="H12" s="19"/>
      <c r="I12" s="12">
        <f t="shared" ca="1" si="3"/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/>
      <c r="Q12" s="22"/>
    </row>
    <row r="13" spans="1:17">
      <c r="A13" s="16"/>
      <c r="B13" s="85" t="s">
        <v>81</v>
      </c>
      <c r="C13" s="18" t="s">
        <v>84</v>
      </c>
      <c r="D13" s="12" t="str">
        <f t="shared" ca="1" si="2"/>
        <v>作業中</v>
      </c>
      <c r="E13" s="4">
        <v>43039</v>
      </c>
      <c r="F13" s="4">
        <v>43039</v>
      </c>
      <c r="G13" s="19">
        <v>1</v>
      </c>
      <c r="H13" s="19"/>
      <c r="I13" s="12">
        <f t="shared" ca="1" si="3"/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/>
      <c r="Q13" s="22"/>
    </row>
    <row r="14" spans="1:17">
      <c r="A14" s="16"/>
      <c r="B14" s="85" t="s">
        <v>82</v>
      </c>
      <c r="C14" s="18" t="s">
        <v>84</v>
      </c>
      <c r="D14" s="12" t="str">
        <f t="shared" ca="1" si="2"/>
        <v>完了</v>
      </c>
      <c r="E14" s="4">
        <v>43039</v>
      </c>
      <c r="F14" s="4">
        <v>43039</v>
      </c>
      <c r="G14" s="19">
        <v>1</v>
      </c>
      <c r="H14" s="19"/>
      <c r="I14" s="12">
        <f t="shared" ca="1" si="3"/>
        <v>0</v>
      </c>
      <c r="J14" s="22">
        <v>1</v>
      </c>
      <c r="K14" s="22">
        <v>1</v>
      </c>
      <c r="L14" s="22">
        <v>1</v>
      </c>
      <c r="M14" s="22">
        <v>1</v>
      </c>
      <c r="N14" s="22">
        <v>0</v>
      </c>
      <c r="O14" s="22"/>
      <c r="P14" s="22"/>
      <c r="Q14" s="22"/>
    </row>
    <row r="15" spans="1:17">
      <c r="A15" s="16"/>
      <c r="B15" s="85" t="s">
        <v>83</v>
      </c>
      <c r="C15" s="18" t="s">
        <v>84</v>
      </c>
      <c r="D15" s="12" t="str">
        <f t="shared" ca="1" si="2"/>
        <v>完了</v>
      </c>
      <c r="E15" s="4">
        <v>43042</v>
      </c>
      <c r="F15" s="4">
        <v>43042</v>
      </c>
      <c r="G15" s="19">
        <v>3</v>
      </c>
      <c r="H15" s="19">
        <v>3</v>
      </c>
      <c r="I15" s="12">
        <f t="shared" ca="1" si="3"/>
        <v>0</v>
      </c>
      <c r="J15" s="22">
        <v>3</v>
      </c>
      <c r="K15" s="22">
        <v>3</v>
      </c>
      <c r="L15" s="22">
        <v>3</v>
      </c>
      <c r="M15" s="22">
        <v>3</v>
      </c>
      <c r="N15" s="22">
        <v>3</v>
      </c>
      <c r="O15" s="22">
        <v>0</v>
      </c>
      <c r="P15" s="22"/>
      <c r="Q15" s="22"/>
    </row>
    <row r="16" spans="1:17">
      <c r="A16" s="16"/>
      <c r="B16" s="85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87</v>
      </c>
      <c r="C18" s="18" t="s">
        <v>93</v>
      </c>
      <c r="D18" s="12" t="str">
        <f t="shared" ca="1" si="2"/>
        <v>完了</v>
      </c>
      <c r="E18" s="4">
        <v>43032</v>
      </c>
      <c r="F18" s="4">
        <v>43032</v>
      </c>
      <c r="G18" s="19">
        <v>6</v>
      </c>
      <c r="H18" s="19">
        <v>7</v>
      </c>
      <c r="I18" s="12">
        <f t="shared" ca="1" si="3"/>
        <v>0</v>
      </c>
      <c r="J18" s="22">
        <v>6</v>
      </c>
      <c r="K18" s="22">
        <v>6</v>
      </c>
      <c r="L18" s="22">
        <v>4</v>
      </c>
      <c r="M18" s="22">
        <v>4</v>
      </c>
      <c r="N18" s="22">
        <v>2</v>
      </c>
      <c r="O18" s="22">
        <v>0</v>
      </c>
      <c r="P18" s="22"/>
      <c r="Q18" s="22"/>
    </row>
    <row r="19" spans="1:17">
      <c r="A19" s="16"/>
      <c r="B19" s="85" t="s">
        <v>86</v>
      </c>
      <c r="C19" s="18" t="s">
        <v>93</v>
      </c>
      <c r="D19" s="12" t="str">
        <f t="shared" ca="1" si="2"/>
        <v>完了</v>
      </c>
      <c r="E19" s="4">
        <v>43035</v>
      </c>
      <c r="F19" s="4">
        <v>43035</v>
      </c>
      <c r="G19" s="19">
        <v>3</v>
      </c>
      <c r="H19" s="19">
        <v>3</v>
      </c>
      <c r="I19" s="12">
        <f t="shared" ca="1" si="3"/>
        <v>0</v>
      </c>
      <c r="J19" s="22">
        <v>3</v>
      </c>
      <c r="K19" s="22">
        <v>3</v>
      </c>
      <c r="L19" s="22">
        <v>3</v>
      </c>
      <c r="M19" s="22">
        <v>0</v>
      </c>
      <c r="N19" s="22"/>
      <c r="O19" s="22"/>
      <c r="P19" s="22"/>
      <c r="Q19" s="22"/>
    </row>
    <row r="20" spans="1:17">
      <c r="A20" s="16"/>
      <c r="B20" s="85" t="s">
        <v>88</v>
      </c>
      <c r="C20" s="18" t="s">
        <v>93</v>
      </c>
      <c r="D20" s="12" t="str">
        <f t="shared" si="2"/>
        <v>未着手</v>
      </c>
      <c r="E20" s="4">
        <v>43042</v>
      </c>
      <c r="F20" s="4"/>
      <c r="G20" s="19">
        <v>3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93</v>
      </c>
      <c r="D21" s="12" t="str">
        <f t="shared" si="2"/>
        <v>未着手</v>
      </c>
      <c r="E21" s="4">
        <v>43042</v>
      </c>
      <c r="F21" s="4"/>
      <c r="G21" s="19">
        <v>3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93</v>
      </c>
      <c r="D22" s="12" t="str">
        <f t="shared" ca="1" si="2"/>
        <v>完了</v>
      </c>
      <c r="E22" s="4">
        <v>43035</v>
      </c>
      <c r="F22" s="4">
        <v>43035</v>
      </c>
      <c r="G22" s="19">
        <v>3</v>
      </c>
      <c r="H22" s="19">
        <v>2</v>
      </c>
      <c r="I22" s="12">
        <f t="shared" ca="1" si="3"/>
        <v>0</v>
      </c>
      <c r="J22" s="22">
        <v>3</v>
      </c>
      <c r="K22" s="22">
        <v>3</v>
      </c>
      <c r="L22" s="22">
        <v>3</v>
      </c>
      <c r="M22" s="22">
        <v>1</v>
      </c>
      <c r="N22" s="22">
        <v>1</v>
      </c>
      <c r="O22" s="22">
        <v>0</v>
      </c>
      <c r="P22" s="22"/>
      <c r="Q22" s="22"/>
    </row>
    <row r="23" spans="1:17">
      <c r="A23" s="16"/>
      <c r="B23" s="85" t="s">
        <v>91</v>
      </c>
      <c r="C23" s="18" t="s">
        <v>93</v>
      </c>
      <c r="D23" s="12" t="str">
        <f t="shared" ca="1" si="2"/>
        <v>作業中</v>
      </c>
      <c r="E23" s="4">
        <v>43039</v>
      </c>
      <c r="F23" s="4">
        <v>43039</v>
      </c>
      <c r="G23" s="19">
        <v>3</v>
      </c>
      <c r="H23" s="19"/>
      <c r="I23" s="12">
        <f t="shared" ca="1" si="3"/>
        <v>1</v>
      </c>
      <c r="J23" s="22">
        <v>3</v>
      </c>
      <c r="K23" s="22">
        <v>3</v>
      </c>
      <c r="L23" s="22">
        <v>3</v>
      </c>
      <c r="M23" s="22">
        <v>3</v>
      </c>
      <c r="N23" s="22">
        <v>3</v>
      </c>
      <c r="O23" s="22">
        <v>1</v>
      </c>
      <c r="P23" s="22"/>
      <c r="Q23" s="22"/>
    </row>
    <row r="24" spans="1:17">
      <c r="A24" s="16"/>
      <c r="B24" s="85" t="s">
        <v>92</v>
      </c>
      <c r="C24" s="18" t="s">
        <v>93</v>
      </c>
      <c r="D24" s="12" t="str">
        <f t="shared" ca="1" si="2"/>
        <v>作業中</v>
      </c>
      <c r="E24" s="4">
        <v>43039</v>
      </c>
      <c r="F24" s="4">
        <v>43039</v>
      </c>
      <c r="G24" s="19">
        <v>3</v>
      </c>
      <c r="H24" s="19"/>
      <c r="I24" s="12">
        <f t="shared" ca="1" si="3"/>
        <v>1</v>
      </c>
      <c r="J24" s="22">
        <v>3</v>
      </c>
      <c r="K24" s="22">
        <v>3</v>
      </c>
      <c r="L24" s="22">
        <v>3</v>
      </c>
      <c r="M24" s="22">
        <v>3</v>
      </c>
      <c r="N24" s="22">
        <v>3</v>
      </c>
      <c r="O24" s="22">
        <v>1</v>
      </c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116</v>
      </c>
      <c r="C27" s="18"/>
      <c r="D27" s="12"/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132</v>
      </c>
      <c r="C28" s="18" t="s">
        <v>96</v>
      </c>
      <c r="D28" s="12" t="str">
        <f t="shared" si="2"/>
        <v>未着手</v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131</v>
      </c>
      <c r="C29" s="18" t="s">
        <v>96</v>
      </c>
      <c r="D29" s="12" t="str">
        <f>IF(ISBLANK($B29),"",IF(ISBLANK($F29),"未着手",IF($I29=0,"完了","作業中")))</f>
        <v>未着手</v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94</v>
      </c>
      <c r="C30" s="18" t="s">
        <v>96</v>
      </c>
      <c r="D30" s="12" t="str">
        <f t="shared" ca="1" si="2"/>
        <v>完了</v>
      </c>
      <c r="E30" s="4">
        <v>43032</v>
      </c>
      <c r="F30" s="4">
        <v>43032</v>
      </c>
      <c r="G30" s="19">
        <v>2</v>
      </c>
      <c r="H30" s="19">
        <v>2</v>
      </c>
      <c r="I30" s="12">
        <f t="shared" ref="I30" ca="1" si="4">IF(ISBLANK(J30)=FALSE,OFFSET(I30,0,COUNTA(J30:Q30)),"")</f>
        <v>0</v>
      </c>
      <c r="J30" s="22">
        <v>2</v>
      </c>
      <c r="K30" s="22">
        <v>2</v>
      </c>
      <c r="L30" s="22">
        <v>0</v>
      </c>
      <c r="M30" s="22"/>
      <c r="N30" s="22"/>
      <c r="O30" s="22"/>
      <c r="P30" s="22"/>
      <c r="Q30" s="22"/>
    </row>
    <row r="31" spans="1:17">
      <c r="A31" s="16"/>
      <c r="B31" s="85" t="s">
        <v>95</v>
      </c>
      <c r="C31" s="18" t="s">
        <v>118</v>
      </c>
      <c r="D31" s="12" t="str">
        <f t="shared" si="2"/>
        <v>未着手</v>
      </c>
      <c r="E31" s="4">
        <v>43046</v>
      </c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117</v>
      </c>
      <c r="C32" s="18" t="s">
        <v>118</v>
      </c>
      <c r="D32" s="12" t="str">
        <f ca="1">IF(ISBLANK($B32),"",IF(ISBLANK($F32),"未着手",IF($I32=0,"完了","作業中")))</f>
        <v>作業中</v>
      </c>
      <c r="E32" s="4">
        <v>43039</v>
      </c>
      <c r="F32" s="4">
        <v>43039</v>
      </c>
      <c r="G32" s="19">
        <v>2</v>
      </c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119</v>
      </c>
      <c r="C33" s="18" t="s">
        <v>118</v>
      </c>
      <c r="D33" s="12" t="str">
        <f t="shared" si="2"/>
        <v>未着手</v>
      </c>
      <c r="E33" s="4">
        <v>43042</v>
      </c>
      <c r="F33" s="4"/>
      <c r="G33" s="19">
        <v>3</v>
      </c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120</v>
      </c>
      <c r="C34" s="18" t="s">
        <v>118</v>
      </c>
      <c r="D34" s="12" t="str">
        <f t="shared" ca="1" si="2"/>
        <v>作業中</v>
      </c>
      <c r="E34" s="4">
        <v>43039</v>
      </c>
      <c r="F34" s="4">
        <v>43039</v>
      </c>
      <c r="G34" s="19">
        <v>1</v>
      </c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97</v>
      </c>
      <c r="C36" s="18"/>
      <c r="D36" s="12"/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111</v>
      </c>
      <c r="C37" s="18" t="s">
        <v>98</v>
      </c>
      <c r="D37" s="12" t="str">
        <f t="shared" ca="1" si="2"/>
        <v>完了</v>
      </c>
      <c r="E37" s="4">
        <v>43032</v>
      </c>
      <c r="F37" s="4">
        <v>43032</v>
      </c>
      <c r="G37" s="19">
        <v>6</v>
      </c>
      <c r="H37" s="19">
        <v>2</v>
      </c>
      <c r="I37" s="12">
        <f t="shared" ca="1" si="3"/>
        <v>0</v>
      </c>
      <c r="J37" s="22">
        <v>6</v>
      </c>
      <c r="K37" s="22">
        <v>6</v>
      </c>
      <c r="L37" s="22">
        <v>6</v>
      </c>
      <c r="M37" s="22">
        <v>0</v>
      </c>
      <c r="N37" s="22"/>
      <c r="O37" s="22"/>
      <c r="P37" s="22"/>
      <c r="Q37" s="22"/>
    </row>
    <row r="38" spans="1:17">
      <c r="A38" s="16"/>
      <c r="B38" s="85" t="s">
        <v>112</v>
      </c>
      <c r="C38" s="18" t="s">
        <v>115</v>
      </c>
      <c r="D38" s="12" t="str">
        <f t="shared" ca="1" si="2"/>
        <v>完了</v>
      </c>
      <c r="E38" s="4">
        <v>43032</v>
      </c>
      <c r="F38" s="4">
        <v>43032</v>
      </c>
      <c r="G38" s="19">
        <v>6</v>
      </c>
      <c r="H38" s="19">
        <v>2</v>
      </c>
      <c r="I38" s="12">
        <f t="shared" ca="1" si="3"/>
        <v>0</v>
      </c>
      <c r="J38" s="22">
        <v>6</v>
      </c>
      <c r="K38" s="22">
        <v>6</v>
      </c>
      <c r="L38" s="22">
        <v>6</v>
      </c>
      <c r="M38" s="22">
        <v>0</v>
      </c>
      <c r="N38" s="22"/>
      <c r="O38" s="22"/>
      <c r="P38" s="22"/>
      <c r="Q38" s="22"/>
    </row>
    <row r="39" spans="1:17">
      <c r="A39" s="16"/>
      <c r="B39" s="85" t="s">
        <v>113</v>
      </c>
      <c r="C39" s="18" t="s">
        <v>115</v>
      </c>
      <c r="D39" s="12" t="str">
        <f t="shared" ca="1" si="2"/>
        <v>作業中</v>
      </c>
      <c r="E39" s="4">
        <v>43032</v>
      </c>
      <c r="F39" s="4">
        <v>43032</v>
      </c>
      <c r="G39" s="19">
        <v>6</v>
      </c>
      <c r="H39" s="19">
        <v>5</v>
      </c>
      <c r="I39" s="12">
        <f t="shared" ca="1" si="3"/>
        <v>2</v>
      </c>
      <c r="J39" s="22">
        <v>6</v>
      </c>
      <c r="K39" s="22">
        <v>6</v>
      </c>
      <c r="L39" s="22">
        <v>6</v>
      </c>
      <c r="M39" s="22">
        <v>3</v>
      </c>
      <c r="N39" s="22">
        <v>2</v>
      </c>
      <c r="O39" s="22">
        <v>2</v>
      </c>
      <c r="P39" s="22"/>
      <c r="Q39" s="22"/>
    </row>
    <row r="40" spans="1:17">
      <c r="A40" s="16"/>
      <c r="B40" s="85" t="s">
        <v>114</v>
      </c>
      <c r="C40" s="18" t="s">
        <v>115</v>
      </c>
      <c r="D40" s="12" t="str">
        <f t="shared" si="2"/>
        <v>未着手</v>
      </c>
      <c r="E40" s="4">
        <v>43032</v>
      </c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121</v>
      </c>
      <c r="C41" s="18" t="s">
        <v>115</v>
      </c>
      <c r="D41" s="12" t="str">
        <f t="shared" ca="1" si="2"/>
        <v>作業中</v>
      </c>
      <c r="E41" s="4">
        <v>43032</v>
      </c>
      <c r="F41" s="4">
        <v>43032</v>
      </c>
      <c r="G41" s="19">
        <v>6</v>
      </c>
      <c r="H41" s="19">
        <v>1</v>
      </c>
      <c r="I41" s="12">
        <f t="shared" ca="1" si="3"/>
        <v>2</v>
      </c>
      <c r="J41" s="22">
        <v>6</v>
      </c>
      <c r="K41" s="22">
        <v>6</v>
      </c>
      <c r="L41" s="22">
        <v>6</v>
      </c>
      <c r="M41" s="22">
        <v>3</v>
      </c>
      <c r="N41" s="22">
        <v>2</v>
      </c>
      <c r="O41" s="22">
        <v>2</v>
      </c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/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ref="D44:D51" si="5">IF(ISBLANK($B44),"",IF(ISBLANK($F44),"未着手",IF($I44=0,"完了","作業中")))</f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5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5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5"/>
        <v/>
      </c>
      <c r="E47" s="4"/>
      <c r="F47" s="4"/>
      <c r="G47" s="19"/>
      <c r="H47" s="19"/>
      <c r="I47" s="12" t="str">
        <f ca="1">IF(ISBLANK(J47)=FALSE,OFFSET(I47,0,COUNTA(J47:Q47)),"")</f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>IF(ISBLANK($B48),"",IF(ISBLANK($F48),"未着手",IF($I48=0,"完了","作業中")))</f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5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5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5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99</v>
      </c>
      <c r="C52" s="18"/>
      <c r="D52" s="12"/>
      <c r="E52" s="4"/>
      <c r="F52" s="4"/>
      <c r="G52" s="19"/>
      <c r="H52" s="19"/>
      <c r="I52" s="12" t="str">
        <f t="shared" ref="I52:I55" ca="1" si="6">IF(ISBLANK(J52)=FALSE,OFFSET(I52,0,COUNTA(J52:Q52)),"")</f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107</v>
      </c>
      <c r="C53" s="18" t="s">
        <v>101</v>
      </c>
      <c r="D53" s="12" t="str">
        <f t="shared" ref="D53:D68" si="7">IF(ISBLANK($B53),"",IF(ISBLANK($F53),"未着手",IF($I53=0,"完了","作業中")))</f>
        <v>未着手</v>
      </c>
      <c r="E53" s="4">
        <v>43035</v>
      </c>
      <c r="F53" s="4"/>
      <c r="G53" s="19">
        <v>3</v>
      </c>
      <c r="H53" s="19"/>
      <c r="I53" s="12">
        <f t="shared" ca="1" si="6"/>
        <v>3</v>
      </c>
      <c r="J53" s="22">
        <v>3</v>
      </c>
      <c r="K53" s="22">
        <v>3</v>
      </c>
      <c r="L53" s="22">
        <v>3</v>
      </c>
      <c r="M53" s="22">
        <v>3</v>
      </c>
      <c r="N53" s="22"/>
      <c r="O53" s="22"/>
      <c r="P53" s="22"/>
      <c r="Q53" s="22"/>
    </row>
    <row r="54" spans="1:17">
      <c r="A54" s="16"/>
      <c r="B54" s="85" t="s">
        <v>126</v>
      </c>
      <c r="C54" s="18" t="s">
        <v>101</v>
      </c>
      <c r="D54" s="12" t="str">
        <f t="shared" si="7"/>
        <v>未着手</v>
      </c>
      <c r="E54" s="4">
        <v>43039</v>
      </c>
      <c r="F54" s="4"/>
      <c r="G54" s="19">
        <v>3</v>
      </c>
      <c r="H54" s="19"/>
      <c r="I54" s="12">
        <f t="shared" ca="1" si="6"/>
        <v>3</v>
      </c>
      <c r="J54" s="22">
        <v>3</v>
      </c>
      <c r="K54" s="22">
        <v>3</v>
      </c>
      <c r="L54" s="22">
        <v>3</v>
      </c>
      <c r="M54" s="22">
        <v>3</v>
      </c>
      <c r="N54" s="22"/>
      <c r="O54" s="22"/>
      <c r="P54" s="22"/>
      <c r="Q54" s="22"/>
    </row>
    <row r="55" spans="1:17">
      <c r="A55" s="16"/>
      <c r="B55" s="85" t="s">
        <v>127</v>
      </c>
      <c r="C55" s="18" t="s">
        <v>101</v>
      </c>
      <c r="D55" s="12" t="str">
        <f t="shared" si="7"/>
        <v>未着手</v>
      </c>
      <c r="E55" s="4">
        <v>43042</v>
      </c>
      <c r="F55" s="4"/>
      <c r="G55" s="19">
        <v>3</v>
      </c>
      <c r="H55" s="19"/>
      <c r="I55" s="12">
        <f t="shared" ca="1" si="6"/>
        <v>3</v>
      </c>
      <c r="J55" s="22">
        <v>3</v>
      </c>
      <c r="K55" s="22">
        <v>3</v>
      </c>
      <c r="L55" s="22">
        <v>3</v>
      </c>
      <c r="M55" s="22">
        <v>3</v>
      </c>
      <c r="N55" s="22"/>
      <c r="O55" s="22"/>
      <c r="P55" s="22"/>
      <c r="Q55" s="22"/>
    </row>
    <row r="56" spans="1:17">
      <c r="A56" s="16"/>
      <c r="B56" s="85" t="s">
        <v>108</v>
      </c>
      <c r="C56" s="18" t="s">
        <v>101</v>
      </c>
      <c r="D56" s="12" t="str">
        <f t="shared" ca="1" si="7"/>
        <v>作業中</v>
      </c>
      <c r="E56" s="4">
        <v>43035</v>
      </c>
      <c r="F56" s="4">
        <v>43035</v>
      </c>
      <c r="G56" s="19">
        <v>3</v>
      </c>
      <c r="H56" s="19">
        <v>3</v>
      </c>
      <c r="I56" s="12">
        <f t="shared" ref="I56:I57" ca="1" si="8">IF(ISBLANK(J56)=FALSE,OFFSET(I56,0,COUNTA(J56:Q56)),"")</f>
        <v>2</v>
      </c>
      <c r="J56" s="22">
        <v>3</v>
      </c>
      <c r="K56" s="22">
        <v>3</v>
      </c>
      <c r="L56" s="22">
        <v>3</v>
      </c>
      <c r="M56" s="22">
        <v>2</v>
      </c>
      <c r="N56" s="22"/>
      <c r="O56" s="22"/>
      <c r="P56" s="22"/>
      <c r="Q56" s="22"/>
    </row>
    <row r="57" spans="1:17">
      <c r="A57" s="16"/>
      <c r="B57" s="85" t="s">
        <v>102</v>
      </c>
      <c r="C57" s="18" t="s">
        <v>101</v>
      </c>
      <c r="D57" s="12" t="str">
        <f t="shared" si="7"/>
        <v>未着手</v>
      </c>
      <c r="E57" s="4">
        <v>43039</v>
      </c>
      <c r="F57" s="4"/>
      <c r="G57" s="19">
        <v>3</v>
      </c>
      <c r="H57" s="19"/>
      <c r="I57" s="12">
        <f t="shared" ca="1" si="8"/>
        <v>3</v>
      </c>
      <c r="J57" s="22">
        <v>3</v>
      </c>
      <c r="K57" s="22">
        <v>3</v>
      </c>
      <c r="L57" s="22">
        <v>3</v>
      </c>
      <c r="M57" s="22">
        <v>3</v>
      </c>
      <c r="N57" s="22"/>
      <c r="O57" s="22"/>
      <c r="P57" s="22"/>
      <c r="Q57" s="22"/>
    </row>
    <row r="58" spans="1:17">
      <c r="A58" s="16"/>
      <c r="B58" s="85" t="s">
        <v>110</v>
      </c>
      <c r="C58" s="18" t="s">
        <v>101</v>
      </c>
      <c r="D58" s="12" t="str">
        <f t="shared" ca="1" si="7"/>
        <v>作業中</v>
      </c>
      <c r="E58" s="4">
        <v>43035</v>
      </c>
      <c r="F58" s="4">
        <v>43035</v>
      </c>
      <c r="G58" s="19">
        <v>3</v>
      </c>
      <c r="H58" s="19">
        <v>2</v>
      </c>
      <c r="I58" s="12">
        <f ca="1">IF(ISBLANK(J58)=FALSE,OFFSET(I58,0,COUNTA(J58:Q58)),"")</f>
        <v>2</v>
      </c>
      <c r="J58" s="22">
        <v>3</v>
      </c>
      <c r="K58" s="22">
        <v>3</v>
      </c>
      <c r="L58" s="22">
        <v>3</v>
      </c>
      <c r="M58" s="22">
        <v>2</v>
      </c>
      <c r="N58" s="22"/>
      <c r="O58" s="22"/>
      <c r="P58" s="22"/>
      <c r="Q58" s="22"/>
    </row>
    <row r="59" spans="1:17">
      <c r="A59" s="16"/>
      <c r="B59" s="85" t="s">
        <v>109</v>
      </c>
      <c r="C59" s="18" t="s">
        <v>101</v>
      </c>
      <c r="D59" s="12" t="str">
        <f ca="1">IF(ISBLANK($B59),"",IF(ISBLANK($F59),"未着手",IF($I59=0,"完了","作業中")))</f>
        <v>完了</v>
      </c>
      <c r="E59" s="4">
        <v>43035</v>
      </c>
      <c r="F59" s="4">
        <v>43035</v>
      </c>
      <c r="G59" s="19">
        <v>3</v>
      </c>
      <c r="H59" s="19">
        <v>3</v>
      </c>
      <c r="I59" s="12">
        <f ca="1">IF(ISBLANK(J59)=FALSE,OFFSET(I59,0,COUNTA(J59:Q59)),"")</f>
        <v>0</v>
      </c>
      <c r="J59" s="22">
        <v>3</v>
      </c>
      <c r="K59" s="22">
        <v>3</v>
      </c>
      <c r="L59" s="22">
        <v>3</v>
      </c>
      <c r="M59" s="22">
        <v>0</v>
      </c>
      <c r="N59" s="22"/>
      <c r="O59" s="22"/>
      <c r="P59" s="22"/>
      <c r="Q59" s="22"/>
    </row>
    <row r="60" spans="1:17">
      <c r="A60" s="16"/>
      <c r="B60" s="85" t="s">
        <v>130</v>
      </c>
      <c r="C60" s="18" t="s">
        <v>122</v>
      </c>
      <c r="D60" s="12" t="str">
        <f t="shared" si="7"/>
        <v>未着手</v>
      </c>
      <c r="E60" s="4">
        <v>43039</v>
      </c>
      <c r="F60" s="4"/>
      <c r="G60" s="19">
        <v>1</v>
      </c>
      <c r="H60" s="19"/>
      <c r="I60" s="12">
        <f t="shared" ca="1" si="3"/>
        <v>1</v>
      </c>
      <c r="J60" s="22">
        <v>1</v>
      </c>
      <c r="K60" s="22">
        <v>1</v>
      </c>
      <c r="L60" s="22">
        <v>1</v>
      </c>
      <c r="M60" s="22">
        <v>1</v>
      </c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7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/>
      <c r="E62" s="4"/>
      <c r="F62" s="4"/>
      <c r="G62" s="19"/>
      <c r="H62" s="19"/>
      <c r="I62" s="12"/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/>
      <c r="E63" s="4"/>
      <c r="F63" s="4"/>
      <c r="G63" s="19"/>
      <c r="H63" s="19"/>
      <c r="I63" s="12"/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103</v>
      </c>
      <c r="C64" s="18" t="s">
        <v>100</v>
      </c>
      <c r="D64" s="12" t="str">
        <f t="shared" ca="1" si="7"/>
        <v>完了</v>
      </c>
      <c r="E64" s="4">
        <v>43035</v>
      </c>
      <c r="F64" s="4">
        <v>43035</v>
      </c>
      <c r="G64" s="19">
        <v>3</v>
      </c>
      <c r="H64" s="19">
        <v>3</v>
      </c>
      <c r="I64" s="12">
        <f t="shared" ref="I64:I66" ca="1" si="9">IF(ISBLANK(J64)=FALSE,OFFSET(I64,0,COUNTA(J64:Q64)),"")</f>
        <v>0</v>
      </c>
      <c r="J64" s="22">
        <v>3</v>
      </c>
      <c r="K64" s="22">
        <v>3</v>
      </c>
      <c r="L64" s="22">
        <v>3</v>
      </c>
      <c r="M64" s="22">
        <v>3</v>
      </c>
      <c r="N64" s="22">
        <v>0</v>
      </c>
      <c r="O64" s="22">
        <v>0</v>
      </c>
      <c r="P64" s="22"/>
      <c r="Q64" s="22"/>
    </row>
    <row r="65" spans="1:17">
      <c r="A65" s="16"/>
      <c r="B65" s="85" t="s">
        <v>128</v>
      </c>
      <c r="C65" s="18" t="s">
        <v>100</v>
      </c>
      <c r="D65" s="12" t="str">
        <f t="shared" ca="1" si="7"/>
        <v>完了</v>
      </c>
      <c r="E65" s="4">
        <v>43035</v>
      </c>
      <c r="F65" s="4">
        <v>43036</v>
      </c>
      <c r="G65" s="19">
        <v>3</v>
      </c>
      <c r="H65" s="19"/>
      <c r="I65" s="12">
        <f t="shared" ca="1" si="9"/>
        <v>0</v>
      </c>
      <c r="J65" s="22">
        <v>3</v>
      </c>
      <c r="K65" s="22">
        <v>3</v>
      </c>
      <c r="L65" s="22">
        <v>3</v>
      </c>
      <c r="M65" s="22">
        <v>3</v>
      </c>
      <c r="N65" s="22">
        <v>3</v>
      </c>
      <c r="O65" s="22">
        <v>0</v>
      </c>
      <c r="P65" s="22"/>
      <c r="Q65" s="22"/>
    </row>
    <row r="66" spans="1:17">
      <c r="A66" s="16"/>
      <c r="B66" s="17" t="s">
        <v>129</v>
      </c>
      <c r="C66" s="18" t="s">
        <v>100</v>
      </c>
      <c r="D66" s="12" t="str">
        <f t="shared" ca="1" si="7"/>
        <v>完了</v>
      </c>
      <c r="E66" s="4">
        <v>43035</v>
      </c>
      <c r="F66" s="4">
        <v>43037</v>
      </c>
      <c r="G66" s="19">
        <v>3</v>
      </c>
      <c r="H66" s="19"/>
      <c r="I66" s="12">
        <f t="shared" ca="1" si="9"/>
        <v>0</v>
      </c>
      <c r="J66" s="22">
        <v>3</v>
      </c>
      <c r="K66" s="22">
        <v>3</v>
      </c>
      <c r="L66" s="22">
        <v>3</v>
      </c>
      <c r="M66" s="22">
        <v>3</v>
      </c>
      <c r="N66" s="22">
        <v>3</v>
      </c>
      <c r="O66" s="22">
        <v>0</v>
      </c>
      <c r="P66" s="22"/>
      <c r="Q66" s="22"/>
    </row>
    <row r="67" spans="1:17">
      <c r="A67" s="16"/>
      <c r="B67" s="17"/>
      <c r="C67" s="18"/>
      <c r="D67" s="12" t="str">
        <f t="shared" si="7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7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ref="D69:D103" si="10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3" ca="1" si="11">IF(ISBLANK(J69)=FALSE,OFFSET(I69,0,COUNTA(J69:Q69)),"")</f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si="10"/>
        <v/>
      </c>
      <c r="E70" s="4"/>
      <c r="F70" s="4"/>
      <c r="G70" s="19"/>
      <c r="H70" s="19"/>
      <c r="I70" s="12" t="str">
        <f t="shared" ca="1" si="11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10"/>
        <v/>
      </c>
      <c r="E71" s="4"/>
      <c r="F71" s="4"/>
      <c r="G71" s="19"/>
      <c r="H71" s="19"/>
      <c r="I71" s="12" t="str">
        <f t="shared" ca="1" si="11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10"/>
        <v/>
      </c>
      <c r="E72" s="4"/>
      <c r="F72" s="4"/>
      <c r="G72" s="19"/>
      <c r="H72" s="19"/>
      <c r="I72" s="12" t="str">
        <f t="shared" ca="1" si="11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10"/>
        <v/>
      </c>
      <c r="E73" s="4"/>
      <c r="F73" s="4"/>
      <c r="G73" s="19"/>
      <c r="H73" s="19"/>
      <c r="I73" s="12" t="str">
        <f t="shared" ca="1" si="11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10"/>
        <v/>
      </c>
      <c r="E74" s="4"/>
      <c r="F74" s="4"/>
      <c r="G74" s="19"/>
      <c r="H74" s="19"/>
      <c r="I74" s="12" t="str">
        <f t="shared" ca="1" si="11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10"/>
        <v/>
      </c>
      <c r="E75" s="4"/>
      <c r="F75" s="4"/>
      <c r="G75" s="19"/>
      <c r="H75" s="19"/>
      <c r="I75" s="12" t="str">
        <f t="shared" ca="1" si="11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10"/>
        <v/>
      </c>
      <c r="E76" s="4"/>
      <c r="F76" s="4"/>
      <c r="G76" s="19"/>
      <c r="H76" s="19"/>
      <c r="I76" s="12" t="str">
        <f t="shared" ca="1" si="11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10"/>
        <v/>
      </c>
      <c r="E77" s="4"/>
      <c r="F77" s="4"/>
      <c r="G77" s="19"/>
      <c r="H77" s="19"/>
      <c r="I77" s="12" t="str">
        <f t="shared" ca="1" si="11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10"/>
        <v/>
      </c>
      <c r="E78" s="4"/>
      <c r="F78" s="4"/>
      <c r="G78" s="19"/>
      <c r="H78" s="19"/>
      <c r="I78" s="12" t="str">
        <f t="shared" ca="1" si="11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10"/>
        <v/>
      </c>
      <c r="E79" s="4"/>
      <c r="F79" s="4"/>
      <c r="G79" s="19"/>
      <c r="H79" s="19"/>
      <c r="I79" s="12" t="str">
        <f t="shared" ca="1" si="11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10"/>
        <v/>
      </c>
      <c r="E80" s="4"/>
      <c r="F80" s="4"/>
      <c r="G80" s="19"/>
      <c r="H80" s="19"/>
      <c r="I80" s="12" t="str">
        <f t="shared" ca="1" si="11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10"/>
        <v/>
      </c>
      <c r="E81" s="4"/>
      <c r="F81" s="4"/>
      <c r="G81" s="19"/>
      <c r="H81" s="19"/>
      <c r="I81" s="12" t="str">
        <f t="shared" ca="1" si="11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10"/>
        <v/>
      </c>
      <c r="E82" s="4"/>
      <c r="F82" s="4"/>
      <c r="G82" s="19"/>
      <c r="H82" s="19"/>
      <c r="I82" s="12" t="str">
        <f t="shared" ca="1" si="11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10"/>
        <v/>
      </c>
      <c r="E83" s="4"/>
      <c r="F83" s="4"/>
      <c r="G83" s="19"/>
      <c r="H83" s="19"/>
      <c r="I83" s="12" t="str">
        <f t="shared" ca="1" si="11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10"/>
        <v/>
      </c>
      <c r="E84" s="4"/>
      <c r="F84" s="4"/>
      <c r="G84" s="19"/>
      <c r="H84" s="19"/>
      <c r="I84" s="12" t="str">
        <f t="shared" ca="1" si="11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10"/>
        <v/>
      </c>
      <c r="E85" s="4"/>
      <c r="F85" s="4"/>
      <c r="G85" s="19"/>
      <c r="H85" s="19"/>
      <c r="I85" s="12" t="str">
        <f t="shared" ca="1" si="11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10"/>
        <v/>
      </c>
      <c r="E86" s="4"/>
      <c r="F86" s="4"/>
      <c r="G86" s="19"/>
      <c r="H86" s="19"/>
      <c r="I86" s="12" t="str">
        <f t="shared" ca="1" si="11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10"/>
        <v/>
      </c>
      <c r="E87" s="4"/>
      <c r="F87" s="4"/>
      <c r="G87" s="19"/>
      <c r="H87" s="19"/>
      <c r="I87" s="12" t="str">
        <f t="shared" ca="1" si="11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10"/>
        <v/>
      </c>
      <c r="E88" s="4"/>
      <c r="F88" s="4"/>
      <c r="G88" s="19"/>
      <c r="H88" s="19"/>
      <c r="I88" s="12" t="str">
        <f t="shared" ca="1" si="11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10"/>
        <v/>
      </c>
      <c r="E89" s="4"/>
      <c r="F89" s="4"/>
      <c r="G89" s="19"/>
      <c r="H89" s="19"/>
      <c r="I89" s="12" t="str">
        <f t="shared" ca="1" si="11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10"/>
        <v/>
      </c>
      <c r="E90" s="4"/>
      <c r="F90" s="4"/>
      <c r="G90" s="19"/>
      <c r="H90" s="19"/>
      <c r="I90" s="12" t="str">
        <f t="shared" ca="1" si="11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10"/>
        <v/>
      </c>
      <c r="E91" s="4"/>
      <c r="F91" s="4"/>
      <c r="G91" s="19"/>
      <c r="H91" s="19"/>
      <c r="I91" s="12" t="str">
        <f t="shared" ca="1" si="11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10"/>
        <v/>
      </c>
      <c r="E92" s="4"/>
      <c r="F92" s="4"/>
      <c r="G92" s="19"/>
      <c r="H92" s="19"/>
      <c r="I92" s="12" t="str">
        <f t="shared" ca="1" si="11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10"/>
        <v/>
      </c>
      <c r="E93" s="4"/>
      <c r="F93" s="4"/>
      <c r="G93" s="19"/>
      <c r="H93" s="19"/>
      <c r="I93" s="12" t="str">
        <f t="shared" ca="1" si="11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10"/>
        <v/>
      </c>
      <c r="E94" s="4"/>
      <c r="F94" s="4"/>
      <c r="G94" s="19"/>
      <c r="H94" s="19"/>
      <c r="I94" s="12" t="str">
        <f t="shared" ca="1" si="11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10"/>
        <v/>
      </c>
      <c r="E95" s="4"/>
      <c r="F95" s="4"/>
      <c r="G95" s="19"/>
      <c r="H95" s="19"/>
      <c r="I95" s="12" t="str">
        <f t="shared" ca="1" si="11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10"/>
        <v/>
      </c>
      <c r="E96" s="4"/>
      <c r="F96" s="4"/>
      <c r="G96" s="19"/>
      <c r="H96" s="19"/>
      <c r="I96" s="12" t="str">
        <f t="shared" ca="1" si="11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10"/>
        <v/>
      </c>
      <c r="E97" s="4"/>
      <c r="F97" s="4"/>
      <c r="G97" s="19"/>
      <c r="H97" s="19"/>
      <c r="I97" s="12" t="str">
        <f t="shared" ca="1" si="11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10"/>
        <v/>
      </c>
      <c r="E98" s="4"/>
      <c r="F98" s="4"/>
      <c r="G98" s="19"/>
      <c r="H98" s="19"/>
      <c r="I98" s="12" t="str">
        <f t="shared" ca="1" si="11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10"/>
        <v/>
      </c>
      <c r="E99" s="4"/>
      <c r="F99" s="4"/>
      <c r="G99" s="19"/>
      <c r="H99" s="19"/>
      <c r="I99" s="12" t="str">
        <f t="shared" ca="1" si="11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10"/>
        <v/>
      </c>
      <c r="E100" s="4"/>
      <c r="F100" s="4"/>
      <c r="G100" s="19"/>
      <c r="H100" s="19"/>
      <c r="I100" s="12" t="str">
        <f t="shared" ca="1" si="11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10"/>
        <v/>
      </c>
      <c r="E101" s="4"/>
      <c r="F101" s="4"/>
      <c r="G101" s="19"/>
      <c r="H101" s="19"/>
      <c r="I101" s="12" t="str">
        <f t="shared" ca="1" si="11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10"/>
        <v/>
      </c>
      <c r="E102" s="4"/>
      <c r="F102" s="4"/>
      <c r="G102" s="19"/>
      <c r="H102" s="19"/>
      <c r="I102" s="12" t="str">
        <f t="shared" ca="1" si="11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10"/>
        <v/>
      </c>
      <c r="E103" s="4"/>
      <c r="F103" s="4"/>
      <c r="G103" s="19"/>
      <c r="H103" s="19"/>
      <c r="I103" s="12" t="str">
        <f t="shared" ca="1" si="11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 ht="10.5" customHeight="1">
      <c r="J104" s="6"/>
      <c r="K104" s="6"/>
      <c r="L104" s="6"/>
      <c r="M104" s="6"/>
      <c r="N104" s="6"/>
      <c r="O104" s="6"/>
      <c r="P104" s="6"/>
      <c r="Q104" s="6"/>
    </row>
    <row r="105" spans="1:24">
      <c r="J105" s="6"/>
      <c r="K105" s="6"/>
      <c r="L105" s="6"/>
      <c r="M105" s="6"/>
      <c r="N105" s="6"/>
      <c r="O105" s="6"/>
      <c r="P105" s="6"/>
      <c r="Q105" s="6"/>
      <c r="S105" s="13" t="s">
        <v>11</v>
      </c>
      <c r="T105" s="13" t="s">
        <v>7</v>
      </c>
      <c r="U105" s="13" t="s">
        <v>8</v>
      </c>
      <c r="V105" s="13" t="s">
        <v>9</v>
      </c>
      <c r="W105" s="13" t="s">
        <v>12</v>
      </c>
      <c r="X105" s="13" t="s">
        <v>13</v>
      </c>
    </row>
    <row r="106" spans="1:24">
      <c r="J106" s="6"/>
      <c r="K106" s="6"/>
      <c r="L106" s="6"/>
      <c r="M106" s="6"/>
      <c r="N106" s="6"/>
      <c r="O106" s="6"/>
      <c r="P106" s="6"/>
      <c r="Q106" s="6"/>
      <c r="S106" s="11" t="s">
        <v>123</v>
      </c>
      <c r="T106" s="10">
        <f t="shared" ref="T106:T115" si="12">SUMIF($C$5:$C$103,S106,$G$5:$G$103)</f>
        <v>24</v>
      </c>
      <c r="U106" s="10">
        <f t="shared" ref="U106:U115" ca="1" si="13">SUMIF($C$5:$C$103,S106,$I$5:$I$103)</f>
        <v>2</v>
      </c>
      <c r="V106" s="10">
        <f t="shared" ref="V106:V115" si="14">SUMIF($C$5:$C$103,S106,$H$5:$H$103)</f>
        <v>12</v>
      </c>
      <c r="W106" s="14">
        <f t="shared" ref="W106:W115" si="15">COUNTA($J$2:$Q$2)*6-COUNTA($J$4:$Q$4)*6</f>
        <v>0</v>
      </c>
      <c r="X106" s="15">
        <f ca="1">IF(W106&gt;U106,0,U106-W106)</f>
        <v>2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115</v>
      </c>
      <c r="T107" s="10">
        <f t="shared" si="12"/>
        <v>24</v>
      </c>
      <c r="U107" s="10">
        <f t="shared" ca="1" si="13"/>
        <v>4</v>
      </c>
      <c r="V107" s="10">
        <f t="shared" si="14"/>
        <v>10</v>
      </c>
      <c r="W107" s="14">
        <f t="shared" si="15"/>
        <v>0</v>
      </c>
      <c r="X107" s="15">
        <f t="shared" ref="X107:X115" ca="1" si="16">IF(W107&gt;U107,0,U107-W107)</f>
        <v>4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124</v>
      </c>
      <c r="T108" s="10">
        <f t="shared" si="12"/>
        <v>22</v>
      </c>
      <c r="U108" s="10">
        <f t="shared" ca="1" si="13"/>
        <v>7</v>
      </c>
      <c r="V108" s="10">
        <f t="shared" si="14"/>
        <v>16</v>
      </c>
      <c r="W108" s="14">
        <f t="shared" si="15"/>
        <v>0</v>
      </c>
      <c r="X108" s="15">
        <f t="shared" ca="1" si="16"/>
        <v>7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 t="s">
        <v>118</v>
      </c>
      <c r="T109" s="10">
        <f t="shared" si="12"/>
        <v>8</v>
      </c>
      <c r="U109" s="10">
        <f t="shared" ca="1" si="13"/>
        <v>0</v>
      </c>
      <c r="V109" s="10">
        <f t="shared" si="14"/>
        <v>2</v>
      </c>
      <c r="W109" s="14">
        <f t="shared" si="15"/>
        <v>0</v>
      </c>
      <c r="X109" s="15">
        <f t="shared" ca="1" si="16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 t="s">
        <v>122</v>
      </c>
      <c r="T110" s="10">
        <f t="shared" si="12"/>
        <v>22</v>
      </c>
      <c r="U110" s="10">
        <f t="shared" ca="1" si="13"/>
        <v>17</v>
      </c>
      <c r="V110" s="10">
        <f t="shared" si="14"/>
        <v>8</v>
      </c>
      <c r="W110" s="14">
        <f t="shared" si="15"/>
        <v>0</v>
      </c>
      <c r="X110" s="15">
        <f t="shared" ca="1" si="16"/>
        <v>17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 t="s">
        <v>125</v>
      </c>
      <c r="T111" s="10">
        <f t="shared" si="12"/>
        <v>9</v>
      </c>
      <c r="U111" s="10">
        <f t="shared" ca="1" si="13"/>
        <v>0</v>
      </c>
      <c r="V111" s="10">
        <f t="shared" si="14"/>
        <v>3</v>
      </c>
      <c r="W111" s="14">
        <f t="shared" si="15"/>
        <v>0</v>
      </c>
      <c r="X111" s="15">
        <f t="shared" ca="1" si="16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12"/>
        <v>0</v>
      </c>
      <c r="U112" s="10">
        <f t="shared" si="13"/>
        <v>0</v>
      </c>
      <c r="V112" s="10">
        <f t="shared" si="14"/>
        <v>0</v>
      </c>
      <c r="W112" s="14">
        <f t="shared" si="15"/>
        <v>0</v>
      </c>
      <c r="X112" s="15">
        <f t="shared" si="16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12"/>
        <v>0</v>
      </c>
      <c r="U113" s="10">
        <f t="shared" si="13"/>
        <v>0</v>
      </c>
      <c r="V113" s="10">
        <f t="shared" si="14"/>
        <v>0</v>
      </c>
      <c r="W113" s="14">
        <f t="shared" si="15"/>
        <v>0</v>
      </c>
      <c r="X113" s="15">
        <f t="shared" si="16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12"/>
        <v>0</v>
      </c>
      <c r="U114" s="10">
        <f t="shared" si="13"/>
        <v>0</v>
      </c>
      <c r="V114" s="10">
        <f t="shared" si="14"/>
        <v>0</v>
      </c>
      <c r="W114" s="14">
        <f t="shared" si="15"/>
        <v>0</v>
      </c>
      <c r="X114" s="15">
        <f t="shared" si="16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12"/>
        <v>0</v>
      </c>
      <c r="U115" s="10">
        <f t="shared" si="13"/>
        <v>0</v>
      </c>
      <c r="V115" s="10">
        <f t="shared" si="14"/>
        <v>0</v>
      </c>
      <c r="W115" s="14">
        <f t="shared" si="15"/>
        <v>0</v>
      </c>
      <c r="X115" s="15">
        <f t="shared" si="16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4:D65535">
    <cfRule type="expression" dxfId="47" priority="1" stopIfTrue="1">
      <formula>D104="未着手"</formula>
    </cfRule>
    <cfRule type="expression" dxfId="46" priority="2" stopIfTrue="1">
      <formula>D104="作業中"</formula>
    </cfRule>
    <cfRule type="expression" dxfId="45" priority="3" stopIfTrue="1">
      <formula>OR(D104="終了",D104="完了")</formula>
    </cfRule>
  </conditionalFormatting>
  <conditionalFormatting sqref="A5:XFD103">
    <cfRule type="expression" dxfId="2" priority="4" stopIfTrue="1">
      <formula>$D5="未着手"</formula>
    </cfRule>
    <cfRule type="expression" dxfId="1" priority="5" stopIfTrue="1">
      <formula>$D5="作業中"</formula>
    </cfRule>
    <cfRule type="expression" dxfId="0" priority="6" stopIfTrue="1">
      <formula>OR($D5="終了",$D5="完了")</formula>
    </cfRule>
  </conditionalFormatting>
  <conditionalFormatting sqref="B104:B65535">
    <cfRule type="expression" dxfId="44" priority="7" stopIfTrue="1">
      <formula>D104="未着手"</formula>
    </cfRule>
    <cfRule type="expression" dxfId="43" priority="8" stopIfTrue="1">
      <formula>D104="作業中"</formula>
    </cfRule>
    <cfRule type="expression" dxfId="42" priority="9" stopIfTrue="1">
      <formula>OR(D104="終了",D104="完了")</formula>
    </cfRule>
  </conditionalFormatting>
  <conditionalFormatting sqref="C104:C65535">
    <cfRule type="expression" dxfId="41" priority="10" stopIfTrue="1">
      <formula>D104="未着手"</formula>
    </cfRule>
    <cfRule type="expression" dxfId="40" priority="11" stopIfTrue="1">
      <formula>D104="作業中"</formula>
    </cfRule>
    <cfRule type="expression" dxfId="39" priority="12" stopIfTrue="1">
      <formula>OR(D104="終了",D104="完了")</formula>
    </cfRule>
  </conditionalFormatting>
  <conditionalFormatting sqref="E104:Q65535">
    <cfRule type="expression" dxfId="38" priority="13" stopIfTrue="1">
      <formula>$D104="未着手"</formula>
    </cfRule>
    <cfRule type="expression" dxfId="37" priority="14" stopIfTrue="1">
      <formula>$D104="作業中"</formula>
    </cfRule>
    <cfRule type="expression" dxfId="36" priority="15" stopIfTrue="1">
      <formula>OR($D104="終了",$D104="完了")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91" workbookViewId="0">
      <selection activeCell="R7" sqref="R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5" priority="1" stopIfTrue="1">
      <formula>D105="未着手"</formula>
    </cfRule>
    <cfRule type="expression" dxfId="34" priority="2" stopIfTrue="1">
      <formula>D105="作業中"</formula>
    </cfRule>
    <cfRule type="expression" dxfId="33" priority="3" stopIfTrue="1">
      <formula>OR(D105="終了",D105="完了")</formula>
    </cfRule>
  </conditionalFormatting>
  <conditionalFormatting sqref="A5:XFD104">
    <cfRule type="expression" dxfId="32" priority="4" stopIfTrue="1">
      <formula>$D5="未着手"</formula>
    </cfRule>
    <cfRule type="expression" dxfId="31" priority="5" stopIfTrue="1">
      <formula>$D5="作業中"</formula>
    </cfRule>
    <cfRule type="expression" dxfId="30" priority="6" stopIfTrue="1">
      <formula>OR($D5="終了",$D5="完了")</formula>
    </cfRule>
  </conditionalFormatting>
  <conditionalFormatting sqref="B105:B65536">
    <cfRule type="expression" dxfId="29" priority="7" stopIfTrue="1">
      <formula>D105="未着手"</formula>
    </cfRule>
    <cfRule type="expression" dxfId="28" priority="8" stopIfTrue="1">
      <formula>D105="作業中"</formula>
    </cfRule>
    <cfRule type="expression" dxfId="27" priority="9" stopIfTrue="1">
      <formula>OR(D105="終了",D105="完了")</formula>
    </cfRule>
  </conditionalFormatting>
  <conditionalFormatting sqref="C105:C65536">
    <cfRule type="expression" dxfId="26" priority="10" stopIfTrue="1">
      <formula>D105="未着手"</formula>
    </cfRule>
    <cfRule type="expression" dxfId="25" priority="11" stopIfTrue="1">
      <formula>D105="作業中"</formula>
    </cfRule>
    <cfRule type="expression" dxfId="24" priority="12" stopIfTrue="1">
      <formula>OR(D105="終了",D105="完了")</formula>
    </cfRule>
  </conditionalFormatting>
  <conditionalFormatting sqref="E105:S65536">
    <cfRule type="expression" dxfId="23" priority="13" stopIfTrue="1">
      <formula>$D105="未着手"</formula>
    </cfRule>
    <cfRule type="expression" dxfId="22" priority="14" stopIfTrue="1">
      <formula>$D105="作業中"</formula>
    </cfRule>
    <cfRule type="expression" dxfId="2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2017-11-06T08:13:18Z</dcterms:modified>
</cp:coreProperties>
</file>